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990" windowWidth="20355" windowHeight="8925" activeTab="6"/>
  </bookViews>
  <sheets>
    <sheet name="Jan. 15" sheetId="1" r:id="rId1"/>
    <sheet name="Feb. 15" sheetId="2" r:id="rId2"/>
    <sheet name="Mar. 15" sheetId="3" r:id="rId3"/>
    <sheet name="Apr. 15" sheetId="4" r:id="rId4"/>
    <sheet name="May. 15" sheetId="5" r:id="rId5"/>
    <sheet name="Jun. 15" sheetId="6" r:id="rId6"/>
    <sheet name="Jul. 15" sheetId="7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3" hidden="1">'Apr. 15'!$Y$15:$Y$261</definedName>
    <definedName name="_xlnm._FilterDatabase" localSheetId="1" hidden="1">'Feb. 15'!$Y$15:$Y$261</definedName>
    <definedName name="_xlnm._FilterDatabase" localSheetId="0" hidden="1">'Jan. 15'!$Y$15:$Y$260</definedName>
    <definedName name="_xlnm._FilterDatabase" localSheetId="6" hidden="1">'Jul. 15'!$Y$15:$Y$268</definedName>
    <definedName name="_xlnm._FilterDatabase" localSheetId="5" hidden="1">'Jun. 15'!$Y$15:$Y$261</definedName>
    <definedName name="_xlnm._FilterDatabase" localSheetId="2" hidden="1">'Mar. 15'!$Y$15:$Y$261</definedName>
    <definedName name="_xlnm._FilterDatabase" localSheetId="4" hidden="1">'May. 15'!$Y$15:$Y$261</definedName>
    <definedName name="_xlnm.Print_Area" localSheetId="3">'Apr. 15'!$A$1:$Y$267</definedName>
    <definedName name="_xlnm.Print_Area" localSheetId="1">'Feb. 15'!$A$1:$Y$267</definedName>
    <definedName name="_xlnm.Print_Area" localSheetId="0">'Jan. 15'!$A$1:$Y$266</definedName>
    <definedName name="_xlnm.Print_Area" localSheetId="6">'Jul. 15'!$A$1:$Y$274</definedName>
    <definedName name="_xlnm.Print_Area" localSheetId="5">'Jun. 15'!$A$1:$Y$267</definedName>
    <definedName name="_xlnm.Print_Area" localSheetId="2">'Mar. 15'!$A$1:$Y$267</definedName>
    <definedName name="_xlnm.Print_Area" localSheetId="4">'May. 15'!$A$1:$Y$267</definedName>
    <definedName name="_xlnm.Print_Titles" localSheetId="3">'Apr. 15'!$13:$14</definedName>
    <definedName name="_xlnm.Print_Titles" localSheetId="1">'Feb. 15'!$13:$14</definedName>
    <definedName name="_xlnm.Print_Titles" localSheetId="0">'Jan. 15'!$13:$14</definedName>
    <definedName name="_xlnm.Print_Titles" localSheetId="6">'Jul. 15'!$13:$14</definedName>
    <definedName name="_xlnm.Print_Titles" localSheetId="5">'Jun. 15'!$13:$14</definedName>
    <definedName name="_xlnm.Print_Titles" localSheetId="2">'Mar. 15'!$13:$14</definedName>
    <definedName name="_xlnm.Print_Titles" localSheetId="4">'May. 15'!$13:$14</definedName>
  </definedNames>
  <calcPr calcId="125725"/>
</workbook>
</file>

<file path=xl/calcChain.xml><?xml version="1.0" encoding="utf-8"?>
<calcChain xmlns="http://schemas.openxmlformats.org/spreadsheetml/2006/main">
  <c r="C262" i="7"/>
  <c r="C249"/>
  <c r="C243"/>
  <c r="C206"/>
  <c r="C178"/>
  <c r="C151"/>
  <c r="C106"/>
  <c r="V268"/>
  <c r="W268" s="1"/>
  <c r="Y268" s="1"/>
  <c r="U268"/>
  <c r="V267"/>
  <c r="W267" s="1"/>
  <c r="Y267" s="1"/>
  <c r="U267"/>
  <c r="V266"/>
  <c r="U266"/>
  <c r="W266" s="1"/>
  <c r="Y266" s="1"/>
  <c r="V265"/>
  <c r="W265" s="1"/>
  <c r="Y265" s="1"/>
  <c r="U265"/>
  <c r="V264"/>
  <c r="U264"/>
  <c r="W264" s="1"/>
  <c r="Y264" s="1"/>
  <c r="V263"/>
  <c r="W263" s="1"/>
  <c r="Y263" s="1"/>
  <c r="U263"/>
  <c r="V262"/>
  <c r="U262"/>
  <c r="W262" s="1"/>
  <c r="Y262" s="1"/>
  <c r="V261"/>
  <c r="W261" s="1"/>
  <c r="Y261" s="1"/>
  <c r="U261"/>
  <c r="V260"/>
  <c r="U260"/>
  <c r="W260" s="1"/>
  <c r="Y260" s="1"/>
  <c r="V259"/>
  <c r="W259" s="1"/>
  <c r="Y259" s="1"/>
  <c r="U259"/>
  <c r="V258"/>
  <c r="U258"/>
  <c r="W258" s="1"/>
  <c r="Y258" s="1"/>
  <c r="V257"/>
  <c r="W257" s="1"/>
  <c r="Y257" s="1"/>
  <c r="U257"/>
  <c r="V256"/>
  <c r="U256"/>
  <c r="W256" s="1"/>
  <c r="Y256" s="1"/>
  <c r="V255"/>
  <c r="W255" s="1"/>
  <c r="Y255" s="1"/>
  <c r="U255"/>
  <c r="V254"/>
  <c r="U254"/>
  <c r="W254" s="1"/>
  <c r="Y254" s="1"/>
  <c r="V253"/>
  <c r="W253" s="1"/>
  <c r="Y253" s="1"/>
  <c r="U253"/>
  <c r="V252"/>
  <c r="U252"/>
  <c r="W252" s="1"/>
  <c r="Y252" s="1"/>
  <c r="V251"/>
  <c r="W251" s="1"/>
  <c r="Y251" s="1"/>
  <c r="U251"/>
  <c r="V250"/>
  <c r="U250"/>
  <c r="W250" s="1"/>
  <c r="Y250" s="1"/>
  <c r="V249"/>
  <c r="W249" s="1"/>
  <c r="Y249" s="1"/>
  <c r="U249"/>
  <c r="V248"/>
  <c r="U248"/>
  <c r="W248" s="1"/>
  <c r="Y248" s="1"/>
  <c r="V247"/>
  <c r="W247" s="1"/>
  <c r="Y247" s="1"/>
  <c r="U247"/>
  <c r="V246"/>
  <c r="U246"/>
  <c r="W246" s="1"/>
  <c r="Y246" s="1"/>
  <c r="V245"/>
  <c r="W245" s="1"/>
  <c r="Y245" s="1"/>
  <c r="U245"/>
  <c r="V244"/>
  <c r="U244"/>
  <c r="W244" s="1"/>
  <c r="Y244" s="1"/>
  <c r="V243"/>
  <c r="W243" s="1"/>
  <c r="Y243" s="1"/>
  <c r="U243"/>
  <c r="V242"/>
  <c r="U242"/>
  <c r="W242" s="1"/>
  <c r="Y242" s="1"/>
  <c r="V241"/>
  <c r="W241" s="1"/>
  <c r="Y241" s="1"/>
  <c r="U241"/>
  <c r="V240"/>
  <c r="U240"/>
  <c r="W240" s="1"/>
  <c r="Y240" s="1"/>
  <c r="V239"/>
  <c r="W239" s="1"/>
  <c r="Y239" s="1"/>
  <c r="U239"/>
  <c r="V238"/>
  <c r="U238"/>
  <c r="W238" s="1"/>
  <c r="Y238" s="1"/>
  <c r="V237"/>
  <c r="W237" s="1"/>
  <c r="Y237" s="1"/>
  <c r="U237"/>
  <c r="V236"/>
  <c r="U236"/>
  <c r="W236" s="1"/>
  <c r="Y236" s="1"/>
  <c r="V235"/>
  <c r="W235" s="1"/>
  <c r="Y235" s="1"/>
  <c r="U235"/>
  <c r="V234"/>
  <c r="U234"/>
  <c r="W234" s="1"/>
  <c r="Y234" s="1"/>
  <c r="V233"/>
  <c r="W233" s="1"/>
  <c r="U233"/>
  <c r="V232"/>
  <c r="U232"/>
  <c r="W232" s="1"/>
  <c r="Y232" s="1"/>
  <c r="V231"/>
  <c r="W231" s="1"/>
  <c r="Y231" s="1"/>
  <c r="U231"/>
  <c r="V230"/>
  <c r="U230"/>
  <c r="W230" s="1"/>
  <c r="Y230" s="1"/>
  <c r="V229"/>
  <c r="W229" s="1"/>
  <c r="Y229" s="1"/>
  <c r="U229"/>
  <c r="V228"/>
  <c r="U228"/>
  <c r="W228" s="1"/>
  <c r="Y228" s="1"/>
  <c r="V227"/>
  <c r="W227" s="1"/>
  <c r="Y227" s="1"/>
  <c r="U227"/>
  <c r="V226"/>
  <c r="U226"/>
  <c r="W226" s="1"/>
  <c r="Y226" s="1"/>
  <c r="V225"/>
  <c r="W225" s="1"/>
  <c r="Y225" s="1"/>
  <c r="U225"/>
  <c r="V224"/>
  <c r="U224"/>
  <c r="W224" s="1"/>
  <c r="V223"/>
  <c r="W223" s="1"/>
  <c r="Y223" s="1"/>
  <c r="U223"/>
  <c r="V222"/>
  <c r="U222"/>
  <c r="W222" s="1"/>
  <c r="Y222" s="1"/>
  <c r="V221"/>
  <c r="W221" s="1"/>
  <c r="Y221" s="1"/>
  <c r="U221"/>
  <c r="V220"/>
  <c r="U220"/>
  <c r="W220" s="1"/>
  <c r="Y220" s="1"/>
  <c r="V219"/>
  <c r="W219" s="1"/>
  <c r="Y219" s="1"/>
  <c r="U219"/>
  <c r="V218"/>
  <c r="U218"/>
  <c r="W218" s="1"/>
  <c r="Y218" s="1"/>
  <c r="V217"/>
  <c r="W217" s="1"/>
  <c r="Y217" s="1"/>
  <c r="U217"/>
  <c r="V216"/>
  <c r="U216"/>
  <c r="W216" s="1"/>
  <c r="Y216" s="1"/>
  <c r="V215"/>
  <c r="W215" s="1"/>
  <c r="Y215" s="1"/>
  <c r="U215"/>
  <c r="V214"/>
  <c r="U214"/>
  <c r="W214" s="1"/>
  <c r="Y214" s="1"/>
  <c r="V213"/>
  <c r="W213" s="1"/>
  <c r="Y213" s="1"/>
  <c r="U213"/>
  <c r="V212"/>
  <c r="U212"/>
  <c r="W212" s="1"/>
  <c r="Y212" s="1"/>
  <c r="V211"/>
  <c r="W211" s="1"/>
  <c r="Y211" s="1"/>
  <c r="U211"/>
  <c r="V210"/>
  <c r="U210"/>
  <c r="W210" s="1"/>
  <c r="Y210" s="1"/>
  <c r="V209"/>
  <c r="W209" s="1"/>
  <c r="Y209" s="1"/>
  <c r="U209"/>
  <c r="V208"/>
  <c r="U208"/>
  <c r="W208" s="1"/>
  <c r="Y208" s="1"/>
  <c r="V207"/>
  <c r="W207" s="1"/>
  <c r="Y207" s="1"/>
  <c r="U207"/>
  <c r="V206"/>
  <c r="U206"/>
  <c r="W206" s="1"/>
  <c r="Y206" s="1"/>
  <c r="V205"/>
  <c r="W205" s="1"/>
  <c r="Y205" s="1"/>
  <c r="U205"/>
  <c r="V204"/>
  <c r="U204"/>
  <c r="W204" s="1"/>
  <c r="Y204" s="1"/>
  <c r="V203"/>
  <c r="W203" s="1"/>
  <c r="Y203" s="1"/>
  <c r="U203"/>
  <c r="V202"/>
  <c r="U202"/>
  <c r="W202" s="1"/>
  <c r="Y202" s="1"/>
  <c r="V201"/>
  <c r="W201" s="1"/>
  <c r="Y201" s="1"/>
  <c r="U201"/>
  <c r="V200"/>
  <c r="U200"/>
  <c r="W200" s="1"/>
  <c r="Y200" s="1"/>
  <c r="V199"/>
  <c r="W199" s="1"/>
  <c r="Y199" s="1"/>
  <c r="U199"/>
  <c r="V198"/>
  <c r="U198"/>
  <c r="W198" s="1"/>
  <c r="Y198" s="1"/>
  <c r="V197"/>
  <c r="W197" s="1"/>
  <c r="Y197" s="1"/>
  <c r="U197"/>
  <c r="V196"/>
  <c r="U196"/>
  <c r="W196" s="1"/>
  <c r="Y196" s="1"/>
  <c r="V195"/>
  <c r="W195" s="1"/>
  <c r="Y195" s="1"/>
  <c r="U195"/>
  <c r="V194"/>
  <c r="U194"/>
  <c r="W194" s="1"/>
  <c r="Y194" s="1"/>
  <c r="V193"/>
  <c r="W193" s="1"/>
  <c r="Y193" s="1"/>
  <c r="U193"/>
  <c r="V192"/>
  <c r="U192"/>
  <c r="W192" s="1"/>
  <c r="Y192" s="1"/>
  <c r="V191"/>
  <c r="W191" s="1"/>
  <c r="U191"/>
  <c r="V190"/>
  <c r="U190"/>
  <c r="W190" s="1"/>
  <c r="Y190" s="1"/>
  <c r="V189"/>
  <c r="W189" s="1"/>
  <c r="Y189" s="1"/>
  <c r="U189"/>
  <c r="V188"/>
  <c r="U188"/>
  <c r="W188" s="1"/>
  <c r="Y188" s="1"/>
  <c r="V187"/>
  <c r="W187" s="1"/>
  <c r="Y187" s="1"/>
  <c r="U187"/>
  <c r="V186"/>
  <c r="U186"/>
  <c r="W186" s="1"/>
  <c r="Y186" s="1"/>
  <c r="V185"/>
  <c r="W185" s="1"/>
  <c r="Y185" s="1"/>
  <c r="U185"/>
  <c r="V184"/>
  <c r="W184" s="1"/>
  <c r="Y184" s="1"/>
  <c r="U184"/>
  <c r="V183"/>
  <c r="W183" s="1"/>
  <c r="Y183" s="1"/>
  <c r="U183"/>
  <c r="V182"/>
  <c r="W182" s="1"/>
  <c r="Y182" s="1"/>
  <c r="U182"/>
  <c r="V181"/>
  <c r="W181" s="1"/>
  <c r="Y181" s="1"/>
  <c r="U181"/>
  <c r="V180"/>
  <c r="W180" s="1"/>
  <c r="Y180" s="1"/>
  <c r="U180"/>
  <c r="V179"/>
  <c r="W179" s="1"/>
  <c r="Y179" s="1"/>
  <c r="U179"/>
  <c r="V178"/>
  <c r="W178" s="1"/>
  <c r="Y178" s="1"/>
  <c r="U178"/>
  <c r="V177"/>
  <c r="W177" s="1"/>
  <c r="Y177" s="1"/>
  <c r="U177"/>
  <c r="V176"/>
  <c r="W176" s="1"/>
  <c r="Y176" s="1"/>
  <c r="U176"/>
  <c r="V175"/>
  <c r="W175" s="1"/>
  <c r="Y175" s="1"/>
  <c r="U175"/>
  <c r="V174"/>
  <c r="W174" s="1"/>
  <c r="Y174" s="1"/>
  <c r="U174"/>
  <c r="V173"/>
  <c r="W173" s="1"/>
  <c r="Y173" s="1"/>
  <c r="U173"/>
  <c r="V172"/>
  <c r="W172" s="1"/>
  <c r="U172"/>
  <c r="V171"/>
  <c r="W171" s="1"/>
  <c r="Y171" s="1"/>
  <c r="U171"/>
  <c r="V170"/>
  <c r="W170" s="1"/>
  <c r="Y170" s="1"/>
  <c r="U170"/>
  <c r="V169"/>
  <c r="W169" s="1"/>
  <c r="Y169" s="1"/>
  <c r="U169"/>
  <c r="V168"/>
  <c r="W168" s="1"/>
  <c r="Y168" s="1"/>
  <c r="U168"/>
  <c r="V167"/>
  <c r="W167" s="1"/>
  <c r="Y167" s="1"/>
  <c r="U167"/>
  <c r="V166"/>
  <c r="W166" s="1"/>
  <c r="Y166" s="1"/>
  <c r="U166"/>
  <c r="V165"/>
  <c r="W165" s="1"/>
  <c r="Y165" s="1"/>
  <c r="U165"/>
  <c r="V164"/>
  <c r="W164" s="1"/>
  <c r="Y164" s="1"/>
  <c r="U164"/>
  <c r="V163"/>
  <c r="W163" s="1"/>
  <c r="Y163" s="1"/>
  <c r="U163"/>
  <c r="V162"/>
  <c r="W162" s="1"/>
  <c r="Y162" s="1"/>
  <c r="U162"/>
  <c r="V161"/>
  <c r="W161" s="1"/>
  <c r="Y161" s="1"/>
  <c r="U161"/>
  <c r="V160"/>
  <c r="W160" s="1"/>
  <c r="Y160" s="1"/>
  <c r="U160"/>
  <c r="V159"/>
  <c r="W159" s="1"/>
  <c r="Y159" s="1"/>
  <c r="U159"/>
  <c r="V158"/>
  <c r="W158" s="1"/>
  <c r="Y158" s="1"/>
  <c r="U158"/>
  <c r="V157"/>
  <c r="W157" s="1"/>
  <c r="Y157" s="1"/>
  <c r="U157"/>
  <c r="V156"/>
  <c r="W156" s="1"/>
  <c r="U156"/>
  <c r="V155"/>
  <c r="W155" s="1"/>
  <c r="Y155" s="1"/>
  <c r="U155"/>
  <c r="V154"/>
  <c r="W154" s="1"/>
  <c r="Y154" s="1"/>
  <c r="U154"/>
  <c r="V153"/>
  <c r="W153" s="1"/>
  <c r="Y153" s="1"/>
  <c r="U153"/>
  <c r="V152"/>
  <c r="W152" s="1"/>
  <c r="Y152" s="1"/>
  <c r="U152"/>
  <c r="V151"/>
  <c r="W151" s="1"/>
  <c r="Y151" s="1"/>
  <c r="U151"/>
  <c r="V150"/>
  <c r="W150" s="1"/>
  <c r="Y150" s="1"/>
  <c r="U150"/>
  <c r="V149"/>
  <c r="W149" s="1"/>
  <c r="Y149" s="1"/>
  <c r="U149"/>
  <c r="V148"/>
  <c r="W148" s="1"/>
  <c r="Y148" s="1"/>
  <c r="U148"/>
  <c r="V147"/>
  <c r="W147" s="1"/>
  <c r="Y147" s="1"/>
  <c r="U147"/>
  <c r="V146"/>
  <c r="W146" s="1"/>
  <c r="Y146" s="1"/>
  <c r="U146"/>
  <c r="V145"/>
  <c r="W145" s="1"/>
  <c r="Y145" s="1"/>
  <c r="U145"/>
  <c r="V144"/>
  <c r="W144" s="1"/>
  <c r="Y144" s="1"/>
  <c r="U144"/>
  <c r="V143"/>
  <c r="W143" s="1"/>
  <c r="Y143" s="1"/>
  <c r="U143"/>
  <c r="V142"/>
  <c r="W142" s="1"/>
  <c r="Y142" s="1"/>
  <c r="U142"/>
  <c r="V141"/>
  <c r="W141" s="1"/>
  <c r="Y141" s="1"/>
  <c r="U141"/>
  <c r="V140"/>
  <c r="W140" s="1"/>
  <c r="Y140" s="1"/>
  <c r="U140"/>
  <c r="V139"/>
  <c r="W139" s="1"/>
  <c r="Y139" s="1"/>
  <c r="U139"/>
  <c r="V138"/>
  <c r="W138" s="1"/>
  <c r="U138"/>
  <c r="V137"/>
  <c r="W137" s="1"/>
  <c r="Y137" s="1"/>
  <c r="U137"/>
  <c r="V136"/>
  <c r="W136" s="1"/>
  <c r="Y136" s="1"/>
  <c r="U136"/>
  <c r="V135"/>
  <c r="W135" s="1"/>
  <c r="Y135" s="1"/>
  <c r="U135"/>
  <c r="V134"/>
  <c r="W134" s="1"/>
  <c r="Y134" s="1"/>
  <c r="U134"/>
  <c r="V133"/>
  <c r="W133" s="1"/>
  <c r="Y133" s="1"/>
  <c r="U133"/>
  <c r="V132"/>
  <c r="W132" s="1"/>
  <c r="Y132" s="1"/>
  <c r="U132"/>
  <c r="V131"/>
  <c r="W131" s="1"/>
  <c r="Y131" s="1"/>
  <c r="U131"/>
  <c r="V130"/>
  <c r="W130" s="1"/>
  <c r="Y130" s="1"/>
  <c r="U130"/>
  <c r="V129"/>
  <c r="W129" s="1"/>
  <c r="Y129" s="1"/>
  <c r="U129"/>
  <c r="V128"/>
  <c r="W128" s="1"/>
  <c r="Y128" s="1"/>
  <c r="U128"/>
  <c r="V127"/>
  <c r="W127" s="1"/>
  <c r="Y127" s="1"/>
  <c r="U127"/>
  <c r="V126"/>
  <c r="W126" s="1"/>
  <c r="Y126" s="1"/>
  <c r="U126"/>
  <c r="V125"/>
  <c r="W125" s="1"/>
  <c r="Y125" s="1"/>
  <c r="U125"/>
  <c r="V124"/>
  <c r="W124" s="1"/>
  <c r="Y124" s="1"/>
  <c r="U124"/>
  <c r="V123"/>
  <c r="W123" s="1"/>
  <c r="Y123" s="1"/>
  <c r="U123"/>
  <c r="V122"/>
  <c r="W122" s="1"/>
  <c r="Y122" s="1"/>
  <c r="U122"/>
  <c r="V121"/>
  <c r="W121" s="1"/>
  <c r="Y121" s="1"/>
  <c r="U121"/>
  <c r="V120"/>
  <c r="W120" s="1"/>
  <c r="Y120" s="1"/>
  <c r="U120"/>
  <c r="V119"/>
  <c r="W119" s="1"/>
  <c r="Y119" s="1"/>
  <c r="U119"/>
  <c r="V118"/>
  <c r="W118" s="1"/>
  <c r="Y118" s="1"/>
  <c r="U118"/>
  <c r="V117"/>
  <c r="U117"/>
  <c r="W117" s="1"/>
  <c r="Y117" s="1"/>
  <c r="V116"/>
  <c r="W116" s="1"/>
  <c r="Y116" s="1"/>
  <c r="U116"/>
  <c r="V115"/>
  <c r="U115"/>
  <c r="W115" s="1"/>
  <c r="Y115" s="1"/>
  <c r="V114"/>
  <c r="W114" s="1"/>
  <c r="Y114" s="1"/>
  <c r="U114"/>
  <c r="V113"/>
  <c r="U113"/>
  <c r="W113" s="1"/>
  <c r="Y113" s="1"/>
  <c r="V112"/>
  <c r="W112" s="1"/>
  <c r="Y112" s="1"/>
  <c r="U112"/>
  <c r="V111"/>
  <c r="U111"/>
  <c r="W111" s="1"/>
  <c r="Y111" s="1"/>
  <c r="V110"/>
  <c r="W110" s="1"/>
  <c r="Y110" s="1"/>
  <c r="U110"/>
  <c r="V109"/>
  <c r="W109" s="1"/>
  <c r="Y109" s="1"/>
  <c r="U109"/>
  <c r="V108"/>
  <c r="W108" s="1"/>
  <c r="Y108" s="1"/>
  <c r="U108"/>
  <c r="V107"/>
  <c r="W107" s="1"/>
  <c r="Y107" s="1"/>
  <c r="U107"/>
  <c r="V106"/>
  <c r="W106" s="1"/>
  <c r="Y106" s="1"/>
  <c r="U106"/>
  <c r="V105"/>
  <c r="U105"/>
  <c r="W105" s="1"/>
  <c r="Y105" s="1"/>
  <c r="V104"/>
  <c r="W104" s="1"/>
  <c r="Y104" s="1"/>
  <c r="U104"/>
  <c r="V103"/>
  <c r="U103"/>
  <c r="W103" s="1"/>
  <c r="Y103" s="1"/>
  <c r="V102"/>
  <c r="W102" s="1"/>
  <c r="Y102" s="1"/>
  <c r="U102"/>
  <c r="V101"/>
  <c r="U101"/>
  <c r="W101" s="1"/>
  <c r="Y101" s="1"/>
  <c r="V100"/>
  <c r="W100" s="1"/>
  <c r="Y100" s="1"/>
  <c r="U100"/>
  <c r="V99"/>
  <c r="U99"/>
  <c r="W99" s="1"/>
  <c r="Y99" s="1"/>
  <c r="V98"/>
  <c r="W98" s="1"/>
  <c r="Y98" s="1"/>
  <c r="U98"/>
  <c r="V97"/>
  <c r="U97"/>
  <c r="W97" s="1"/>
  <c r="Y97" s="1"/>
  <c r="V96"/>
  <c r="W96" s="1"/>
  <c r="Y96" s="1"/>
  <c r="U96"/>
  <c r="V95"/>
  <c r="U95"/>
  <c r="W95" s="1"/>
  <c r="Y95" s="1"/>
  <c r="V94"/>
  <c r="W94" s="1"/>
  <c r="Y94" s="1"/>
  <c r="U94"/>
  <c r="V93"/>
  <c r="U93"/>
  <c r="W93" s="1"/>
  <c r="Y93" s="1"/>
  <c r="V92"/>
  <c r="W92" s="1"/>
  <c r="U92"/>
  <c r="V91"/>
  <c r="U91"/>
  <c r="W91" s="1"/>
  <c r="Y91" s="1"/>
  <c r="V90"/>
  <c r="W90" s="1"/>
  <c r="Y90" s="1"/>
  <c r="U90"/>
  <c r="V89"/>
  <c r="U89"/>
  <c r="W89" s="1"/>
  <c r="Y89" s="1"/>
  <c r="V88"/>
  <c r="W88" s="1"/>
  <c r="Y88" s="1"/>
  <c r="U88"/>
  <c r="V87"/>
  <c r="U87"/>
  <c r="W87" s="1"/>
  <c r="Y87" s="1"/>
  <c r="V86"/>
  <c r="W86" s="1"/>
  <c r="Y86" s="1"/>
  <c r="U86"/>
  <c r="V85"/>
  <c r="U85"/>
  <c r="W85" s="1"/>
  <c r="Y85" s="1"/>
  <c r="V84"/>
  <c r="W84" s="1"/>
  <c r="Y84" s="1"/>
  <c r="U84"/>
  <c r="V83"/>
  <c r="W83" s="1"/>
  <c r="Y83" s="1"/>
  <c r="U83"/>
  <c r="V82"/>
  <c r="W82" s="1"/>
  <c r="Y82" s="1"/>
  <c r="U82"/>
  <c r="V81"/>
  <c r="W81" s="1"/>
  <c r="Y81" s="1"/>
  <c r="U81"/>
  <c r="V80"/>
  <c r="W80" s="1"/>
  <c r="Y80" s="1"/>
  <c r="U80"/>
  <c r="V79"/>
  <c r="W79" s="1"/>
  <c r="Y79" s="1"/>
  <c r="U79"/>
  <c r="V78"/>
  <c r="W78" s="1"/>
  <c r="Y78" s="1"/>
  <c r="U78"/>
  <c r="V77"/>
  <c r="W77" s="1"/>
  <c r="Y77" s="1"/>
  <c r="U77"/>
  <c r="V76"/>
  <c r="W76" s="1"/>
  <c r="Y76" s="1"/>
  <c r="U76"/>
  <c r="V75"/>
  <c r="W75" s="1"/>
  <c r="Y75" s="1"/>
  <c r="U75"/>
  <c r="V74"/>
  <c r="W74" s="1"/>
  <c r="Y74" s="1"/>
  <c r="U74"/>
  <c r="V73"/>
  <c r="W73" s="1"/>
  <c r="Y73" s="1"/>
  <c r="U73"/>
  <c r="V72"/>
  <c r="W72" s="1"/>
  <c r="Y72" s="1"/>
  <c r="U72"/>
  <c r="V71"/>
  <c r="W71" s="1"/>
  <c r="Y71" s="1"/>
  <c r="U71"/>
  <c r="V70"/>
  <c r="W70" s="1"/>
  <c r="U70"/>
  <c r="V69"/>
  <c r="W69" s="1"/>
  <c r="Y69" s="1"/>
  <c r="U69"/>
  <c r="V68"/>
  <c r="W68" s="1"/>
  <c r="Y68" s="1"/>
  <c r="U68"/>
  <c r="V67"/>
  <c r="W67" s="1"/>
  <c r="Y67" s="1"/>
  <c r="U67"/>
  <c r="V66"/>
  <c r="W66" s="1"/>
  <c r="Y66" s="1"/>
  <c r="U66"/>
  <c r="V65"/>
  <c r="W65" s="1"/>
  <c r="Y65" s="1"/>
  <c r="U65"/>
  <c r="V64"/>
  <c r="W64" s="1"/>
  <c r="Y64" s="1"/>
  <c r="U64"/>
  <c r="V63"/>
  <c r="W63" s="1"/>
  <c r="Y63" s="1"/>
  <c r="U63"/>
  <c r="V62"/>
  <c r="W62" s="1"/>
  <c r="Y62" s="1"/>
  <c r="U62"/>
  <c r="V61"/>
  <c r="W61" s="1"/>
  <c r="Y61" s="1"/>
  <c r="U61"/>
  <c r="V60"/>
  <c r="W60" s="1"/>
  <c r="Y60" s="1"/>
  <c r="U60"/>
  <c r="V59"/>
  <c r="W59" s="1"/>
  <c r="Y59" s="1"/>
  <c r="U59"/>
  <c r="V58"/>
  <c r="W58" s="1"/>
  <c r="Y58" s="1"/>
  <c r="U58"/>
  <c r="V57"/>
  <c r="W57" s="1"/>
  <c r="Y57" s="1"/>
  <c r="U57"/>
  <c r="V56"/>
  <c r="W56" s="1"/>
  <c r="Y56" s="1"/>
  <c r="U56"/>
  <c r="V55"/>
  <c r="W55" s="1"/>
  <c r="Y55" s="1"/>
  <c r="U55"/>
  <c r="V54"/>
  <c r="W54" s="1"/>
  <c r="Y54" s="1"/>
  <c r="U54"/>
  <c r="V53"/>
  <c r="W53" s="1"/>
  <c r="Y53" s="1"/>
  <c r="U53"/>
  <c r="V52"/>
  <c r="W52" s="1"/>
  <c r="Y52" s="1"/>
  <c r="U52"/>
  <c r="V51"/>
  <c r="W51" s="1"/>
  <c r="U51"/>
  <c r="V50"/>
  <c r="W50" s="1"/>
  <c r="Y50" s="1"/>
  <c r="U50"/>
  <c r="V49"/>
  <c r="W49" s="1"/>
  <c r="Y49" s="1"/>
  <c r="U49"/>
  <c r="V48"/>
  <c r="U48"/>
  <c r="W48" s="1"/>
  <c r="Y48" s="1"/>
  <c r="V47"/>
  <c r="W47" s="1"/>
  <c r="U47"/>
  <c r="V46"/>
  <c r="U46"/>
  <c r="W46" s="1"/>
  <c r="Y46" s="1"/>
  <c r="V45"/>
  <c r="W45" s="1"/>
  <c r="Y45" s="1"/>
  <c r="U45"/>
  <c r="V44"/>
  <c r="W44" s="1"/>
  <c r="Y44" s="1"/>
  <c r="U44"/>
  <c r="V43"/>
  <c r="W43" s="1"/>
  <c r="Y43" s="1"/>
  <c r="U43"/>
  <c r="V42"/>
  <c r="U42"/>
  <c r="W42" s="1"/>
  <c r="Y42" s="1"/>
  <c r="V41"/>
  <c r="W41" s="1"/>
  <c r="Y41" s="1"/>
  <c r="U41"/>
  <c r="V40"/>
  <c r="W40" s="1"/>
  <c r="Y40" s="1"/>
  <c r="U40"/>
  <c r="V39"/>
  <c r="W39" s="1"/>
  <c r="Y39" s="1"/>
  <c r="U39"/>
  <c r="V38"/>
  <c r="W38" s="1"/>
  <c r="Y38" s="1"/>
  <c r="U38"/>
  <c r="V37"/>
  <c r="W37" s="1"/>
  <c r="Y37" s="1"/>
  <c r="U37"/>
  <c r="V36"/>
  <c r="W36" s="1"/>
  <c r="Y36" s="1"/>
  <c r="U36"/>
  <c r="V35"/>
  <c r="W35" s="1"/>
  <c r="Y35" s="1"/>
  <c r="U35"/>
  <c r="V34"/>
  <c r="W34" s="1"/>
  <c r="Y34" s="1"/>
  <c r="U34"/>
  <c r="V33"/>
  <c r="W33" s="1"/>
  <c r="Y33" s="1"/>
  <c r="U33"/>
  <c r="V32"/>
  <c r="U32"/>
  <c r="W32" s="1"/>
  <c r="Y32" s="1"/>
  <c r="V31"/>
  <c r="W31" s="1"/>
  <c r="Y31" s="1"/>
  <c r="U31"/>
  <c r="V30"/>
  <c r="U30"/>
  <c r="W30" s="1"/>
  <c r="Y30" s="1"/>
  <c r="V29"/>
  <c r="W29" s="1"/>
  <c r="Y29" s="1"/>
  <c r="U29"/>
  <c r="V28"/>
  <c r="U28"/>
  <c r="W28" s="1"/>
  <c r="Y28" s="1"/>
  <c r="V27"/>
  <c r="W27" s="1"/>
  <c r="Y27" s="1"/>
  <c r="U27"/>
  <c r="V26"/>
  <c r="U26"/>
  <c r="W26" s="1"/>
  <c r="Y26" s="1"/>
  <c r="V25"/>
  <c r="W25" s="1"/>
  <c r="Y25" s="1"/>
  <c r="U25"/>
  <c r="V24"/>
  <c r="U24"/>
  <c r="W24" s="1"/>
  <c r="Y24" s="1"/>
  <c r="V23"/>
  <c r="W23" s="1"/>
  <c r="Y23" s="1"/>
  <c r="U23"/>
  <c r="V22"/>
  <c r="U22"/>
  <c r="W22" s="1"/>
  <c r="Y22" s="1"/>
  <c r="V21"/>
  <c r="W21" s="1"/>
  <c r="Y21" s="1"/>
  <c r="U21"/>
  <c r="V20"/>
  <c r="U20"/>
  <c r="W20" s="1"/>
  <c r="Y20" s="1"/>
  <c r="V19"/>
  <c r="W19" s="1"/>
  <c r="Y19" s="1"/>
  <c r="U19"/>
  <c r="V18"/>
  <c r="U18"/>
  <c r="W18" s="1"/>
  <c r="Y18" s="1"/>
  <c r="V17"/>
  <c r="W17" s="1"/>
  <c r="Y17" s="1"/>
  <c r="U17"/>
  <c r="V16"/>
  <c r="U16"/>
  <c r="W16" s="1"/>
  <c r="D270" l="1"/>
  <c r="A107"/>
  <c r="A106"/>
  <c r="D15" l="1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4"/>
  <c r="D245"/>
  <c r="D246"/>
  <c r="D247"/>
  <c r="D248"/>
  <c r="D250"/>
  <c r="D251"/>
  <c r="D252"/>
  <c r="D253"/>
  <c r="D254"/>
  <c r="D255"/>
  <c r="D256"/>
  <c r="D257"/>
  <c r="D258"/>
  <c r="D259"/>
  <c r="D260"/>
  <c r="D261"/>
  <c r="D263"/>
  <c r="D264"/>
  <c r="D265"/>
  <c r="D266"/>
  <c r="D267"/>
  <c r="D268"/>
  <c r="X269"/>
  <c r="T269"/>
  <c r="S269"/>
  <c r="R269"/>
  <c r="R270" s="1"/>
  <c r="Q269"/>
  <c r="Q270" s="1"/>
  <c r="P269"/>
  <c r="P270" s="1"/>
  <c r="O269"/>
  <c r="O270" s="1"/>
  <c r="N269"/>
  <c r="N270" s="1"/>
  <c r="M269"/>
  <c r="M270" s="1"/>
  <c r="L269"/>
  <c r="L270" s="1"/>
  <c r="K269"/>
  <c r="K270" s="1"/>
  <c r="J269"/>
  <c r="J270" s="1"/>
  <c r="I269"/>
  <c r="I270" s="1"/>
  <c r="H269"/>
  <c r="H270" s="1"/>
  <c r="G269"/>
  <c r="G270" s="1"/>
  <c r="F269"/>
  <c r="E269"/>
  <c r="C268"/>
  <c r="C267"/>
  <c r="C266"/>
  <c r="C265"/>
  <c r="C264"/>
  <c r="C263"/>
  <c r="C261"/>
  <c r="C260"/>
  <c r="C259"/>
  <c r="C258"/>
  <c r="C257"/>
  <c r="C256"/>
  <c r="C255"/>
  <c r="C254"/>
  <c r="C253"/>
  <c r="C252"/>
  <c r="C251"/>
  <c r="C250"/>
  <c r="C248"/>
  <c r="C247"/>
  <c r="C246"/>
  <c r="C245"/>
  <c r="C244"/>
  <c r="C242"/>
  <c r="C241"/>
  <c r="C240"/>
  <c r="C239"/>
  <c r="C238"/>
  <c r="C237"/>
  <c r="C236"/>
  <c r="C235"/>
  <c r="C234"/>
  <c r="Y233"/>
  <c r="C233"/>
  <c r="C232"/>
  <c r="C231"/>
  <c r="C230"/>
  <c r="C229"/>
  <c r="C228"/>
  <c r="C227"/>
  <c r="C226"/>
  <c r="C225"/>
  <c r="Y224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5"/>
  <c r="C204"/>
  <c r="C203"/>
  <c r="C202"/>
  <c r="C201"/>
  <c r="C200"/>
  <c r="C199"/>
  <c r="C198"/>
  <c r="C197"/>
  <c r="C196"/>
  <c r="C195"/>
  <c r="C194"/>
  <c r="C193"/>
  <c r="C192"/>
  <c r="Y191"/>
  <c r="C191"/>
  <c r="C190"/>
  <c r="C189"/>
  <c r="C188"/>
  <c r="C187"/>
  <c r="C186"/>
  <c r="C185"/>
  <c r="C184"/>
  <c r="C183"/>
  <c r="C182"/>
  <c r="C181"/>
  <c r="C180"/>
  <c r="C179"/>
  <c r="C177"/>
  <c r="C176"/>
  <c r="C175"/>
  <c r="C174"/>
  <c r="C173"/>
  <c r="Y172"/>
  <c r="C172"/>
  <c r="C171"/>
  <c r="C170"/>
  <c r="C169"/>
  <c r="C168"/>
  <c r="C167"/>
  <c r="C166"/>
  <c r="C165"/>
  <c r="C164"/>
  <c r="C163"/>
  <c r="C162"/>
  <c r="C161"/>
  <c r="C160"/>
  <c r="C159"/>
  <c r="C158"/>
  <c r="C157"/>
  <c r="Y156"/>
  <c r="C156"/>
  <c r="C155"/>
  <c r="C154"/>
  <c r="C153"/>
  <c r="C152"/>
  <c r="C150"/>
  <c r="C149"/>
  <c r="C148"/>
  <c r="C147"/>
  <c r="C146"/>
  <c r="C145"/>
  <c r="C144"/>
  <c r="C143"/>
  <c r="C142"/>
  <c r="C141"/>
  <c r="C140"/>
  <c r="C139"/>
  <c r="Y138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5"/>
  <c r="C104"/>
  <c r="C103"/>
  <c r="C102"/>
  <c r="C101"/>
  <c r="C100"/>
  <c r="C99"/>
  <c r="C98"/>
  <c r="C97"/>
  <c r="C96"/>
  <c r="C95"/>
  <c r="C94"/>
  <c r="C93"/>
  <c r="Y92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Y70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Y51"/>
  <c r="C51"/>
  <c r="C50"/>
  <c r="C49"/>
  <c r="C48"/>
  <c r="Y47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A16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V15"/>
  <c r="U15"/>
  <c r="D28" i="6"/>
  <c r="D105"/>
  <c r="D118"/>
  <c r="X262"/>
  <c r="T262"/>
  <c r="T263" s="1"/>
  <c r="S262"/>
  <c r="S263" s="1"/>
  <c r="R262"/>
  <c r="R263" s="1"/>
  <c r="Q262"/>
  <c r="Q263" s="1"/>
  <c r="P262"/>
  <c r="P263" s="1"/>
  <c r="O262"/>
  <c r="O263" s="1"/>
  <c r="N262"/>
  <c r="N263" s="1"/>
  <c r="M262"/>
  <c r="M263" s="1"/>
  <c r="L262"/>
  <c r="L263" s="1"/>
  <c r="K262"/>
  <c r="K263" s="1"/>
  <c r="J262"/>
  <c r="J263" s="1"/>
  <c r="I262"/>
  <c r="I263" s="1"/>
  <c r="H262"/>
  <c r="H263" s="1"/>
  <c r="G262"/>
  <c r="G263" s="1"/>
  <c r="F262"/>
  <c r="F263" s="1"/>
  <c r="E262"/>
  <c r="E263" s="1"/>
  <c r="V261"/>
  <c r="U261"/>
  <c r="C261"/>
  <c r="V260"/>
  <c r="U260"/>
  <c r="C260"/>
  <c r="V259"/>
  <c r="U259"/>
  <c r="C259"/>
  <c r="V258"/>
  <c r="U258"/>
  <c r="C258"/>
  <c r="V257"/>
  <c r="U257"/>
  <c r="C257"/>
  <c r="V256"/>
  <c r="U256"/>
  <c r="C256"/>
  <c r="V255"/>
  <c r="U255"/>
  <c r="C255"/>
  <c r="V254"/>
  <c r="U254"/>
  <c r="C254"/>
  <c r="V253"/>
  <c r="U253"/>
  <c r="C253"/>
  <c r="V252"/>
  <c r="U252"/>
  <c r="C252"/>
  <c r="V251"/>
  <c r="U251"/>
  <c r="C251"/>
  <c r="V250"/>
  <c r="U250"/>
  <c r="C250"/>
  <c r="V249"/>
  <c r="U249"/>
  <c r="C249"/>
  <c r="V248"/>
  <c r="U248"/>
  <c r="C248"/>
  <c r="V247"/>
  <c r="U247"/>
  <c r="C247"/>
  <c r="V246"/>
  <c r="U246"/>
  <c r="C246"/>
  <c r="V245"/>
  <c r="U245"/>
  <c r="C245"/>
  <c r="V244"/>
  <c r="U244"/>
  <c r="C244"/>
  <c r="V243"/>
  <c r="U243"/>
  <c r="C243"/>
  <c r="V242"/>
  <c r="U242"/>
  <c r="C242"/>
  <c r="V241"/>
  <c r="U241"/>
  <c r="C241"/>
  <c r="V240"/>
  <c r="U240"/>
  <c r="C240"/>
  <c r="V239"/>
  <c r="U239"/>
  <c r="C239"/>
  <c r="V238"/>
  <c r="U238"/>
  <c r="C238"/>
  <c r="V237"/>
  <c r="U237"/>
  <c r="C237"/>
  <c r="V236"/>
  <c r="U236"/>
  <c r="C236"/>
  <c r="V235"/>
  <c r="U235"/>
  <c r="C235"/>
  <c r="V234"/>
  <c r="U234"/>
  <c r="C234"/>
  <c r="V233"/>
  <c r="U233"/>
  <c r="C233"/>
  <c r="V232"/>
  <c r="U232"/>
  <c r="C232"/>
  <c r="V231"/>
  <c r="U231"/>
  <c r="C231"/>
  <c r="V230"/>
  <c r="U230"/>
  <c r="C230"/>
  <c r="V229"/>
  <c r="U229"/>
  <c r="C229"/>
  <c r="V228"/>
  <c r="U228"/>
  <c r="C228"/>
  <c r="V227"/>
  <c r="U227"/>
  <c r="C227"/>
  <c r="V226"/>
  <c r="U226"/>
  <c r="C226"/>
  <c r="V225"/>
  <c r="U225"/>
  <c r="C225"/>
  <c r="V224"/>
  <c r="U224"/>
  <c r="C224"/>
  <c r="V223"/>
  <c r="U223"/>
  <c r="C223"/>
  <c r="V222"/>
  <c r="U222"/>
  <c r="C222"/>
  <c r="V221"/>
  <c r="U221"/>
  <c r="C221"/>
  <c r="V220"/>
  <c r="U220"/>
  <c r="C220"/>
  <c r="V219"/>
  <c r="U219"/>
  <c r="C219"/>
  <c r="V218"/>
  <c r="U218"/>
  <c r="C218"/>
  <c r="V217"/>
  <c r="U217"/>
  <c r="C217"/>
  <c r="V216"/>
  <c r="U216"/>
  <c r="C216"/>
  <c r="V215"/>
  <c r="U215"/>
  <c r="C215"/>
  <c r="V214"/>
  <c r="U214"/>
  <c r="C214"/>
  <c r="V213"/>
  <c r="U213"/>
  <c r="C213"/>
  <c r="V212"/>
  <c r="U212"/>
  <c r="C212"/>
  <c r="V211"/>
  <c r="U211"/>
  <c r="C211"/>
  <c r="V210"/>
  <c r="U210"/>
  <c r="C210"/>
  <c r="V209"/>
  <c r="U209"/>
  <c r="C209"/>
  <c r="V208"/>
  <c r="U208"/>
  <c r="C208"/>
  <c r="V207"/>
  <c r="U207"/>
  <c r="C207"/>
  <c r="V206"/>
  <c r="U206"/>
  <c r="C206"/>
  <c r="V205"/>
  <c r="U205"/>
  <c r="C205"/>
  <c r="V204"/>
  <c r="U204"/>
  <c r="C204"/>
  <c r="V203"/>
  <c r="U203"/>
  <c r="C203"/>
  <c r="V202"/>
  <c r="U202"/>
  <c r="C202"/>
  <c r="V201"/>
  <c r="U201"/>
  <c r="C201"/>
  <c r="V200"/>
  <c r="U200"/>
  <c r="C200"/>
  <c r="V199"/>
  <c r="U199"/>
  <c r="C199"/>
  <c r="V198"/>
  <c r="U198"/>
  <c r="C198"/>
  <c r="V197"/>
  <c r="U197"/>
  <c r="C197"/>
  <c r="V196"/>
  <c r="U196"/>
  <c r="C196"/>
  <c r="V195"/>
  <c r="U195"/>
  <c r="C195"/>
  <c r="V194"/>
  <c r="U194"/>
  <c r="C194"/>
  <c r="V193"/>
  <c r="U193"/>
  <c r="C193"/>
  <c r="V192"/>
  <c r="U192"/>
  <c r="C192"/>
  <c r="V191"/>
  <c r="U191"/>
  <c r="C191"/>
  <c r="V190"/>
  <c r="U190"/>
  <c r="C190"/>
  <c r="V189"/>
  <c r="U189"/>
  <c r="C189"/>
  <c r="V188"/>
  <c r="U188"/>
  <c r="C188"/>
  <c r="V187"/>
  <c r="U187"/>
  <c r="C187"/>
  <c r="V186"/>
  <c r="U186"/>
  <c r="C186"/>
  <c r="V185"/>
  <c r="U185"/>
  <c r="C185"/>
  <c r="V184"/>
  <c r="U184"/>
  <c r="C184"/>
  <c r="V183"/>
  <c r="U183"/>
  <c r="C183"/>
  <c r="V182"/>
  <c r="U182"/>
  <c r="C182"/>
  <c r="V181"/>
  <c r="U181"/>
  <c r="C181"/>
  <c r="V180"/>
  <c r="U180"/>
  <c r="C180"/>
  <c r="V179"/>
  <c r="U179"/>
  <c r="C179"/>
  <c r="V178"/>
  <c r="U178"/>
  <c r="C178"/>
  <c r="V177"/>
  <c r="U177"/>
  <c r="C177"/>
  <c r="V176"/>
  <c r="U176"/>
  <c r="C176"/>
  <c r="V175"/>
  <c r="U175"/>
  <c r="C175"/>
  <c r="V174"/>
  <c r="U174"/>
  <c r="C174"/>
  <c r="V173"/>
  <c r="U173"/>
  <c r="C173"/>
  <c r="V172"/>
  <c r="U172"/>
  <c r="C172"/>
  <c r="V171"/>
  <c r="U171"/>
  <c r="C171"/>
  <c r="V170"/>
  <c r="U170"/>
  <c r="C170"/>
  <c r="V169"/>
  <c r="U169"/>
  <c r="C169"/>
  <c r="V168"/>
  <c r="U168"/>
  <c r="C168"/>
  <c r="V167"/>
  <c r="U167"/>
  <c r="C167"/>
  <c r="V166"/>
  <c r="U166"/>
  <c r="C166"/>
  <c r="V165"/>
  <c r="U165"/>
  <c r="C165"/>
  <c r="V164"/>
  <c r="U164"/>
  <c r="C164"/>
  <c r="V163"/>
  <c r="U163"/>
  <c r="C163"/>
  <c r="V162"/>
  <c r="U162"/>
  <c r="C162"/>
  <c r="V161"/>
  <c r="U161"/>
  <c r="C161"/>
  <c r="V160"/>
  <c r="U160"/>
  <c r="C160"/>
  <c r="V159"/>
  <c r="U159"/>
  <c r="C159"/>
  <c r="V158"/>
  <c r="U158"/>
  <c r="C158"/>
  <c r="V157"/>
  <c r="U157"/>
  <c r="C157"/>
  <c r="V156"/>
  <c r="U156"/>
  <c r="C156"/>
  <c r="V155"/>
  <c r="U155"/>
  <c r="C155"/>
  <c r="V154"/>
  <c r="U154"/>
  <c r="C154"/>
  <c r="V153"/>
  <c r="U153"/>
  <c r="C153"/>
  <c r="V152"/>
  <c r="U152"/>
  <c r="C152"/>
  <c r="V151"/>
  <c r="U151"/>
  <c r="C151"/>
  <c r="V150"/>
  <c r="U150"/>
  <c r="C150"/>
  <c r="V149"/>
  <c r="U149"/>
  <c r="C149"/>
  <c r="V148"/>
  <c r="U148"/>
  <c r="C148"/>
  <c r="V147"/>
  <c r="U147"/>
  <c r="C147"/>
  <c r="V146"/>
  <c r="U146"/>
  <c r="C146"/>
  <c r="V145"/>
  <c r="U145"/>
  <c r="C145"/>
  <c r="V144"/>
  <c r="U144"/>
  <c r="C144"/>
  <c r="V143"/>
  <c r="U143"/>
  <c r="C143"/>
  <c r="V142"/>
  <c r="U142"/>
  <c r="C142"/>
  <c r="V141"/>
  <c r="U141"/>
  <c r="C141"/>
  <c r="V140"/>
  <c r="U140"/>
  <c r="C140"/>
  <c r="V139"/>
  <c r="U139"/>
  <c r="C139"/>
  <c r="V138"/>
  <c r="U138"/>
  <c r="C138"/>
  <c r="V137"/>
  <c r="U137"/>
  <c r="C137"/>
  <c r="V136"/>
  <c r="U136"/>
  <c r="C136"/>
  <c r="V135"/>
  <c r="U135"/>
  <c r="C135"/>
  <c r="V134"/>
  <c r="U134"/>
  <c r="C134"/>
  <c r="V133"/>
  <c r="U133"/>
  <c r="C133"/>
  <c r="V132"/>
  <c r="U132"/>
  <c r="C132"/>
  <c r="V131"/>
  <c r="U131"/>
  <c r="C131"/>
  <c r="V130"/>
  <c r="U130"/>
  <c r="C130"/>
  <c r="V129"/>
  <c r="U129"/>
  <c r="C129"/>
  <c r="V128"/>
  <c r="U128"/>
  <c r="C128"/>
  <c r="V127"/>
  <c r="U127"/>
  <c r="C127"/>
  <c r="V126"/>
  <c r="U126"/>
  <c r="C126"/>
  <c r="V125"/>
  <c r="U125"/>
  <c r="C125"/>
  <c r="V124"/>
  <c r="U124"/>
  <c r="C124"/>
  <c r="V123"/>
  <c r="U123"/>
  <c r="C123"/>
  <c r="V122"/>
  <c r="U122"/>
  <c r="C122"/>
  <c r="V121"/>
  <c r="U121"/>
  <c r="C121"/>
  <c r="V120"/>
  <c r="U120"/>
  <c r="C120"/>
  <c r="V119"/>
  <c r="U119"/>
  <c r="C119"/>
  <c r="V118"/>
  <c r="U118"/>
  <c r="W118"/>
  <c r="Y118" s="1"/>
  <c r="C118"/>
  <c r="V117"/>
  <c r="U117"/>
  <c r="C117"/>
  <c r="V116"/>
  <c r="U116"/>
  <c r="C116"/>
  <c r="V115"/>
  <c r="U115"/>
  <c r="C115"/>
  <c r="V114"/>
  <c r="U114"/>
  <c r="C114"/>
  <c r="V113"/>
  <c r="U113"/>
  <c r="C113"/>
  <c r="V112"/>
  <c r="U112"/>
  <c r="C112"/>
  <c r="V111"/>
  <c r="U111"/>
  <c r="C111"/>
  <c r="V110"/>
  <c r="U110"/>
  <c r="C110"/>
  <c r="V109"/>
  <c r="U109"/>
  <c r="C109"/>
  <c r="V108"/>
  <c r="U108"/>
  <c r="C108"/>
  <c r="V107"/>
  <c r="U107"/>
  <c r="C107"/>
  <c r="V106"/>
  <c r="U106"/>
  <c r="C106"/>
  <c r="V105"/>
  <c r="U105"/>
  <c r="C105"/>
  <c r="V104"/>
  <c r="U104"/>
  <c r="C104"/>
  <c r="V103"/>
  <c r="U103"/>
  <c r="C103"/>
  <c r="V102"/>
  <c r="U102"/>
  <c r="C102"/>
  <c r="V101"/>
  <c r="U101"/>
  <c r="C101"/>
  <c r="V100"/>
  <c r="U100"/>
  <c r="C100"/>
  <c r="V99"/>
  <c r="U99"/>
  <c r="C99"/>
  <c r="V98"/>
  <c r="U98"/>
  <c r="C98"/>
  <c r="V97"/>
  <c r="U97"/>
  <c r="C97"/>
  <c r="V96"/>
  <c r="U96"/>
  <c r="C96"/>
  <c r="V95"/>
  <c r="U95"/>
  <c r="C95"/>
  <c r="V94"/>
  <c r="U94"/>
  <c r="C94"/>
  <c r="V93"/>
  <c r="U93"/>
  <c r="C93"/>
  <c r="V92"/>
  <c r="U92"/>
  <c r="C92"/>
  <c r="V91"/>
  <c r="U91"/>
  <c r="C91"/>
  <c r="V90"/>
  <c r="U90"/>
  <c r="C90"/>
  <c r="V89"/>
  <c r="U89"/>
  <c r="C89"/>
  <c r="V88"/>
  <c r="U88"/>
  <c r="C88"/>
  <c r="V87"/>
  <c r="U87"/>
  <c r="C87"/>
  <c r="V86"/>
  <c r="U86"/>
  <c r="C86"/>
  <c r="V85"/>
  <c r="U85"/>
  <c r="C85"/>
  <c r="V84"/>
  <c r="U84"/>
  <c r="C84"/>
  <c r="V83"/>
  <c r="U83"/>
  <c r="C83"/>
  <c r="V82"/>
  <c r="U82"/>
  <c r="C82"/>
  <c r="V81"/>
  <c r="U81"/>
  <c r="C81"/>
  <c r="V80"/>
  <c r="U80"/>
  <c r="C80"/>
  <c r="V79"/>
  <c r="U79"/>
  <c r="C79"/>
  <c r="V78"/>
  <c r="U78"/>
  <c r="C78"/>
  <c r="V77"/>
  <c r="U77"/>
  <c r="C77"/>
  <c r="V76"/>
  <c r="U76"/>
  <c r="C76"/>
  <c r="V75"/>
  <c r="U75"/>
  <c r="C75"/>
  <c r="V74"/>
  <c r="U74"/>
  <c r="C74"/>
  <c r="V73"/>
  <c r="U73"/>
  <c r="C73"/>
  <c r="V72"/>
  <c r="U72"/>
  <c r="C72"/>
  <c r="V71"/>
  <c r="U71"/>
  <c r="C71"/>
  <c r="V70"/>
  <c r="U70"/>
  <c r="C70"/>
  <c r="V69"/>
  <c r="U69"/>
  <c r="C69"/>
  <c r="V68"/>
  <c r="U68"/>
  <c r="C68"/>
  <c r="V67"/>
  <c r="U67"/>
  <c r="C67"/>
  <c r="V66"/>
  <c r="U66"/>
  <c r="C66"/>
  <c r="V65"/>
  <c r="U65"/>
  <c r="C65"/>
  <c r="V64"/>
  <c r="U64"/>
  <c r="C64"/>
  <c r="V63"/>
  <c r="U63"/>
  <c r="C63"/>
  <c r="V62"/>
  <c r="U62"/>
  <c r="C62"/>
  <c r="V61"/>
  <c r="U61"/>
  <c r="C61"/>
  <c r="V60"/>
  <c r="U60"/>
  <c r="C60"/>
  <c r="V59"/>
  <c r="U59"/>
  <c r="C59"/>
  <c r="V58"/>
  <c r="U58"/>
  <c r="C58"/>
  <c r="V57"/>
  <c r="U57"/>
  <c r="C57"/>
  <c r="V56"/>
  <c r="U56"/>
  <c r="C56"/>
  <c r="V55"/>
  <c r="U55"/>
  <c r="C55"/>
  <c r="V54"/>
  <c r="U54"/>
  <c r="C54"/>
  <c r="V53"/>
  <c r="U53"/>
  <c r="C53"/>
  <c r="V52"/>
  <c r="U52"/>
  <c r="C52"/>
  <c r="V51"/>
  <c r="U51"/>
  <c r="C51"/>
  <c r="V50"/>
  <c r="U50"/>
  <c r="C50"/>
  <c r="V49"/>
  <c r="U49"/>
  <c r="C49"/>
  <c r="V48"/>
  <c r="U48"/>
  <c r="C48"/>
  <c r="V47"/>
  <c r="U47"/>
  <c r="C47"/>
  <c r="V46"/>
  <c r="U46"/>
  <c r="C46"/>
  <c r="V45"/>
  <c r="U45"/>
  <c r="C45"/>
  <c r="V44"/>
  <c r="U44"/>
  <c r="C44"/>
  <c r="V43"/>
  <c r="U43"/>
  <c r="C43"/>
  <c r="V42"/>
  <c r="U42"/>
  <c r="C42"/>
  <c r="V41"/>
  <c r="U41"/>
  <c r="C41"/>
  <c r="V40"/>
  <c r="U40"/>
  <c r="C40"/>
  <c r="V39"/>
  <c r="U39"/>
  <c r="C39"/>
  <c r="V38"/>
  <c r="U38"/>
  <c r="C38"/>
  <c r="V37"/>
  <c r="U37"/>
  <c r="C37"/>
  <c r="V36"/>
  <c r="U36"/>
  <c r="C36"/>
  <c r="V35"/>
  <c r="U35"/>
  <c r="C35"/>
  <c r="V34"/>
  <c r="U34"/>
  <c r="C34"/>
  <c r="V33"/>
  <c r="U33"/>
  <c r="C33"/>
  <c r="V32"/>
  <c r="U32"/>
  <c r="C32"/>
  <c r="V31"/>
  <c r="U31"/>
  <c r="C31"/>
  <c r="V30"/>
  <c r="U30"/>
  <c r="C30"/>
  <c r="V29"/>
  <c r="U29"/>
  <c r="C29"/>
  <c r="V28"/>
  <c r="U28"/>
  <c r="W28" s="1"/>
  <c r="Y28" s="1"/>
  <c r="C28"/>
  <c r="V27"/>
  <c r="U27"/>
  <c r="C27"/>
  <c r="V26"/>
  <c r="U26"/>
  <c r="C26"/>
  <c r="V25"/>
  <c r="U25"/>
  <c r="C25"/>
  <c r="V24"/>
  <c r="U24"/>
  <c r="C24"/>
  <c r="V23"/>
  <c r="U23"/>
  <c r="C23"/>
  <c r="V22"/>
  <c r="U22"/>
  <c r="C22"/>
  <c r="V21"/>
  <c r="U21"/>
  <c r="C21"/>
  <c r="V20"/>
  <c r="U20"/>
  <c r="C20"/>
  <c r="V19"/>
  <c r="U19"/>
  <c r="C19"/>
  <c r="V18"/>
  <c r="U18"/>
  <c r="C18"/>
  <c r="V17"/>
  <c r="U17"/>
  <c r="C17"/>
  <c r="V16"/>
  <c r="U16"/>
  <c r="U262" s="1"/>
  <c r="U263" s="1"/>
  <c r="C16"/>
  <c r="C262" s="1"/>
  <c r="A16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V15"/>
  <c r="U15"/>
  <c r="Q263" i="5"/>
  <c r="P263"/>
  <c r="O263"/>
  <c r="N263"/>
  <c r="M263"/>
  <c r="L263"/>
  <c r="K263"/>
  <c r="J263"/>
  <c r="I263"/>
  <c r="H263"/>
  <c r="G263"/>
  <c r="F263"/>
  <c r="E263"/>
  <c r="C269" i="7" l="1"/>
  <c r="A153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51"/>
  <c r="A152" s="1"/>
  <c r="A170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U269"/>
  <c r="D269"/>
  <c r="W15"/>
  <c r="X15" s="1"/>
  <c r="V269"/>
  <c r="W105" i="6"/>
  <c r="Y105" s="1"/>
  <c r="V262"/>
  <c r="V263" s="1"/>
  <c r="D28" i="5"/>
  <c r="D105"/>
  <c r="D118"/>
  <c r="X262"/>
  <c r="S262"/>
  <c r="S263" s="1"/>
  <c r="R262"/>
  <c r="R263" s="1"/>
  <c r="Q262"/>
  <c r="P262"/>
  <c r="O262"/>
  <c r="N262"/>
  <c r="M262"/>
  <c r="L262"/>
  <c r="K262"/>
  <c r="J262"/>
  <c r="I262"/>
  <c r="H262"/>
  <c r="G262"/>
  <c r="F262"/>
  <c r="E262"/>
  <c r="V261"/>
  <c r="U261"/>
  <c r="C261"/>
  <c r="V260"/>
  <c r="U260"/>
  <c r="C260"/>
  <c r="V259"/>
  <c r="U259"/>
  <c r="C259"/>
  <c r="V258"/>
  <c r="U258"/>
  <c r="C258"/>
  <c r="V257"/>
  <c r="U257"/>
  <c r="C257"/>
  <c r="V256"/>
  <c r="U256"/>
  <c r="C256"/>
  <c r="V255"/>
  <c r="U255"/>
  <c r="C255"/>
  <c r="V254"/>
  <c r="U254"/>
  <c r="C254"/>
  <c r="V253"/>
  <c r="U253"/>
  <c r="C253"/>
  <c r="V252"/>
  <c r="U252"/>
  <c r="C252"/>
  <c r="V251"/>
  <c r="U251"/>
  <c r="C251"/>
  <c r="V250"/>
  <c r="U250"/>
  <c r="C250"/>
  <c r="V249"/>
  <c r="U249"/>
  <c r="C249"/>
  <c r="V248"/>
  <c r="U248"/>
  <c r="C248"/>
  <c r="V247"/>
  <c r="U247"/>
  <c r="C247"/>
  <c r="V246"/>
  <c r="U246"/>
  <c r="C246"/>
  <c r="V245"/>
  <c r="U245"/>
  <c r="C245"/>
  <c r="V244"/>
  <c r="U244"/>
  <c r="C244"/>
  <c r="V243"/>
  <c r="U243"/>
  <c r="C243"/>
  <c r="V242"/>
  <c r="U242"/>
  <c r="C242"/>
  <c r="V241"/>
  <c r="U241"/>
  <c r="C241"/>
  <c r="V240"/>
  <c r="U240"/>
  <c r="C240"/>
  <c r="V239"/>
  <c r="U239"/>
  <c r="C239"/>
  <c r="V238"/>
  <c r="U238"/>
  <c r="C238"/>
  <c r="V237"/>
  <c r="U237"/>
  <c r="C237"/>
  <c r="V236"/>
  <c r="U236"/>
  <c r="C236"/>
  <c r="V235"/>
  <c r="U235"/>
  <c r="C235"/>
  <c r="V234"/>
  <c r="U234"/>
  <c r="C234"/>
  <c r="V233"/>
  <c r="U233"/>
  <c r="C233"/>
  <c r="V232"/>
  <c r="U232"/>
  <c r="C232"/>
  <c r="V231"/>
  <c r="U231"/>
  <c r="C231"/>
  <c r="V230"/>
  <c r="U230"/>
  <c r="C230"/>
  <c r="V229"/>
  <c r="U229"/>
  <c r="C229"/>
  <c r="V228"/>
  <c r="U228"/>
  <c r="C228"/>
  <c r="V227"/>
  <c r="U227"/>
  <c r="C227"/>
  <c r="V226"/>
  <c r="U226"/>
  <c r="C226"/>
  <c r="V225"/>
  <c r="U225"/>
  <c r="C225"/>
  <c r="V224"/>
  <c r="U224"/>
  <c r="C224"/>
  <c r="V223"/>
  <c r="U223"/>
  <c r="C223"/>
  <c r="V222"/>
  <c r="U222"/>
  <c r="C222"/>
  <c r="V221"/>
  <c r="U221"/>
  <c r="C221"/>
  <c r="V220"/>
  <c r="U220"/>
  <c r="C220"/>
  <c r="V219"/>
  <c r="U219"/>
  <c r="C219"/>
  <c r="V218"/>
  <c r="U218"/>
  <c r="C218"/>
  <c r="V217"/>
  <c r="U217"/>
  <c r="C217"/>
  <c r="V216"/>
  <c r="U216"/>
  <c r="C216"/>
  <c r="V215"/>
  <c r="U215"/>
  <c r="C215"/>
  <c r="V214"/>
  <c r="U214"/>
  <c r="C214"/>
  <c r="V213"/>
  <c r="U213"/>
  <c r="C213"/>
  <c r="V212"/>
  <c r="U212"/>
  <c r="C212"/>
  <c r="V211"/>
  <c r="U211"/>
  <c r="C211"/>
  <c r="V210"/>
  <c r="U210"/>
  <c r="C210"/>
  <c r="V209"/>
  <c r="U209"/>
  <c r="C209"/>
  <c r="V208"/>
  <c r="U208"/>
  <c r="C208"/>
  <c r="V207"/>
  <c r="U207"/>
  <c r="C207"/>
  <c r="V206"/>
  <c r="U206"/>
  <c r="C206"/>
  <c r="V205"/>
  <c r="U205"/>
  <c r="C205"/>
  <c r="V204"/>
  <c r="U204"/>
  <c r="C204"/>
  <c r="V203"/>
  <c r="U203"/>
  <c r="C203"/>
  <c r="V202"/>
  <c r="U202"/>
  <c r="C202"/>
  <c r="V201"/>
  <c r="U201"/>
  <c r="C201"/>
  <c r="V200"/>
  <c r="U200"/>
  <c r="C200"/>
  <c r="V199"/>
  <c r="U199"/>
  <c r="C199"/>
  <c r="V198"/>
  <c r="U198"/>
  <c r="C198"/>
  <c r="V197"/>
  <c r="U197"/>
  <c r="C197"/>
  <c r="V196"/>
  <c r="U196"/>
  <c r="C196"/>
  <c r="V195"/>
  <c r="U195"/>
  <c r="C195"/>
  <c r="V194"/>
  <c r="U194"/>
  <c r="C194"/>
  <c r="V193"/>
  <c r="U193"/>
  <c r="C193"/>
  <c r="V192"/>
  <c r="U192"/>
  <c r="C192"/>
  <c r="V191"/>
  <c r="U191"/>
  <c r="C191"/>
  <c r="V190"/>
  <c r="U190"/>
  <c r="C190"/>
  <c r="V189"/>
  <c r="U189"/>
  <c r="C189"/>
  <c r="V188"/>
  <c r="U188"/>
  <c r="C188"/>
  <c r="V187"/>
  <c r="U187"/>
  <c r="C187"/>
  <c r="V186"/>
  <c r="U186"/>
  <c r="C186"/>
  <c r="V185"/>
  <c r="U185"/>
  <c r="C185"/>
  <c r="V184"/>
  <c r="U184"/>
  <c r="C184"/>
  <c r="V183"/>
  <c r="U183"/>
  <c r="C183"/>
  <c r="V182"/>
  <c r="U182"/>
  <c r="C182"/>
  <c r="V181"/>
  <c r="U181"/>
  <c r="C181"/>
  <c r="U180"/>
  <c r="V180"/>
  <c r="C180"/>
  <c r="V179"/>
  <c r="U179"/>
  <c r="C179"/>
  <c r="V178"/>
  <c r="U178"/>
  <c r="C178"/>
  <c r="V177"/>
  <c r="U177"/>
  <c r="C177"/>
  <c r="V176"/>
  <c r="U176"/>
  <c r="C176"/>
  <c r="V175"/>
  <c r="U175"/>
  <c r="C175"/>
  <c r="V174"/>
  <c r="U174"/>
  <c r="C174"/>
  <c r="V173"/>
  <c r="U173"/>
  <c r="C173"/>
  <c r="V172"/>
  <c r="U172"/>
  <c r="C172"/>
  <c r="V171"/>
  <c r="U171"/>
  <c r="C171"/>
  <c r="V170"/>
  <c r="U170"/>
  <c r="C170"/>
  <c r="V169"/>
  <c r="U169"/>
  <c r="C169"/>
  <c r="V168"/>
  <c r="U168"/>
  <c r="C168"/>
  <c r="V167"/>
  <c r="U167"/>
  <c r="C167"/>
  <c r="V166"/>
  <c r="U166"/>
  <c r="C166"/>
  <c r="V165"/>
  <c r="U165"/>
  <c r="C165"/>
  <c r="V164"/>
  <c r="U164"/>
  <c r="C164"/>
  <c r="V163"/>
  <c r="U163"/>
  <c r="C163"/>
  <c r="V162"/>
  <c r="U162"/>
  <c r="C162"/>
  <c r="V161"/>
  <c r="U161"/>
  <c r="C161"/>
  <c r="V160"/>
  <c r="U160"/>
  <c r="C160"/>
  <c r="V159"/>
  <c r="U159"/>
  <c r="C159"/>
  <c r="V158"/>
  <c r="U158"/>
  <c r="C158"/>
  <c r="V157"/>
  <c r="U157"/>
  <c r="C157"/>
  <c r="V156"/>
  <c r="U156"/>
  <c r="C156"/>
  <c r="V155"/>
  <c r="U155"/>
  <c r="C155"/>
  <c r="V154"/>
  <c r="U154"/>
  <c r="C154"/>
  <c r="V153"/>
  <c r="U153"/>
  <c r="C153"/>
  <c r="V152"/>
  <c r="U152"/>
  <c r="C152"/>
  <c r="V151"/>
  <c r="U151"/>
  <c r="C151"/>
  <c r="V150"/>
  <c r="U150"/>
  <c r="C150"/>
  <c r="V149"/>
  <c r="U149"/>
  <c r="C149"/>
  <c r="V148"/>
  <c r="U148"/>
  <c r="C148"/>
  <c r="V147"/>
  <c r="U147"/>
  <c r="C147"/>
  <c r="V146"/>
  <c r="U146"/>
  <c r="C146"/>
  <c r="V145"/>
  <c r="U145"/>
  <c r="C145"/>
  <c r="V144"/>
  <c r="U144"/>
  <c r="C144"/>
  <c r="V143"/>
  <c r="U143"/>
  <c r="C143"/>
  <c r="V142"/>
  <c r="U142"/>
  <c r="C142"/>
  <c r="V141"/>
  <c r="U141"/>
  <c r="C141"/>
  <c r="V140"/>
  <c r="U140"/>
  <c r="C140"/>
  <c r="V139"/>
  <c r="U139"/>
  <c r="C139"/>
  <c r="V138"/>
  <c r="U138"/>
  <c r="C138"/>
  <c r="V137"/>
  <c r="U137"/>
  <c r="C137"/>
  <c r="V136"/>
  <c r="U136"/>
  <c r="C136"/>
  <c r="V135"/>
  <c r="U135"/>
  <c r="C135"/>
  <c r="V134"/>
  <c r="U134"/>
  <c r="C134"/>
  <c r="V133"/>
  <c r="U133"/>
  <c r="C133"/>
  <c r="V132"/>
  <c r="U132"/>
  <c r="C132"/>
  <c r="V131"/>
  <c r="U131"/>
  <c r="C131"/>
  <c r="V130"/>
  <c r="U130"/>
  <c r="C130"/>
  <c r="V129"/>
  <c r="U129"/>
  <c r="C129"/>
  <c r="V128"/>
  <c r="U128"/>
  <c r="C128"/>
  <c r="V127"/>
  <c r="U127"/>
  <c r="C127"/>
  <c r="V126"/>
  <c r="U126"/>
  <c r="C126"/>
  <c r="V125"/>
  <c r="U125"/>
  <c r="C125"/>
  <c r="V124"/>
  <c r="U124"/>
  <c r="C124"/>
  <c r="V123"/>
  <c r="U123"/>
  <c r="C123"/>
  <c r="V122"/>
  <c r="U122"/>
  <c r="C122"/>
  <c r="V121"/>
  <c r="U121"/>
  <c r="C121"/>
  <c r="V120"/>
  <c r="U120"/>
  <c r="C120"/>
  <c r="V119"/>
  <c r="U119"/>
  <c r="C119"/>
  <c r="V118"/>
  <c r="U118"/>
  <c r="C118"/>
  <c r="V117"/>
  <c r="U117"/>
  <c r="C117"/>
  <c r="V116"/>
  <c r="U116"/>
  <c r="C116"/>
  <c r="V115"/>
  <c r="U115"/>
  <c r="C115"/>
  <c r="V114"/>
  <c r="U114"/>
  <c r="C114"/>
  <c r="V113"/>
  <c r="U113"/>
  <c r="C113"/>
  <c r="V112"/>
  <c r="U112"/>
  <c r="C112"/>
  <c r="V111"/>
  <c r="U111"/>
  <c r="C111"/>
  <c r="V110"/>
  <c r="U110"/>
  <c r="C110"/>
  <c r="V109"/>
  <c r="U109"/>
  <c r="C109"/>
  <c r="V108"/>
  <c r="U108"/>
  <c r="C108"/>
  <c r="V107"/>
  <c r="U107"/>
  <c r="C107"/>
  <c r="V106"/>
  <c r="U106"/>
  <c r="C106"/>
  <c r="V105"/>
  <c r="U105"/>
  <c r="W105" s="1"/>
  <c r="Y105" s="1"/>
  <c r="C105"/>
  <c r="V104"/>
  <c r="U104"/>
  <c r="C104"/>
  <c r="V103"/>
  <c r="U103"/>
  <c r="C103"/>
  <c r="V102"/>
  <c r="U102"/>
  <c r="C102"/>
  <c r="V101"/>
  <c r="U101"/>
  <c r="C101"/>
  <c r="V100"/>
  <c r="U100"/>
  <c r="C100"/>
  <c r="V99"/>
  <c r="U99"/>
  <c r="C99"/>
  <c r="V98"/>
  <c r="U98"/>
  <c r="C98"/>
  <c r="V97"/>
  <c r="U97"/>
  <c r="C97"/>
  <c r="V96"/>
  <c r="U96"/>
  <c r="C96"/>
  <c r="V95"/>
  <c r="U95"/>
  <c r="C95"/>
  <c r="V94"/>
  <c r="U94"/>
  <c r="C94"/>
  <c r="V93"/>
  <c r="U93"/>
  <c r="C93"/>
  <c r="U92"/>
  <c r="T262"/>
  <c r="T263" s="1"/>
  <c r="C92"/>
  <c r="V91"/>
  <c r="U91"/>
  <c r="C91"/>
  <c r="V90"/>
  <c r="U90"/>
  <c r="C90"/>
  <c r="V89"/>
  <c r="U89"/>
  <c r="C89"/>
  <c r="V88"/>
  <c r="U88"/>
  <c r="C88"/>
  <c r="V87"/>
  <c r="U87"/>
  <c r="C87"/>
  <c r="V86"/>
  <c r="U86"/>
  <c r="C86"/>
  <c r="V85"/>
  <c r="U85"/>
  <c r="C85"/>
  <c r="V84"/>
  <c r="U84"/>
  <c r="C84"/>
  <c r="V83"/>
  <c r="U83"/>
  <c r="C83"/>
  <c r="V82"/>
  <c r="U82"/>
  <c r="C82"/>
  <c r="V81"/>
  <c r="U81"/>
  <c r="C81"/>
  <c r="V80"/>
  <c r="U80"/>
  <c r="C80"/>
  <c r="V79"/>
  <c r="U79"/>
  <c r="C79"/>
  <c r="V78"/>
  <c r="U78"/>
  <c r="C78"/>
  <c r="V77"/>
  <c r="U77"/>
  <c r="C77"/>
  <c r="V76"/>
  <c r="U76"/>
  <c r="C76"/>
  <c r="V75"/>
  <c r="U75"/>
  <c r="C75"/>
  <c r="V74"/>
  <c r="U74"/>
  <c r="C74"/>
  <c r="V73"/>
  <c r="U73"/>
  <c r="C73"/>
  <c r="V72"/>
  <c r="U72"/>
  <c r="C72"/>
  <c r="V71"/>
  <c r="U71"/>
  <c r="C71"/>
  <c r="V70"/>
  <c r="U70"/>
  <c r="C70"/>
  <c r="V69"/>
  <c r="U69"/>
  <c r="C69"/>
  <c r="V68"/>
  <c r="U68"/>
  <c r="C68"/>
  <c r="V67"/>
  <c r="U67"/>
  <c r="C67"/>
  <c r="V66"/>
  <c r="U66"/>
  <c r="C66"/>
  <c r="V65"/>
  <c r="U65"/>
  <c r="C65"/>
  <c r="V64"/>
  <c r="U64"/>
  <c r="C64"/>
  <c r="V63"/>
  <c r="U63"/>
  <c r="C63"/>
  <c r="V62"/>
  <c r="U62"/>
  <c r="C62"/>
  <c r="V61"/>
  <c r="U61"/>
  <c r="C61"/>
  <c r="V60"/>
  <c r="U60"/>
  <c r="C60"/>
  <c r="V59"/>
  <c r="U59"/>
  <c r="C59"/>
  <c r="V58"/>
  <c r="U58"/>
  <c r="C58"/>
  <c r="V57"/>
  <c r="U57"/>
  <c r="C57"/>
  <c r="V56"/>
  <c r="U56"/>
  <c r="C56"/>
  <c r="V55"/>
  <c r="U55"/>
  <c r="C55"/>
  <c r="V54"/>
  <c r="U54"/>
  <c r="C54"/>
  <c r="V53"/>
  <c r="U53"/>
  <c r="C53"/>
  <c r="V52"/>
  <c r="U52"/>
  <c r="C52"/>
  <c r="V51"/>
  <c r="U51"/>
  <c r="C51"/>
  <c r="V50"/>
  <c r="U50"/>
  <c r="C50"/>
  <c r="V49"/>
  <c r="U49"/>
  <c r="C49"/>
  <c r="V48"/>
  <c r="U48"/>
  <c r="C48"/>
  <c r="V47"/>
  <c r="U47"/>
  <c r="C47"/>
  <c r="V46"/>
  <c r="U46"/>
  <c r="C46"/>
  <c r="V45"/>
  <c r="U45"/>
  <c r="C45"/>
  <c r="V44"/>
  <c r="U44"/>
  <c r="C44"/>
  <c r="V43"/>
  <c r="U43"/>
  <c r="C43"/>
  <c r="V42"/>
  <c r="U42"/>
  <c r="C42"/>
  <c r="V41"/>
  <c r="U41"/>
  <c r="C41"/>
  <c r="V40"/>
  <c r="U40"/>
  <c r="C40"/>
  <c r="V39"/>
  <c r="U39"/>
  <c r="C39"/>
  <c r="V38"/>
  <c r="U38"/>
  <c r="C38"/>
  <c r="V37"/>
  <c r="U37"/>
  <c r="C37"/>
  <c r="V36"/>
  <c r="U36"/>
  <c r="C36"/>
  <c r="V35"/>
  <c r="U35"/>
  <c r="C35"/>
  <c r="V34"/>
  <c r="U34"/>
  <c r="C34"/>
  <c r="V33"/>
  <c r="U33"/>
  <c r="C33"/>
  <c r="V32"/>
  <c r="U32"/>
  <c r="C32"/>
  <c r="V31"/>
  <c r="U31"/>
  <c r="C31"/>
  <c r="V30"/>
  <c r="U30"/>
  <c r="C30"/>
  <c r="V29"/>
  <c r="U29"/>
  <c r="C29"/>
  <c r="V28"/>
  <c r="U28"/>
  <c r="W28" s="1"/>
  <c r="Y28" s="1"/>
  <c r="C28"/>
  <c r="V27"/>
  <c r="U27"/>
  <c r="C27"/>
  <c r="V26"/>
  <c r="U26"/>
  <c r="C26"/>
  <c r="V25"/>
  <c r="U25"/>
  <c r="C25"/>
  <c r="V24"/>
  <c r="U24"/>
  <c r="C24"/>
  <c r="V23"/>
  <c r="U23"/>
  <c r="C23"/>
  <c r="V22"/>
  <c r="U22"/>
  <c r="C22"/>
  <c r="V21"/>
  <c r="U21"/>
  <c r="C21"/>
  <c r="V20"/>
  <c r="U20"/>
  <c r="C20"/>
  <c r="V19"/>
  <c r="U19"/>
  <c r="C19"/>
  <c r="V18"/>
  <c r="U18"/>
  <c r="C18"/>
  <c r="V17"/>
  <c r="U17"/>
  <c r="C17"/>
  <c r="A17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V16"/>
  <c r="U16"/>
  <c r="C16"/>
  <c r="C262" s="1"/>
  <c r="A16"/>
  <c r="V15"/>
  <c r="U15"/>
  <c r="T92" i="4"/>
  <c r="T180"/>
  <c r="A249" i="7" l="1"/>
  <c r="A250" s="1"/>
  <c r="A251" s="1"/>
  <c r="A252" s="1"/>
  <c r="A253" s="1"/>
  <c r="A254" s="1"/>
  <c r="A255" s="1"/>
  <c r="A256" s="1"/>
  <c r="A257" s="1"/>
  <c r="A258" s="1"/>
  <c r="A259" s="1"/>
  <c r="A260" s="1"/>
  <c r="A261" s="1"/>
  <c r="W269"/>
  <c r="Y16"/>
  <c r="Y269" s="1"/>
  <c r="U262" i="5"/>
  <c r="U263" s="1"/>
  <c r="W118"/>
  <c r="Y118" s="1"/>
  <c r="V92"/>
  <c r="D28" i="4"/>
  <c r="D105"/>
  <c r="D118"/>
  <c r="Q263"/>
  <c r="P263"/>
  <c r="O263"/>
  <c r="N263"/>
  <c r="M263"/>
  <c r="L263"/>
  <c r="K263"/>
  <c r="J263"/>
  <c r="I263"/>
  <c r="H263"/>
  <c r="G263"/>
  <c r="X262"/>
  <c r="T262"/>
  <c r="T263" s="1"/>
  <c r="S262"/>
  <c r="S263" s="1"/>
  <c r="R262"/>
  <c r="R263" s="1"/>
  <c r="Q262"/>
  <c r="P262"/>
  <c r="O262"/>
  <c r="N262"/>
  <c r="M262"/>
  <c r="L262"/>
  <c r="K262"/>
  <c r="J262"/>
  <c r="I262"/>
  <c r="H262"/>
  <c r="G262"/>
  <c r="F262"/>
  <c r="E262"/>
  <c r="V261"/>
  <c r="U261"/>
  <c r="C261"/>
  <c r="V260"/>
  <c r="U260"/>
  <c r="C260"/>
  <c r="V259"/>
  <c r="U259"/>
  <c r="C259"/>
  <c r="V258"/>
  <c r="U258"/>
  <c r="C258"/>
  <c r="V257"/>
  <c r="U257"/>
  <c r="C257"/>
  <c r="V256"/>
  <c r="U256"/>
  <c r="C256"/>
  <c r="V255"/>
  <c r="U255"/>
  <c r="C255"/>
  <c r="V254"/>
  <c r="U254"/>
  <c r="C254"/>
  <c r="V253"/>
  <c r="U253"/>
  <c r="C253"/>
  <c r="V252"/>
  <c r="U252"/>
  <c r="C252"/>
  <c r="V251"/>
  <c r="U251"/>
  <c r="C251"/>
  <c r="V250"/>
  <c r="U250"/>
  <c r="C250"/>
  <c r="V249"/>
  <c r="U249"/>
  <c r="C249"/>
  <c r="V248"/>
  <c r="U248"/>
  <c r="C248"/>
  <c r="V247"/>
  <c r="U247"/>
  <c r="C247"/>
  <c r="V246"/>
  <c r="U246"/>
  <c r="C246"/>
  <c r="V245"/>
  <c r="U245"/>
  <c r="C245"/>
  <c r="V244"/>
  <c r="U244"/>
  <c r="C244"/>
  <c r="V243"/>
  <c r="U243"/>
  <c r="C243"/>
  <c r="V242"/>
  <c r="U242"/>
  <c r="C242"/>
  <c r="V241"/>
  <c r="U241"/>
  <c r="C241"/>
  <c r="V240"/>
  <c r="U240"/>
  <c r="C240"/>
  <c r="V239"/>
  <c r="U239"/>
  <c r="C239"/>
  <c r="V238"/>
  <c r="U238"/>
  <c r="C238"/>
  <c r="V237"/>
  <c r="U237"/>
  <c r="C237"/>
  <c r="V236"/>
  <c r="U236"/>
  <c r="C236"/>
  <c r="V235"/>
  <c r="U235"/>
  <c r="C235"/>
  <c r="V234"/>
  <c r="U234"/>
  <c r="C234"/>
  <c r="V233"/>
  <c r="U233"/>
  <c r="C233"/>
  <c r="V232"/>
  <c r="U232"/>
  <c r="C232"/>
  <c r="V231"/>
  <c r="U231"/>
  <c r="C231"/>
  <c r="V230"/>
  <c r="U230"/>
  <c r="C230"/>
  <c r="V229"/>
  <c r="U229"/>
  <c r="C229"/>
  <c r="V228"/>
  <c r="U228"/>
  <c r="C228"/>
  <c r="V227"/>
  <c r="U227"/>
  <c r="C227"/>
  <c r="V226"/>
  <c r="U226"/>
  <c r="C226"/>
  <c r="V225"/>
  <c r="U225"/>
  <c r="C225"/>
  <c r="V224"/>
  <c r="U224"/>
  <c r="C224"/>
  <c r="V223"/>
  <c r="U223"/>
  <c r="C223"/>
  <c r="V222"/>
  <c r="U222"/>
  <c r="C222"/>
  <c r="V221"/>
  <c r="U221"/>
  <c r="C221"/>
  <c r="V220"/>
  <c r="U220"/>
  <c r="C220"/>
  <c r="V219"/>
  <c r="U219"/>
  <c r="C219"/>
  <c r="V218"/>
  <c r="U218"/>
  <c r="C218"/>
  <c r="V217"/>
  <c r="U217"/>
  <c r="C217"/>
  <c r="V216"/>
  <c r="U216"/>
  <c r="C216"/>
  <c r="V215"/>
  <c r="U215"/>
  <c r="C215"/>
  <c r="V214"/>
  <c r="U214"/>
  <c r="C214"/>
  <c r="V213"/>
  <c r="U213"/>
  <c r="C213"/>
  <c r="V212"/>
  <c r="U212"/>
  <c r="C212"/>
  <c r="V211"/>
  <c r="U211"/>
  <c r="C211"/>
  <c r="V210"/>
  <c r="U210"/>
  <c r="C210"/>
  <c r="V209"/>
  <c r="U209"/>
  <c r="C209"/>
  <c r="V208"/>
  <c r="U208"/>
  <c r="C208"/>
  <c r="V207"/>
  <c r="U207"/>
  <c r="C207"/>
  <c r="V206"/>
  <c r="U206"/>
  <c r="C206"/>
  <c r="V205"/>
  <c r="U205"/>
  <c r="C205"/>
  <c r="V204"/>
  <c r="U204"/>
  <c r="C204"/>
  <c r="V203"/>
  <c r="U203"/>
  <c r="C203"/>
  <c r="V202"/>
  <c r="U202"/>
  <c r="C202"/>
  <c r="V201"/>
  <c r="U201"/>
  <c r="C201"/>
  <c r="V200"/>
  <c r="U200"/>
  <c r="C200"/>
  <c r="V199"/>
  <c r="U199"/>
  <c r="C199"/>
  <c r="V198"/>
  <c r="U198"/>
  <c r="C198"/>
  <c r="V197"/>
  <c r="U197"/>
  <c r="C197"/>
  <c r="V196"/>
  <c r="U196"/>
  <c r="C196"/>
  <c r="V195"/>
  <c r="U195"/>
  <c r="C195"/>
  <c r="V194"/>
  <c r="U194"/>
  <c r="C194"/>
  <c r="V193"/>
  <c r="U193"/>
  <c r="C193"/>
  <c r="V192"/>
  <c r="U192"/>
  <c r="C192"/>
  <c r="V191"/>
  <c r="U191"/>
  <c r="C191"/>
  <c r="V190"/>
  <c r="U190"/>
  <c r="C190"/>
  <c r="V189"/>
  <c r="U189"/>
  <c r="C189"/>
  <c r="V188"/>
  <c r="U188"/>
  <c r="C188"/>
  <c r="V187"/>
  <c r="U187"/>
  <c r="C187"/>
  <c r="V186"/>
  <c r="U186"/>
  <c r="C186"/>
  <c r="V185"/>
  <c r="U185"/>
  <c r="C185"/>
  <c r="V184"/>
  <c r="U184"/>
  <c r="C184"/>
  <c r="V183"/>
  <c r="U183"/>
  <c r="C183"/>
  <c r="V182"/>
  <c r="U182"/>
  <c r="C182"/>
  <c r="V181"/>
  <c r="U181"/>
  <c r="C181"/>
  <c r="V180"/>
  <c r="U180"/>
  <c r="C180"/>
  <c r="V179"/>
  <c r="U179"/>
  <c r="C179"/>
  <c r="V178"/>
  <c r="U178"/>
  <c r="C178"/>
  <c r="V177"/>
  <c r="U177"/>
  <c r="C177"/>
  <c r="V176"/>
  <c r="U176"/>
  <c r="C176"/>
  <c r="V175"/>
  <c r="U175"/>
  <c r="C175"/>
  <c r="V174"/>
  <c r="U174"/>
  <c r="C174"/>
  <c r="V173"/>
  <c r="U173"/>
  <c r="C173"/>
  <c r="V172"/>
  <c r="U172"/>
  <c r="C172"/>
  <c r="V171"/>
  <c r="U171"/>
  <c r="C171"/>
  <c r="V170"/>
  <c r="U170"/>
  <c r="C170"/>
  <c r="V169"/>
  <c r="U169"/>
  <c r="C169"/>
  <c r="V168"/>
  <c r="U168"/>
  <c r="C168"/>
  <c r="V167"/>
  <c r="U167"/>
  <c r="C167"/>
  <c r="V166"/>
  <c r="U166"/>
  <c r="C166"/>
  <c r="V165"/>
  <c r="U165"/>
  <c r="C165"/>
  <c r="V164"/>
  <c r="U164"/>
  <c r="C164"/>
  <c r="V163"/>
  <c r="U163"/>
  <c r="C163"/>
  <c r="V162"/>
  <c r="U162"/>
  <c r="C162"/>
  <c r="V161"/>
  <c r="U161"/>
  <c r="C161"/>
  <c r="V160"/>
  <c r="U160"/>
  <c r="C160"/>
  <c r="V159"/>
  <c r="U159"/>
  <c r="C159"/>
  <c r="V158"/>
  <c r="U158"/>
  <c r="C158"/>
  <c r="V157"/>
  <c r="U157"/>
  <c r="C157"/>
  <c r="V156"/>
  <c r="U156"/>
  <c r="C156"/>
  <c r="V155"/>
  <c r="U155"/>
  <c r="C155"/>
  <c r="V154"/>
  <c r="U154"/>
  <c r="C154"/>
  <c r="V153"/>
  <c r="U153"/>
  <c r="C153"/>
  <c r="V152"/>
  <c r="U152"/>
  <c r="C152"/>
  <c r="V151"/>
  <c r="U151"/>
  <c r="C151"/>
  <c r="V150"/>
  <c r="U150"/>
  <c r="C150"/>
  <c r="V149"/>
  <c r="U149"/>
  <c r="C149"/>
  <c r="V148"/>
  <c r="U148"/>
  <c r="C148"/>
  <c r="V147"/>
  <c r="U147"/>
  <c r="C147"/>
  <c r="V146"/>
  <c r="U146"/>
  <c r="C146"/>
  <c r="V145"/>
  <c r="U145"/>
  <c r="C145"/>
  <c r="V144"/>
  <c r="U144"/>
  <c r="C144"/>
  <c r="V143"/>
  <c r="U143"/>
  <c r="C143"/>
  <c r="V142"/>
  <c r="U142"/>
  <c r="C142"/>
  <c r="V141"/>
  <c r="U141"/>
  <c r="C141"/>
  <c r="V140"/>
  <c r="U140"/>
  <c r="C140"/>
  <c r="V139"/>
  <c r="U139"/>
  <c r="C139"/>
  <c r="V138"/>
  <c r="U138"/>
  <c r="C138"/>
  <c r="V137"/>
  <c r="U137"/>
  <c r="C137"/>
  <c r="V136"/>
  <c r="U136"/>
  <c r="C136"/>
  <c r="V135"/>
  <c r="U135"/>
  <c r="C135"/>
  <c r="V134"/>
  <c r="U134"/>
  <c r="C134"/>
  <c r="V133"/>
  <c r="U133"/>
  <c r="C133"/>
  <c r="V132"/>
  <c r="U132"/>
  <c r="C132"/>
  <c r="V131"/>
  <c r="U131"/>
  <c r="C131"/>
  <c r="V130"/>
  <c r="U130"/>
  <c r="C130"/>
  <c r="V129"/>
  <c r="U129"/>
  <c r="C129"/>
  <c r="V128"/>
  <c r="U128"/>
  <c r="C128"/>
  <c r="V127"/>
  <c r="U127"/>
  <c r="C127"/>
  <c r="V126"/>
  <c r="U126"/>
  <c r="C126"/>
  <c r="V125"/>
  <c r="U125"/>
  <c r="C125"/>
  <c r="V124"/>
  <c r="U124"/>
  <c r="C124"/>
  <c r="V123"/>
  <c r="U123"/>
  <c r="C123"/>
  <c r="V122"/>
  <c r="U122"/>
  <c r="C122"/>
  <c r="V121"/>
  <c r="U121"/>
  <c r="C121"/>
  <c r="V120"/>
  <c r="U120"/>
  <c r="C120"/>
  <c r="V119"/>
  <c r="U119"/>
  <c r="C119"/>
  <c r="V118"/>
  <c r="U118"/>
  <c r="C118"/>
  <c r="V117"/>
  <c r="U117"/>
  <c r="C117"/>
  <c r="V116"/>
  <c r="U116"/>
  <c r="C116"/>
  <c r="V115"/>
  <c r="U115"/>
  <c r="C115"/>
  <c r="V114"/>
  <c r="U114"/>
  <c r="C114"/>
  <c r="V113"/>
  <c r="U113"/>
  <c r="C113"/>
  <c r="V112"/>
  <c r="U112"/>
  <c r="C112"/>
  <c r="V111"/>
  <c r="U111"/>
  <c r="C111"/>
  <c r="V110"/>
  <c r="U110"/>
  <c r="C110"/>
  <c r="V109"/>
  <c r="U109"/>
  <c r="C109"/>
  <c r="V108"/>
  <c r="U108"/>
  <c r="C108"/>
  <c r="V107"/>
  <c r="U107"/>
  <c r="C107"/>
  <c r="V106"/>
  <c r="U106"/>
  <c r="C106"/>
  <c r="V105"/>
  <c r="U105"/>
  <c r="C105"/>
  <c r="V104"/>
  <c r="U104"/>
  <c r="C104"/>
  <c r="V103"/>
  <c r="U103"/>
  <c r="C103"/>
  <c r="V102"/>
  <c r="U102"/>
  <c r="C102"/>
  <c r="V101"/>
  <c r="U101"/>
  <c r="C101"/>
  <c r="V100"/>
  <c r="U100"/>
  <c r="C100"/>
  <c r="V99"/>
  <c r="U99"/>
  <c r="C99"/>
  <c r="V98"/>
  <c r="U98"/>
  <c r="C98"/>
  <c r="V97"/>
  <c r="U97"/>
  <c r="C97"/>
  <c r="V96"/>
  <c r="U96"/>
  <c r="C96"/>
  <c r="V95"/>
  <c r="U95"/>
  <c r="C95"/>
  <c r="V94"/>
  <c r="U94"/>
  <c r="C94"/>
  <c r="V93"/>
  <c r="U93"/>
  <c r="C93"/>
  <c r="V92"/>
  <c r="U92"/>
  <c r="C92"/>
  <c r="V91"/>
  <c r="U91"/>
  <c r="C91"/>
  <c r="V90"/>
  <c r="U90"/>
  <c r="C90"/>
  <c r="V89"/>
  <c r="U89"/>
  <c r="C89"/>
  <c r="V88"/>
  <c r="U88"/>
  <c r="C88"/>
  <c r="V87"/>
  <c r="U87"/>
  <c r="C87"/>
  <c r="V86"/>
  <c r="U86"/>
  <c r="C86"/>
  <c r="V85"/>
  <c r="U85"/>
  <c r="C85"/>
  <c r="V84"/>
  <c r="U84"/>
  <c r="C84"/>
  <c r="V83"/>
  <c r="U83"/>
  <c r="C83"/>
  <c r="V82"/>
  <c r="U82"/>
  <c r="C82"/>
  <c r="V81"/>
  <c r="U81"/>
  <c r="C81"/>
  <c r="V80"/>
  <c r="U80"/>
  <c r="C80"/>
  <c r="V79"/>
  <c r="U79"/>
  <c r="C79"/>
  <c r="V78"/>
  <c r="U78"/>
  <c r="C78"/>
  <c r="V77"/>
  <c r="U77"/>
  <c r="C77"/>
  <c r="V76"/>
  <c r="U76"/>
  <c r="C76"/>
  <c r="V75"/>
  <c r="U75"/>
  <c r="C75"/>
  <c r="V74"/>
  <c r="U74"/>
  <c r="C74"/>
  <c r="V73"/>
  <c r="U73"/>
  <c r="C73"/>
  <c r="V72"/>
  <c r="U72"/>
  <c r="C72"/>
  <c r="V71"/>
  <c r="U71"/>
  <c r="C71"/>
  <c r="V70"/>
  <c r="U70"/>
  <c r="C70"/>
  <c r="V69"/>
  <c r="U69"/>
  <c r="C69"/>
  <c r="V68"/>
  <c r="U68"/>
  <c r="C68"/>
  <c r="V67"/>
  <c r="U67"/>
  <c r="C67"/>
  <c r="V66"/>
  <c r="U66"/>
  <c r="C66"/>
  <c r="V65"/>
  <c r="U65"/>
  <c r="C65"/>
  <c r="V64"/>
  <c r="U64"/>
  <c r="C64"/>
  <c r="V63"/>
  <c r="U63"/>
  <c r="C63"/>
  <c r="V62"/>
  <c r="U62"/>
  <c r="C62"/>
  <c r="V61"/>
  <c r="U61"/>
  <c r="C61"/>
  <c r="V60"/>
  <c r="U60"/>
  <c r="C60"/>
  <c r="V59"/>
  <c r="U59"/>
  <c r="C59"/>
  <c r="V58"/>
  <c r="U58"/>
  <c r="C58"/>
  <c r="V57"/>
  <c r="U57"/>
  <c r="C57"/>
  <c r="V56"/>
  <c r="U56"/>
  <c r="C56"/>
  <c r="V55"/>
  <c r="U55"/>
  <c r="C55"/>
  <c r="V54"/>
  <c r="U54"/>
  <c r="C54"/>
  <c r="V53"/>
  <c r="U53"/>
  <c r="C53"/>
  <c r="V52"/>
  <c r="U52"/>
  <c r="C52"/>
  <c r="V51"/>
  <c r="U51"/>
  <c r="C51"/>
  <c r="V50"/>
  <c r="U50"/>
  <c r="C50"/>
  <c r="V49"/>
  <c r="U49"/>
  <c r="C49"/>
  <c r="V48"/>
  <c r="U48"/>
  <c r="C48"/>
  <c r="V47"/>
  <c r="U47"/>
  <c r="C47"/>
  <c r="V46"/>
  <c r="U46"/>
  <c r="C46"/>
  <c r="V45"/>
  <c r="U45"/>
  <c r="C45"/>
  <c r="V44"/>
  <c r="U44"/>
  <c r="C44"/>
  <c r="V43"/>
  <c r="U43"/>
  <c r="C43"/>
  <c r="V42"/>
  <c r="U42"/>
  <c r="C42"/>
  <c r="V41"/>
  <c r="U41"/>
  <c r="C41"/>
  <c r="V40"/>
  <c r="U40"/>
  <c r="C40"/>
  <c r="V39"/>
  <c r="U39"/>
  <c r="C39"/>
  <c r="V38"/>
  <c r="U38"/>
  <c r="C38"/>
  <c r="V37"/>
  <c r="U37"/>
  <c r="C37"/>
  <c r="V36"/>
  <c r="U36"/>
  <c r="C36"/>
  <c r="V35"/>
  <c r="U35"/>
  <c r="C35"/>
  <c r="V34"/>
  <c r="U34"/>
  <c r="C34"/>
  <c r="V33"/>
  <c r="U33"/>
  <c r="C33"/>
  <c r="V32"/>
  <c r="U32"/>
  <c r="C32"/>
  <c r="V31"/>
  <c r="U31"/>
  <c r="C31"/>
  <c r="V30"/>
  <c r="U30"/>
  <c r="C30"/>
  <c r="V29"/>
  <c r="U29"/>
  <c r="C29"/>
  <c r="V28"/>
  <c r="U28"/>
  <c r="C28"/>
  <c r="V27"/>
  <c r="U27"/>
  <c r="C27"/>
  <c r="V26"/>
  <c r="U26"/>
  <c r="C26"/>
  <c r="V25"/>
  <c r="U25"/>
  <c r="C25"/>
  <c r="V24"/>
  <c r="U24"/>
  <c r="C24"/>
  <c r="V23"/>
  <c r="U23"/>
  <c r="C23"/>
  <c r="V22"/>
  <c r="U22"/>
  <c r="C22"/>
  <c r="V21"/>
  <c r="U21"/>
  <c r="C21"/>
  <c r="V20"/>
  <c r="U20"/>
  <c r="C20"/>
  <c r="V19"/>
  <c r="U19"/>
  <c r="C19"/>
  <c r="V18"/>
  <c r="U18"/>
  <c r="C18"/>
  <c r="V17"/>
  <c r="U17"/>
  <c r="C17"/>
  <c r="V16"/>
  <c r="U16"/>
  <c r="C16"/>
  <c r="A16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V15"/>
  <c r="U15"/>
  <c r="A262" i="7" l="1"/>
  <c r="A263" s="1"/>
  <c r="A264" s="1"/>
  <c r="A265" s="1"/>
  <c r="X270"/>
  <c r="V262" i="5"/>
  <c r="V263" s="1"/>
  <c r="V262" i="4"/>
  <c r="C262"/>
  <c r="U262"/>
  <c r="Q263" i="3" l="1"/>
  <c r="O263"/>
  <c r="N263"/>
  <c r="M263"/>
  <c r="L263"/>
  <c r="K263"/>
  <c r="J263"/>
  <c r="I263"/>
  <c r="H263"/>
  <c r="G263"/>
  <c r="D28"/>
  <c r="D105"/>
  <c r="D118"/>
  <c r="X262"/>
  <c r="T262"/>
  <c r="S262"/>
  <c r="R262"/>
  <c r="R263" s="1"/>
  <c r="Q262"/>
  <c r="P262"/>
  <c r="P263" s="1"/>
  <c r="O262"/>
  <c r="N262"/>
  <c r="M262"/>
  <c r="L262"/>
  <c r="K262"/>
  <c r="J262"/>
  <c r="I262"/>
  <c r="H262"/>
  <c r="G262"/>
  <c r="F262"/>
  <c r="E262"/>
  <c r="V261"/>
  <c r="U261"/>
  <c r="C261"/>
  <c r="V260"/>
  <c r="U260"/>
  <c r="C260"/>
  <c r="V259"/>
  <c r="U259"/>
  <c r="C259"/>
  <c r="V258"/>
  <c r="U258"/>
  <c r="C258"/>
  <c r="V257"/>
  <c r="U257"/>
  <c r="C257"/>
  <c r="V256"/>
  <c r="U256"/>
  <c r="C256"/>
  <c r="V255"/>
  <c r="U255"/>
  <c r="C255"/>
  <c r="V254"/>
  <c r="U254"/>
  <c r="C254"/>
  <c r="V253"/>
  <c r="U253"/>
  <c r="C253"/>
  <c r="V252"/>
  <c r="U252"/>
  <c r="C252"/>
  <c r="V251"/>
  <c r="U251"/>
  <c r="C251"/>
  <c r="V250"/>
  <c r="U250"/>
  <c r="C250"/>
  <c r="V249"/>
  <c r="U249"/>
  <c r="C249"/>
  <c r="V248"/>
  <c r="U248"/>
  <c r="C248"/>
  <c r="V247"/>
  <c r="U247"/>
  <c r="C247"/>
  <c r="V246"/>
  <c r="U246"/>
  <c r="C246"/>
  <c r="V245"/>
  <c r="U245"/>
  <c r="C245"/>
  <c r="V244"/>
  <c r="U244"/>
  <c r="C244"/>
  <c r="V243"/>
  <c r="U243"/>
  <c r="C243"/>
  <c r="V242"/>
  <c r="U242"/>
  <c r="C242"/>
  <c r="V241"/>
  <c r="U241"/>
  <c r="C241"/>
  <c r="V240"/>
  <c r="U240"/>
  <c r="C240"/>
  <c r="V239"/>
  <c r="U239"/>
  <c r="C239"/>
  <c r="V238"/>
  <c r="U238"/>
  <c r="C238"/>
  <c r="V237"/>
  <c r="U237"/>
  <c r="C237"/>
  <c r="V236"/>
  <c r="U236"/>
  <c r="C236"/>
  <c r="V235"/>
  <c r="U235"/>
  <c r="C235"/>
  <c r="V234"/>
  <c r="U234"/>
  <c r="C234"/>
  <c r="V233"/>
  <c r="U233"/>
  <c r="C233"/>
  <c r="V232"/>
  <c r="U232"/>
  <c r="C232"/>
  <c r="V231"/>
  <c r="U231"/>
  <c r="C231"/>
  <c r="V230"/>
  <c r="U230"/>
  <c r="C230"/>
  <c r="V229"/>
  <c r="U229"/>
  <c r="C229"/>
  <c r="V228"/>
  <c r="U228"/>
  <c r="C228"/>
  <c r="V227"/>
  <c r="U227"/>
  <c r="C227"/>
  <c r="V226"/>
  <c r="U226"/>
  <c r="C226"/>
  <c r="V225"/>
  <c r="U225"/>
  <c r="C225"/>
  <c r="V224"/>
  <c r="U224"/>
  <c r="C224"/>
  <c r="V223"/>
  <c r="U223"/>
  <c r="C223"/>
  <c r="V222"/>
  <c r="U222"/>
  <c r="C222"/>
  <c r="V221"/>
  <c r="U221"/>
  <c r="C221"/>
  <c r="V220"/>
  <c r="U220"/>
  <c r="C220"/>
  <c r="V219"/>
  <c r="U219"/>
  <c r="C219"/>
  <c r="V218"/>
  <c r="U218"/>
  <c r="C218"/>
  <c r="V217"/>
  <c r="U217"/>
  <c r="C217"/>
  <c r="V216"/>
  <c r="U216"/>
  <c r="C216"/>
  <c r="V215"/>
  <c r="U215"/>
  <c r="C215"/>
  <c r="V214"/>
  <c r="U214"/>
  <c r="C214"/>
  <c r="V213"/>
  <c r="U213"/>
  <c r="C213"/>
  <c r="V212"/>
  <c r="U212"/>
  <c r="C212"/>
  <c r="V211"/>
  <c r="U211"/>
  <c r="C211"/>
  <c r="V210"/>
  <c r="U210"/>
  <c r="C210"/>
  <c r="V209"/>
  <c r="U209"/>
  <c r="C209"/>
  <c r="V208"/>
  <c r="U208"/>
  <c r="C208"/>
  <c r="V207"/>
  <c r="U207"/>
  <c r="C207"/>
  <c r="V206"/>
  <c r="U206"/>
  <c r="C206"/>
  <c r="V205"/>
  <c r="U205"/>
  <c r="C205"/>
  <c r="V204"/>
  <c r="U204"/>
  <c r="C204"/>
  <c r="V203"/>
  <c r="U203"/>
  <c r="C203"/>
  <c r="V202"/>
  <c r="U202"/>
  <c r="C202"/>
  <c r="V201"/>
  <c r="U201"/>
  <c r="C201"/>
  <c r="V200"/>
  <c r="U200"/>
  <c r="C200"/>
  <c r="V199"/>
  <c r="U199"/>
  <c r="C199"/>
  <c r="V198"/>
  <c r="U198"/>
  <c r="C198"/>
  <c r="V197"/>
  <c r="U197"/>
  <c r="C197"/>
  <c r="V196"/>
  <c r="U196"/>
  <c r="C196"/>
  <c r="V195"/>
  <c r="U195"/>
  <c r="C195"/>
  <c r="V194"/>
  <c r="U194"/>
  <c r="C194"/>
  <c r="V193"/>
  <c r="U193"/>
  <c r="C193"/>
  <c r="V192"/>
  <c r="U192"/>
  <c r="C192"/>
  <c r="V191"/>
  <c r="U191"/>
  <c r="C191"/>
  <c r="V190"/>
  <c r="U190"/>
  <c r="C190"/>
  <c r="V189"/>
  <c r="U189"/>
  <c r="C189"/>
  <c r="V188"/>
  <c r="U188"/>
  <c r="C188"/>
  <c r="V187"/>
  <c r="U187"/>
  <c r="C187"/>
  <c r="V186"/>
  <c r="U186"/>
  <c r="C186"/>
  <c r="V185"/>
  <c r="U185"/>
  <c r="C185"/>
  <c r="V184"/>
  <c r="U184"/>
  <c r="C184"/>
  <c r="V183"/>
  <c r="U183"/>
  <c r="C183"/>
  <c r="V182"/>
  <c r="U182"/>
  <c r="C182"/>
  <c r="V181"/>
  <c r="U181"/>
  <c r="C181"/>
  <c r="V180"/>
  <c r="U180"/>
  <c r="C180"/>
  <c r="V179"/>
  <c r="U179"/>
  <c r="C179"/>
  <c r="V178"/>
  <c r="U178"/>
  <c r="C178"/>
  <c r="V177"/>
  <c r="U177"/>
  <c r="C177"/>
  <c r="V176"/>
  <c r="U176"/>
  <c r="C176"/>
  <c r="V175"/>
  <c r="U175"/>
  <c r="C175"/>
  <c r="V174"/>
  <c r="U174"/>
  <c r="C174"/>
  <c r="V173"/>
  <c r="U173"/>
  <c r="C173"/>
  <c r="V172"/>
  <c r="U172"/>
  <c r="C172"/>
  <c r="V171"/>
  <c r="U171"/>
  <c r="C171"/>
  <c r="V170"/>
  <c r="U170"/>
  <c r="C170"/>
  <c r="V169"/>
  <c r="U169"/>
  <c r="C169"/>
  <c r="V168"/>
  <c r="U168"/>
  <c r="C168"/>
  <c r="V167"/>
  <c r="U167"/>
  <c r="C167"/>
  <c r="V166"/>
  <c r="U166"/>
  <c r="C166"/>
  <c r="V165"/>
  <c r="U165"/>
  <c r="C165"/>
  <c r="V164"/>
  <c r="U164"/>
  <c r="C164"/>
  <c r="V163"/>
  <c r="U163"/>
  <c r="C163"/>
  <c r="V162"/>
  <c r="U162"/>
  <c r="C162"/>
  <c r="V161"/>
  <c r="U161"/>
  <c r="C161"/>
  <c r="V160"/>
  <c r="U160"/>
  <c r="C160"/>
  <c r="V159"/>
  <c r="U159"/>
  <c r="C159"/>
  <c r="V158"/>
  <c r="U158"/>
  <c r="C158"/>
  <c r="V157"/>
  <c r="U157"/>
  <c r="C157"/>
  <c r="V156"/>
  <c r="U156"/>
  <c r="C156"/>
  <c r="V155"/>
  <c r="U155"/>
  <c r="C155"/>
  <c r="V154"/>
  <c r="U154"/>
  <c r="C154"/>
  <c r="V153"/>
  <c r="U153"/>
  <c r="C153"/>
  <c r="V152"/>
  <c r="U152"/>
  <c r="C152"/>
  <c r="V151"/>
  <c r="U151"/>
  <c r="C151"/>
  <c r="V150"/>
  <c r="U150"/>
  <c r="C150"/>
  <c r="V149"/>
  <c r="U149"/>
  <c r="C149"/>
  <c r="V148"/>
  <c r="U148"/>
  <c r="C148"/>
  <c r="V147"/>
  <c r="U147"/>
  <c r="C147"/>
  <c r="V146"/>
  <c r="U146"/>
  <c r="C146"/>
  <c r="V145"/>
  <c r="U145"/>
  <c r="C145"/>
  <c r="V144"/>
  <c r="U144"/>
  <c r="C144"/>
  <c r="V143"/>
  <c r="U143"/>
  <c r="C143"/>
  <c r="V142"/>
  <c r="U142"/>
  <c r="C142"/>
  <c r="V141"/>
  <c r="U141"/>
  <c r="C141"/>
  <c r="V140"/>
  <c r="U140"/>
  <c r="C140"/>
  <c r="V139"/>
  <c r="U139"/>
  <c r="C139"/>
  <c r="V138"/>
  <c r="U138"/>
  <c r="C138"/>
  <c r="V137"/>
  <c r="U137"/>
  <c r="C137"/>
  <c r="V136"/>
  <c r="U136"/>
  <c r="C136"/>
  <c r="V135"/>
  <c r="U135"/>
  <c r="C135"/>
  <c r="V134"/>
  <c r="U134"/>
  <c r="C134"/>
  <c r="V133"/>
  <c r="U133"/>
  <c r="C133"/>
  <c r="V132"/>
  <c r="U132"/>
  <c r="C132"/>
  <c r="V131"/>
  <c r="U131"/>
  <c r="C131"/>
  <c r="V130"/>
  <c r="U130"/>
  <c r="C130"/>
  <c r="V129"/>
  <c r="U129"/>
  <c r="C129"/>
  <c r="V128"/>
  <c r="U128"/>
  <c r="C128"/>
  <c r="V127"/>
  <c r="U127"/>
  <c r="C127"/>
  <c r="V126"/>
  <c r="U126"/>
  <c r="C126"/>
  <c r="V125"/>
  <c r="U125"/>
  <c r="C125"/>
  <c r="V124"/>
  <c r="U124"/>
  <c r="C124"/>
  <c r="V123"/>
  <c r="U123"/>
  <c r="C123"/>
  <c r="V122"/>
  <c r="U122"/>
  <c r="C122"/>
  <c r="V121"/>
  <c r="U121"/>
  <c r="C121"/>
  <c r="V120"/>
  <c r="U120"/>
  <c r="C120"/>
  <c r="V119"/>
  <c r="U119"/>
  <c r="C119"/>
  <c r="V118"/>
  <c r="U118"/>
  <c r="W118"/>
  <c r="Y118" s="1"/>
  <c r="C118"/>
  <c r="V117"/>
  <c r="U117"/>
  <c r="C117"/>
  <c r="V116"/>
  <c r="U116"/>
  <c r="C116"/>
  <c r="V115"/>
  <c r="U115"/>
  <c r="C115"/>
  <c r="V114"/>
  <c r="U114"/>
  <c r="C114"/>
  <c r="V113"/>
  <c r="U113"/>
  <c r="C113"/>
  <c r="V112"/>
  <c r="U112"/>
  <c r="C112"/>
  <c r="V111"/>
  <c r="U111"/>
  <c r="C111"/>
  <c r="V110"/>
  <c r="U110"/>
  <c r="C110"/>
  <c r="V109"/>
  <c r="U109"/>
  <c r="C109"/>
  <c r="V108"/>
  <c r="U108"/>
  <c r="C108"/>
  <c r="V107"/>
  <c r="U107"/>
  <c r="C107"/>
  <c r="V106"/>
  <c r="U106"/>
  <c r="C106"/>
  <c r="V105"/>
  <c r="U105"/>
  <c r="C105"/>
  <c r="V104"/>
  <c r="U104"/>
  <c r="C104"/>
  <c r="V103"/>
  <c r="U103"/>
  <c r="C103"/>
  <c r="V102"/>
  <c r="U102"/>
  <c r="C102"/>
  <c r="V101"/>
  <c r="U101"/>
  <c r="C101"/>
  <c r="V100"/>
  <c r="U100"/>
  <c r="C100"/>
  <c r="V99"/>
  <c r="U99"/>
  <c r="C99"/>
  <c r="V98"/>
  <c r="U98"/>
  <c r="C98"/>
  <c r="V97"/>
  <c r="U97"/>
  <c r="C97"/>
  <c r="V96"/>
  <c r="U96"/>
  <c r="C96"/>
  <c r="V95"/>
  <c r="U95"/>
  <c r="C95"/>
  <c r="V94"/>
  <c r="U94"/>
  <c r="C94"/>
  <c r="V93"/>
  <c r="U93"/>
  <c r="C93"/>
  <c r="V92"/>
  <c r="U92"/>
  <c r="C92"/>
  <c r="V91"/>
  <c r="U91"/>
  <c r="C91"/>
  <c r="V90"/>
  <c r="U90"/>
  <c r="C90"/>
  <c r="V89"/>
  <c r="U89"/>
  <c r="C89"/>
  <c r="V88"/>
  <c r="U88"/>
  <c r="C88"/>
  <c r="V87"/>
  <c r="U87"/>
  <c r="C87"/>
  <c r="V86"/>
  <c r="U86"/>
  <c r="C86"/>
  <c r="V85"/>
  <c r="U85"/>
  <c r="C85"/>
  <c r="V84"/>
  <c r="U84"/>
  <c r="C84"/>
  <c r="V83"/>
  <c r="U83"/>
  <c r="C83"/>
  <c r="V82"/>
  <c r="U82"/>
  <c r="C82"/>
  <c r="V81"/>
  <c r="U81"/>
  <c r="C81"/>
  <c r="V80"/>
  <c r="U80"/>
  <c r="C80"/>
  <c r="V79"/>
  <c r="U79"/>
  <c r="C79"/>
  <c r="V78"/>
  <c r="U78"/>
  <c r="C78"/>
  <c r="V77"/>
  <c r="U77"/>
  <c r="C77"/>
  <c r="V76"/>
  <c r="U76"/>
  <c r="C76"/>
  <c r="V75"/>
  <c r="U75"/>
  <c r="C75"/>
  <c r="V74"/>
  <c r="U74"/>
  <c r="C74"/>
  <c r="V73"/>
  <c r="U73"/>
  <c r="C73"/>
  <c r="V72"/>
  <c r="U72"/>
  <c r="C72"/>
  <c r="V71"/>
  <c r="U71"/>
  <c r="C71"/>
  <c r="V70"/>
  <c r="U70"/>
  <c r="C70"/>
  <c r="V69"/>
  <c r="U69"/>
  <c r="C69"/>
  <c r="V68"/>
  <c r="U68"/>
  <c r="C68"/>
  <c r="V67"/>
  <c r="U67"/>
  <c r="C67"/>
  <c r="V66"/>
  <c r="U66"/>
  <c r="C66"/>
  <c r="V65"/>
  <c r="U65"/>
  <c r="C65"/>
  <c r="V64"/>
  <c r="U64"/>
  <c r="C64"/>
  <c r="V63"/>
  <c r="U63"/>
  <c r="C63"/>
  <c r="V62"/>
  <c r="U62"/>
  <c r="C62"/>
  <c r="V61"/>
  <c r="U61"/>
  <c r="C61"/>
  <c r="V60"/>
  <c r="U60"/>
  <c r="C60"/>
  <c r="V59"/>
  <c r="U59"/>
  <c r="C59"/>
  <c r="V58"/>
  <c r="U58"/>
  <c r="C58"/>
  <c r="V57"/>
  <c r="U57"/>
  <c r="C57"/>
  <c r="V56"/>
  <c r="U56"/>
  <c r="C56"/>
  <c r="V55"/>
  <c r="U55"/>
  <c r="C55"/>
  <c r="V54"/>
  <c r="U54"/>
  <c r="C54"/>
  <c r="V53"/>
  <c r="U53"/>
  <c r="C53"/>
  <c r="V52"/>
  <c r="U52"/>
  <c r="C52"/>
  <c r="V51"/>
  <c r="U51"/>
  <c r="C51"/>
  <c r="V50"/>
  <c r="U50"/>
  <c r="C50"/>
  <c r="V49"/>
  <c r="U49"/>
  <c r="C49"/>
  <c r="V48"/>
  <c r="U48"/>
  <c r="C48"/>
  <c r="V47"/>
  <c r="U47"/>
  <c r="C47"/>
  <c r="V46"/>
  <c r="U46"/>
  <c r="C46"/>
  <c r="V45"/>
  <c r="U45"/>
  <c r="C45"/>
  <c r="V44"/>
  <c r="U44"/>
  <c r="C44"/>
  <c r="V43"/>
  <c r="U43"/>
  <c r="C43"/>
  <c r="V42"/>
  <c r="U42"/>
  <c r="C42"/>
  <c r="V41"/>
  <c r="U41"/>
  <c r="C41"/>
  <c r="V40"/>
  <c r="U40"/>
  <c r="C40"/>
  <c r="V39"/>
  <c r="U39"/>
  <c r="C39"/>
  <c r="V38"/>
  <c r="U38"/>
  <c r="C38"/>
  <c r="V37"/>
  <c r="U37"/>
  <c r="C37"/>
  <c r="V36"/>
  <c r="U36"/>
  <c r="C36"/>
  <c r="V35"/>
  <c r="U35"/>
  <c r="C35"/>
  <c r="V34"/>
  <c r="U34"/>
  <c r="C34"/>
  <c r="V33"/>
  <c r="U33"/>
  <c r="C33"/>
  <c r="V32"/>
  <c r="U32"/>
  <c r="C32"/>
  <c r="V31"/>
  <c r="U31"/>
  <c r="C31"/>
  <c r="V30"/>
  <c r="U30"/>
  <c r="C30"/>
  <c r="V29"/>
  <c r="U29"/>
  <c r="C29"/>
  <c r="V28"/>
  <c r="U28"/>
  <c r="W28" s="1"/>
  <c r="Y28" s="1"/>
  <c r="C28"/>
  <c r="V27"/>
  <c r="U27"/>
  <c r="C27"/>
  <c r="V26"/>
  <c r="U26"/>
  <c r="C26"/>
  <c r="V25"/>
  <c r="U25"/>
  <c r="C25"/>
  <c r="V24"/>
  <c r="U24"/>
  <c r="C24"/>
  <c r="V23"/>
  <c r="U23"/>
  <c r="C23"/>
  <c r="V22"/>
  <c r="U22"/>
  <c r="C22"/>
  <c r="V21"/>
  <c r="U21"/>
  <c r="C21"/>
  <c r="V20"/>
  <c r="U20"/>
  <c r="C20"/>
  <c r="V19"/>
  <c r="U19"/>
  <c r="C19"/>
  <c r="V18"/>
  <c r="U18"/>
  <c r="C18"/>
  <c r="V17"/>
  <c r="U17"/>
  <c r="C17"/>
  <c r="A17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V16"/>
  <c r="U16"/>
  <c r="U262" s="1"/>
  <c r="C16"/>
  <c r="A16"/>
  <c r="V15"/>
  <c r="U15"/>
  <c r="C105" i="2"/>
  <c r="Y105"/>
  <c r="V261"/>
  <c r="U261"/>
  <c r="V260"/>
  <c r="U260"/>
  <c r="V259"/>
  <c r="U259"/>
  <c r="V258"/>
  <c r="U258"/>
  <c r="V257"/>
  <c r="U257"/>
  <c r="V256"/>
  <c r="U256"/>
  <c r="V255"/>
  <c r="U255"/>
  <c r="V254"/>
  <c r="U254"/>
  <c r="V253"/>
  <c r="U253"/>
  <c r="V252"/>
  <c r="U252"/>
  <c r="V251"/>
  <c r="U251"/>
  <c r="V250"/>
  <c r="U250"/>
  <c r="V249"/>
  <c r="U249"/>
  <c r="V248"/>
  <c r="U248"/>
  <c r="V247"/>
  <c r="U247"/>
  <c r="V246"/>
  <c r="U246"/>
  <c r="V245"/>
  <c r="U245"/>
  <c r="V244"/>
  <c r="U244"/>
  <c r="V243"/>
  <c r="U243"/>
  <c r="V242"/>
  <c r="U242"/>
  <c r="V241"/>
  <c r="U241"/>
  <c r="V240"/>
  <c r="U240"/>
  <c r="V239"/>
  <c r="U239"/>
  <c r="V238"/>
  <c r="U238"/>
  <c r="V237"/>
  <c r="U237"/>
  <c r="V236"/>
  <c r="U236"/>
  <c r="V235"/>
  <c r="U235"/>
  <c r="V234"/>
  <c r="U234"/>
  <c r="V233"/>
  <c r="U233"/>
  <c r="V232"/>
  <c r="U232"/>
  <c r="V231"/>
  <c r="U231"/>
  <c r="V230"/>
  <c r="U230"/>
  <c r="V229"/>
  <c r="U229"/>
  <c r="V228"/>
  <c r="U228"/>
  <c r="V227"/>
  <c r="U227"/>
  <c r="V226"/>
  <c r="U226"/>
  <c r="V225"/>
  <c r="U225"/>
  <c r="V224"/>
  <c r="U224"/>
  <c r="V223"/>
  <c r="U223"/>
  <c r="V222"/>
  <c r="U222"/>
  <c r="V221"/>
  <c r="U221"/>
  <c r="V220"/>
  <c r="U220"/>
  <c r="V219"/>
  <c r="U219"/>
  <c r="V218"/>
  <c r="U218"/>
  <c r="V217"/>
  <c r="U217"/>
  <c r="V216"/>
  <c r="U216"/>
  <c r="V215"/>
  <c r="U215"/>
  <c r="V214"/>
  <c r="U214"/>
  <c r="V213"/>
  <c r="U213"/>
  <c r="V212"/>
  <c r="U212"/>
  <c r="V211"/>
  <c r="U211"/>
  <c r="V210"/>
  <c r="U210"/>
  <c r="V209"/>
  <c r="U209"/>
  <c r="V208"/>
  <c r="U208"/>
  <c r="V207"/>
  <c r="U207"/>
  <c r="V206"/>
  <c r="U206"/>
  <c r="V205"/>
  <c r="U205"/>
  <c r="V204"/>
  <c r="U204"/>
  <c r="V203"/>
  <c r="U203"/>
  <c r="V202"/>
  <c r="U202"/>
  <c r="V201"/>
  <c r="U201"/>
  <c r="V200"/>
  <c r="U200"/>
  <c r="V199"/>
  <c r="U199"/>
  <c r="V198"/>
  <c r="U198"/>
  <c r="V197"/>
  <c r="U197"/>
  <c r="V196"/>
  <c r="U196"/>
  <c r="V195"/>
  <c r="U195"/>
  <c r="V194"/>
  <c r="U194"/>
  <c r="V193"/>
  <c r="U193"/>
  <c r="V192"/>
  <c r="U192"/>
  <c r="V191"/>
  <c r="U191"/>
  <c r="V190"/>
  <c r="U190"/>
  <c r="V189"/>
  <c r="U189"/>
  <c r="V188"/>
  <c r="U188"/>
  <c r="V187"/>
  <c r="U187"/>
  <c r="V186"/>
  <c r="U186"/>
  <c r="V185"/>
  <c r="U185"/>
  <c r="V184"/>
  <c r="U184"/>
  <c r="V183"/>
  <c r="U183"/>
  <c r="V182"/>
  <c r="U182"/>
  <c r="V181"/>
  <c r="U181"/>
  <c r="V180"/>
  <c r="U180"/>
  <c r="V179"/>
  <c r="U179"/>
  <c r="V178"/>
  <c r="U178"/>
  <c r="V177"/>
  <c r="U177"/>
  <c r="V176"/>
  <c r="U176"/>
  <c r="V175"/>
  <c r="U175"/>
  <c r="V174"/>
  <c r="U174"/>
  <c r="V173"/>
  <c r="U173"/>
  <c r="V172"/>
  <c r="U172"/>
  <c r="V171"/>
  <c r="U171"/>
  <c r="V170"/>
  <c r="U170"/>
  <c r="V169"/>
  <c r="U169"/>
  <c r="V168"/>
  <c r="U168"/>
  <c r="V167"/>
  <c r="U167"/>
  <c r="V166"/>
  <c r="U166"/>
  <c r="V165"/>
  <c r="U165"/>
  <c r="V164"/>
  <c r="U164"/>
  <c r="V163"/>
  <c r="U163"/>
  <c r="V162"/>
  <c r="U162"/>
  <c r="V161"/>
  <c r="U161"/>
  <c r="V160"/>
  <c r="U160"/>
  <c r="V159"/>
  <c r="U159"/>
  <c r="V158"/>
  <c r="U158"/>
  <c r="V157"/>
  <c r="U157"/>
  <c r="V156"/>
  <c r="U156"/>
  <c r="V155"/>
  <c r="U155"/>
  <c r="V154"/>
  <c r="U154"/>
  <c r="V153"/>
  <c r="U153"/>
  <c r="V152"/>
  <c r="U152"/>
  <c r="V151"/>
  <c r="U151"/>
  <c r="V150"/>
  <c r="U150"/>
  <c r="V149"/>
  <c r="U149"/>
  <c r="V148"/>
  <c r="U148"/>
  <c r="V147"/>
  <c r="U147"/>
  <c r="V146"/>
  <c r="U146"/>
  <c r="V145"/>
  <c r="U145"/>
  <c r="V144"/>
  <c r="U144"/>
  <c r="V143"/>
  <c r="U143"/>
  <c r="V142"/>
  <c r="U142"/>
  <c r="V141"/>
  <c r="U141"/>
  <c r="V140"/>
  <c r="U140"/>
  <c r="V139"/>
  <c r="U139"/>
  <c r="V138"/>
  <c r="U138"/>
  <c r="V137"/>
  <c r="U137"/>
  <c r="V136"/>
  <c r="U136"/>
  <c r="V135"/>
  <c r="U135"/>
  <c r="V134"/>
  <c r="U134"/>
  <c r="V133"/>
  <c r="U133"/>
  <c r="V132"/>
  <c r="U132"/>
  <c r="V131"/>
  <c r="U131"/>
  <c r="V130"/>
  <c r="U130"/>
  <c r="V129"/>
  <c r="U129"/>
  <c r="V128"/>
  <c r="U128"/>
  <c r="V127"/>
  <c r="U127"/>
  <c r="V126"/>
  <c r="U126"/>
  <c r="V125"/>
  <c r="U125"/>
  <c r="V124"/>
  <c r="U124"/>
  <c r="V123"/>
  <c r="U123"/>
  <c r="V122"/>
  <c r="U122"/>
  <c r="V121"/>
  <c r="U121"/>
  <c r="V120"/>
  <c r="U120"/>
  <c r="V119"/>
  <c r="U119"/>
  <c r="V118"/>
  <c r="U118"/>
  <c r="V117"/>
  <c r="U117"/>
  <c r="V116"/>
  <c r="U116"/>
  <c r="V115"/>
  <c r="U115"/>
  <c r="V114"/>
  <c r="U114"/>
  <c r="V113"/>
  <c r="U113"/>
  <c r="V112"/>
  <c r="U112"/>
  <c r="V111"/>
  <c r="U111"/>
  <c r="V110"/>
  <c r="U110"/>
  <c r="V109"/>
  <c r="U109"/>
  <c r="V108"/>
  <c r="U108"/>
  <c r="V107"/>
  <c r="U107"/>
  <c r="V106"/>
  <c r="U106"/>
  <c r="V105"/>
  <c r="W105" s="1"/>
  <c r="U105"/>
  <c r="V104"/>
  <c r="U104"/>
  <c r="V103"/>
  <c r="U103"/>
  <c r="V102"/>
  <c r="U102"/>
  <c r="V101"/>
  <c r="U101"/>
  <c r="V100"/>
  <c r="U100"/>
  <c r="V99"/>
  <c r="U99"/>
  <c r="V98"/>
  <c r="U98"/>
  <c r="V97"/>
  <c r="U97"/>
  <c r="V96"/>
  <c r="U96"/>
  <c r="V95"/>
  <c r="U95"/>
  <c r="V94"/>
  <c r="U94"/>
  <c r="V93"/>
  <c r="U93"/>
  <c r="V92"/>
  <c r="U92"/>
  <c r="V91"/>
  <c r="U91"/>
  <c r="V90"/>
  <c r="U90"/>
  <c r="V89"/>
  <c r="U89"/>
  <c r="V88"/>
  <c r="U88"/>
  <c r="V87"/>
  <c r="U87"/>
  <c r="V86"/>
  <c r="U86"/>
  <c r="V85"/>
  <c r="U85"/>
  <c r="V84"/>
  <c r="U84"/>
  <c r="V83"/>
  <c r="U83"/>
  <c r="V82"/>
  <c r="U82"/>
  <c r="V81"/>
  <c r="U81"/>
  <c r="V80"/>
  <c r="U80"/>
  <c r="V79"/>
  <c r="U79"/>
  <c r="V78"/>
  <c r="U78"/>
  <c r="V77"/>
  <c r="U77"/>
  <c r="V76"/>
  <c r="U76"/>
  <c r="V75"/>
  <c r="U75"/>
  <c r="V74"/>
  <c r="U74"/>
  <c r="V73"/>
  <c r="U73"/>
  <c r="V72"/>
  <c r="U72"/>
  <c r="V71"/>
  <c r="U71"/>
  <c r="V70"/>
  <c r="U70"/>
  <c r="V69"/>
  <c r="U69"/>
  <c r="V68"/>
  <c r="U68"/>
  <c r="V67"/>
  <c r="U67"/>
  <c r="V66"/>
  <c r="U66"/>
  <c r="V65"/>
  <c r="U65"/>
  <c r="V64"/>
  <c r="U64"/>
  <c r="V63"/>
  <c r="U63"/>
  <c r="V62"/>
  <c r="U62"/>
  <c r="V61"/>
  <c r="U61"/>
  <c r="V60"/>
  <c r="U60"/>
  <c r="V59"/>
  <c r="U59"/>
  <c r="V58"/>
  <c r="U58"/>
  <c r="V57"/>
  <c r="U57"/>
  <c r="V56"/>
  <c r="U56"/>
  <c r="V55"/>
  <c r="U55"/>
  <c r="V54"/>
  <c r="U54"/>
  <c r="V53"/>
  <c r="U53"/>
  <c r="V52"/>
  <c r="U52"/>
  <c r="V51"/>
  <c r="U51"/>
  <c r="V50"/>
  <c r="U50"/>
  <c r="V49"/>
  <c r="U49"/>
  <c r="V48"/>
  <c r="U48"/>
  <c r="V47"/>
  <c r="U47"/>
  <c r="V46"/>
  <c r="U46"/>
  <c r="V45"/>
  <c r="U45"/>
  <c r="V44"/>
  <c r="U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V16"/>
  <c r="U16"/>
  <c r="C262" i="3" l="1"/>
  <c r="W105"/>
  <c r="Y105" s="1"/>
  <c r="V262"/>
  <c r="A105" i="2"/>
  <c r="A106" s="1"/>
  <c r="Q263" l="1"/>
  <c r="P263"/>
  <c r="O263"/>
  <c r="N263"/>
  <c r="M263"/>
  <c r="L263"/>
  <c r="K263"/>
  <c r="J263"/>
  <c r="I263"/>
  <c r="H263"/>
  <c r="G263"/>
  <c r="X262"/>
  <c r="T262"/>
  <c r="S262"/>
  <c r="R262"/>
  <c r="R263" s="1"/>
  <c r="Q262"/>
  <c r="P262"/>
  <c r="O262"/>
  <c r="N262"/>
  <c r="M262"/>
  <c r="L262"/>
  <c r="K262"/>
  <c r="J262"/>
  <c r="I262"/>
  <c r="H262"/>
  <c r="G262"/>
  <c r="F262"/>
  <c r="E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V262"/>
  <c r="C16"/>
  <c r="A16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V15"/>
  <c r="U15"/>
  <c r="D118" i="1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C262" i="2" l="1"/>
  <c r="U262"/>
  <c r="D29" i="1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5"/>
  <c r="D16"/>
  <c r="D17"/>
  <c r="D18"/>
  <c r="D19"/>
  <c r="D20"/>
  <c r="D21"/>
  <c r="D22"/>
  <c r="D23"/>
  <c r="D24"/>
  <c r="D25"/>
  <c r="D26"/>
  <c r="D27"/>
  <c r="C117"/>
  <c r="C28"/>
  <c r="V260"/>
  <c r="U260"/>
  <c r="V259"/>
  <c r="U259"/>
  <c r="V258"/>
  <c r="U258"/>
  <c r="V257"/>
  <c r="U257"/>
  <c r="V256"/>
  <c r="U256"/>
  <c r="V255"/>
  <c r="U255"/>
  <c r="V254"/>
  <c r="U254"/>
  <c r="V253"/>
  <c r="U253"/>
  <c r="V252"/>
  <c r="U252"/>
  <c r="V251"/>
  <c r="U251"/>
  <c r="V250"/>
  <c r="U250"/>
  <c r="V249"/>
  <c r="U249"/>
  <c r="V248"/>
  <c r="U248"/>
  <c r="V247"/>
  <c r="U247"/>
  <c r="V246"/>
  <c r="U246"/>
  <c r="V245"/>
  <c r="U245"/>
  <c r="V244"/>
  <c r="U244"/>
  <c r="V243"/>
  <c r="U243"/>
  <c r="V242"/>
  <c r="U242"/>
  <c r="V241"/>
  <c r="U241"/>
  <c r="V240"/>
  <c r="U240"/>
  <c r="V239"/>
  <c r="U239"/>
  <c r="V238"/>
  <c r="U238"/>
  <c r="V237"/>
  <c r="U237"/>
  <c r="V236"/>
  <c r="U236"/>
  <c r="V235"/>
  <c r="U235"/>
  <c r="V234"/>
  <c r="U234"/>
  <c r="V233"/>
  <c r="U233"/>
  <c r="V232"/>
  <c r="U232"/>
  <c r="V231"/>
  <c r="U231"/>
  <c r="V230"/>
  <c r="U230"/>
  <c r="V229"/>
  <c r="U229"/>
  <c r="V228"/>
  <c r="U228"/>
  <c r="V227"/>
  <c r="U227"/>
  <c r="V226"/>
  <c r="U226"/>
  <c r="V225"/>
  <c r="U225"/>
  <c r="V224"/>
  <c r="U224"/>
  <c r="V223"/>
  <c r="U223"/>
  <c r="V222"/>
  <c r="U222"/>
  <c r="V221"/>
  <c r="U221"/>
  <c r="V220"/>
  <c r="U220"/>
  <c r="V219"/>
  <c r="U219"/>
  <c r="V218"/>
  <c r="U218"/>
  <c r="V217"/>
  <c r="U217"/>
  <c r="V216"/>
  <c r="U216"/>
  <c r="V215"/>
  <c r="U215"/>
  <c r="V214"/>
  <c r="U214"/>
  <c r="V213"/>
  <c r="U213"/>
  <c r="V212"/>
  <c r="U212"/>
  <c r="V211"/>
  <c r="U211"/>
  <c r="V210"/>
  <c r="U210"/>
  <c r="V209"/>
  <c r="U209"/>
  <c r="V208"/>
  <c r="U208"/>
  <c r="V207"/>
  <c r="U207"/>
  <c r="V206"/>
  <c r="U206"/>
  <c r="V205"/>
  <c r="U205"/>
  <c r="V204"/>
  <c r="U204"/>
  <c r="V203"/>
  <c r="U203"/>
  <c r="V202"/>
  <c r="U202"/>
  <c r="V201"/>
  <c r="U201"/>
  <c r="V200"/>
  <c r="U200"/>
  <c r="V199"/>
  <c r="U199"/>
  <c r="V198"/>
  <c r="U198"/>
  <c r="V197"/>
  <c r="U197"/>
  <c r="V196"/>
  <c r="U196"/>
  <c r="V195"/>
  <c r="U195"/>
  <c r="V194"/>
  <c r="U194"/>
  <c r="V193"/>
  <c r="U193"/>
  <c r="V192"/>
  <c r="U192"/>
  <c r="V191"/>
  <c r="U191"/>
  <c r="V190"/>
  <c r="U190"/>
  <c r="V189"/>
  <c r="U189"/>
  <c r="V188"/>
  <c r="U188"/>
  <c r="V187"/>
  <c r="U187"/>
  <c r="V186"/>
  <c r="U186"/>
  <c r="V185"/>
  <c r="U185"/>
  <c r="V184"/>
  <c r="U184"/>
  <c r="V183"/>
  <c r="U183"/>
  <c r="V182"/>
  <c r="U182"/>
  <c r="V181"/>
  <c r="U181"/>
  <c r="V180"/>
  <c r="U180"/>
  <c r="V179"/>
  <c r="U179"/>
  <c r="V178"/>
  <c r="U178"/>
  <c r="V177"/>
  <c r="U177"/>
  <c r="V176"/>
  <c r="U176"/>
  <c r="V175"/>
  <c r="U175"/>
  <c r="V174"/>
  <c r="U174"/>
  <c r="V173"/>
  <c r="U173"/>
  <c r="V172"/>
  <c r="U172"/>
  <c r="V171"/>
  <c r="U171"/>
  <c r="V170"/>
  <c r="U170"/>
  <c r="V169"/>
  <c r="U169"/>
  <c r="V168"/>
  <c r="U168"/>
  <c r="V167"/>
  <c r="U167"/>
  <c r="V166"/>
  <c r="U166"/>
  <c r="V165"/>
  <c r="U165"/>
  <c r="V164"/>
  <c r="U164"/>
  <c r="V163"/>
  <c r="U163"/>
  <c r="V162"/>
  <c r="U162"/>
  <c r="V161"/>
  <c r="U161"/>
  <c r="V160"/>
  <c r="U160"/>
  <c r="V159"/>
  <c r="U159"/>
  <c r="V158"/>
  <c r="U158"/>
  <c r="V157"/>
  <c r="U157"/>
  <c r="V156"/>
  <c r="U156"/>
  <c r="V155"/>
  <c r="U155"/>
  <c r="V154"/>
  <c r="U154"/>
  <c r="V153"/>
  <c r="U153"/>
  <c r="V152"/>
  <c r="U152"/>
  <c r="V151"/>
  <c r="U151"/>
  <c r="V150"/>
  <c r="U150"/>
  <c r="V149"/>
  <c r="U149"/>
  <c r="V148"/>
  <c r="U148"/>
  <c r="V147"/>
  <c r="U147"/>
  <c r="V146"/>
  <c r="U146"/>
  <c r="V145"/>
  <c r="U145"/>
  <c r="V144"/>
  <c r="U144"/>
  <c r="V143"/>
  <c r="U143"/>
  <c r="V142"/>
  <c r="U142"/>
  <c r="V141"/>
  <c r="U141"/>
  <c r="V140"/>
  <c r="U140"/>
  <c r="V139"/>
  <c r="U139"/>
  <c r="V138"/>
  <c r="U138"/>
  <c r="V137"/>
  <c r="U137"/>
  <c r="V136"/>
  <c r="U136"/>
  <c r="V135"/>
  <c r="U135"/>
  <c r="V134"/>
  <c r="U134"/>
  <c r="V133"/>
  <c r="U133"/>
  <c r="V132"/>
  <c r="U132"/>
  <c r="V131"/>
  <c r="U131"/>
  <c r="V130"/>
  <c r="U130"/>
  <c r="V129"/>
  <c r="U129"/>
  <c r="V128"/>
  <c r="U128"/>
  <c r="V127"/>
  <c r="U127"/>
  <c r="V126"/>
  <c r="U126"/>
  <c r="V125"/>
  <c r="U125"/>
  <c r="V124"/>
  <c r="U124"/>
  <c r="V123"/>
  <c r="U123"/>
  <c r="V122"/>
  <c r="U122"/>
  <c r="V121"/>
  <c r="U121"/>
  <c r="V120"/>
  <c r="U120"/>
  <c r="V119"/>
  <c r="U119"/>
  <c r="V118"/>
  <c r="U118"/>
  <c r="V117"/>
  <c r="U117"/>
  <c r="W117" s="1"/>
  <c r="V116"/>
  <c r="U116"/>
  <c r="V115"/>
  <c r="U115"/>
  <c r="V114"/>
  <c r="U114"/>
  <c r="V113"/>
  <c r="U113"/>
  <c r="V112"/>
  <c r="U112"/>
  <c r="V111"/>
  <c r="U111"/>
  <c r="V110"/>
  <c r="U110"/>
  <c r="V109"/>
  <c r="U109"/>
  <c r="V108"/>
  <c r="U108"/>
  <c r="V107"/>
  <c r="U107"/>
  <c r="V106"/>
  <c r="U106"/>
  <c r="V105"/>
  <c r="U105"/>
  <c r="V104"/>
  <c r="U104"/>
  <c r="V103"/>
  <c r="U103"/>
  <c r="V102"/>
  <c r="U102"/>
  <c r="V101"/>
  <c r="U101"/>
  <c r="V100"/>
  <c r="U100"/>
  <c r="V99"/>
  <c r="U99"/>
  <c r="V98"/>
  <c r="U98"/>
  <c r="V97"/>
  <c r="U97"/>
  <c r="V96"/>
  <c r="U96"/>
  <c r="V95"/>
  <c r="U95"/>
  <c r="V94"/>
  <c r="U94"/>
  <c r="V93"/>
  <c r="U93"/>
  <c r="V92"/>
  <c r="U92"/>
  <c r="V91"/>
  <c r="U91"/>
  <c r="V90"/>
  <c r="U90"/>
  <c r="V89"/>
  <c r="U89"/>
  <c r="V88"/>
  <c r="U88"/>
  <c r="V87"/>
  <c r="U87"/>
  <c r="V86"/>
  <c r="U86"/>
  <c r="V85"/>
  <c r="U85"/>
  <c r="V84"/>
  <c r="U84"/>
  <c r="V83"/>
  <c r="U83"/>
  <c r="V82"/>
  <c r="U82"/>
  <c r="V81"/>
  <c r="U81"/>
  <c r="V80"/>
  <c r="U80"/>
  <c r="V79"/>
  <c r="U79"/>
  <c r="V78"/>
  <c r="U78"/>
  <c r="V77"/>
  <c r="U77"/>
  <c r="V76"/>
  <c r="U76"/>
  <c r="V75"/>
  <c r="U75"/>
  <c r="V74"/>
  <c r="U74"/>
  <c r="V73"/>
  <c r="U73"/>
  <c r="V72"/>
  <c r="U72"/>
  <c r="V71"/>
  <c r="U71"/>
  <c r="V70"/>
  <c r="U70"/>
  <c r="V69"/>
  <c r="U69"/>
  <c r="V68"/>
  <c r="U68"/>
  <c r="V67"/>
  <c r="U67"/>
  <c r="V66"/>
  <c r="U66"/>
  <c r="V65"/>
  <c r="U65"/>
  <c r="V64"/>
  <c r="U64"/>
  <c r="V63"/>
  <c r="U63"/>
  <c r="V62"/>
  <c r="U62"/>
  <c r="V61"/>
  <c r="U61"/>
  <c r="V60"/>
  <c r="U60"/>
  <c r="V59"/>
  <c r="U59"/>
  <c r="V58"/>
  <c r="U58"/>
  <c r="V57"/>
  <c r="U57"/>
  <c r="V56"/>
  <c r="U56"/>
  <c r="V55"/>
  <c r="U55"/>
  <c r="V54"/>
  <c r="U54"/>
  <c r="V53"/>
  <c r="U53"/>
  <c r="V52"/>
  <c r="U52"/>
  <c r="V51"/>
  <c r="U51"/>
  <c r="V50"/>
  <c r="U50"/>
  <c r="V49"/>
  <c r="U49"/>
  <c r="V48"/>
  <c r="U48"/>
  <c r="V47"/>
  <c r="U47"/>
  <c r="V46"/>
  <c r="U46"/>
  <c r="V45"/>
  <c r="U45"/>
  <c r="V44"/>
  <c r="U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W28" s="1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Y117" l="1"/>
  <c r="D118" i="2"/>
  <c r="W118" s="1"/>
  <c r="Y118" s="1"/>
  <c r="Y28" i="1"/>
  <c r="D28" i="2"/>
  <c r="W28" s="1"/>
  <c r="Y28" s="1"/>
  <c r="A29" i="1"/>
  <c r="A28"/>
  <c r="Q262" l="1"/>
  <c r="O262"/>
  <c r="N262"/>
  <c r="M262"/>
  <c r="L262"/>
  <c r="K262"/>
  <c r="J262"/>
  <c r="I262"/>
  <c r="H262"/>
  <c r="G262"/>
  <c r="W17"/>
  <c r="W18"/>
  <c r="W19"/>
  <c r="W20"/>
  <c r="W21"/>
  <c r="W22"/>
  <c r="W23"/>
  <c r="W24"/>
  <c r="W25"/>
  <c r="W26"/>
  <c r="W27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X261"/>
  <c r="T261"/>
  <c r="S261"/>
  <c r="R261"/>
  <c r="R262" s="1"/>
  <c r="Q261"/>
  <c r="P261"/>
  <c r="P262" s="1"/>
  <c r="O261"/>
  <c r="N261"/>
  <c r="M261"/>
  <c r="L261"/>
  <c r="K261"/>
  <c r="J261"/>
  <c r="I261"/>
  <c r="H261"/>
  <c r="G261"/>
  <c r="F261"/>
  <c r="E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7"/>
  <c r="C26"/>
  <c r="C25"/>
  <c r="C24"/>
  <c r="C23"/>
  <c r="C22"/>
  <c r="C21"/>
  <c r="C20"/>
  <c r="C19"/>
  <c r="C18"/>
  <c r="C17"/>
  <c r="A17"/>
  <c r="A18" s="1"/>
  <c r="A19" s="1"/>
  <c r="A20" s="1"/>
  <c r="A21" s="1"/>
  <c r="A22" s="1"/>
  <c r="A23" s="1"/>
  <c r="A24" s="1"/>
  <c r="A25" s="1"/>
  <c r="A26" s="1"/>
  <c r="A27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V16"/>
  <c r="U16"/>
  <c r="U261" s="1"/>
  <c r="C16"/>
  <c r="C261" s="1"/>
  <c r="A16"/>
  <c r="V15"/>
  <c r="W15" s="1"/>
  <c r="U15"/>
  <c r="X15" l="1"/>
  <c r="D15" i="2"/>
  <c r="W15" s="1"/>
  <c r="Y259" i="1"/>
  <c r="D260" i="2"/>
  <c r="W260" s="1"/>
  <c r="Y257" i="1"/>
  <c r="D258" i="2"/>
  <c r="W258" s="1"/>
  <c r="Y255" i="1"/>
  <c r="D256" i="2"/>
  <c r="W256" s="1"/>
  <c r="Y253" i="1"/>
  <c r="D254" i="2"/>
  <c r="W254" s="1"/>
  <c r="Y251" i="1"/>
  <c r="D252" i="2"/>
  <c r="W252" s="1"/>
  <c r="Y249" i="1"/>
  <c r="D250" i="2"/>
  <c r="W250" s="1"/>
  <c r="Y247" i="1"/>
  <c r="D248" i="2"/>
  <c r="W248" s="1"/>
  <c r="Y245" i="1"/>
  <c r="D246" i="2"/>
  <c r="W246" s="1"/>
  <c r="Y243" i="1"/>
  <c r="D244" i="2"/>
  <c r="W244" s="1"/>
  <c r="Y241" i="1"/>
  <c r="D242" i="2"/>
  <c r="W242" s="1"/>
  <c r="Y239" i="1"/>
  <c r="D240" i="2"/>
  <c r="W240" s="1"/>
  <c r="Y237" i="1"/>
  <c r="D238" i="2"/>
  <c r="W238" s="1"/>
  <c r="Y235" i="1"/>
  <c r="D236" i="2"/>
  <c r="W236" s="1"/>
  <c r="Y233" i="1"/>
  <c r="D234" i="2"/>
  <c r="W234" s="1"/>
  <c r="Y231" i="1"/>
  <c r="D232" i="2"/>
  <c r="W232" s="1"/>
  <c r="Y229" i="1"/>
  <c r="D230" i="2"/>
  <c r="W230" s="1"/>
  <c r="Y227" i="1"/>
  <c r="D228" i="2"/>
  <c r="W228" s="1"/>
  <c r="Y225" i="1"/>
  <c r="D226" i="2"/>
  <c r="W226" s="1"/>
  <c r="Y223" i="1"/>
  <c r="D224" i="2"/>
  <c r="W224" s="1"/>
  <c r="Y221" i="1"/>
  <c r="D222" i="2"/>
  <c r="W222" s="1"/>
  <c r="Y219" i="1"/>
  <c r="D220" i="2"/>
  <c r="W220" s="1"/>
  <c r="Y217" i="1"/>
  <c r="D218" i="2"/>
  <c r="W218" s="1"/>
  <c r="Y215" i="1"/>
  <c r="D216" i="2"/>
  <c r="W216" s="1"/>
  <c r="Y213" i="1"/>
  <c r="D214" i="2"/>
  <c r="W214" s="1"/>
  <c r="Y211" i="1"/>
  <c r="D212" i="2"/>
  <c r="W212" s="1"/>
  <c r="Y209" i="1"/>
  <c r="D210" i="2"/>
  <c r="W210" s="1"/>
  <c r="Y207" i="1"/>
  <c r="D208" i="2"/>
  <c r="W208" s="1"/>
  <c r="Y205" i="1"/>
  <c r="D206" i="2"/>
  <c r="W206" s="1"/>
  <c r="Y203" i="1"/>
  <c r="D204" i="2"/>
  <c r="W204" s="1"/>
  <c r="Y201" i="1"/>
  <c r="D202" i="2"/>
  <c r="W202" s="1"/>
  <c r="Y199" i="1"/>
  <c r="D200" i="2"/>
  <c r="W200" s="1"/>
  <c r="Y197" i="1"/>
  <c r="D198" i="2"/>
  <c r="W198" s="1"/>
  <c r="Y195" i="1"/>
  <c r="D196" i="2"/>
  <c r="W196" s="1"/>
  <c r="Y193" i="1"/>
  <c r="D194" i="2"/>
  <c r="W194" s="1"/>
  <c r="Y191" i="1"/>
  <c r="D192" i="2"/>
  <c r="W192" s="1"/>
  <c r="Y189" i="1"/>
  <c r="D190" i="2"/>
  <c r="W190" s="1"/>
  <c r="Y187" i="1"/>
  <c r="D188" i="2"/>
  <c r="W188" s="1"/>
  <c r="Y185" i="1"/>
  <c r="D186" i="2"/>
  <c r="W186" s="1"/>
  <c r="Y183" i="1"/>
  <c r="D184" i="2"/>
  <c r="W184" s="1"/>
  <c r="Y181" i="1"/>
  <c r="D182" i="2"/>
  <c r="W182" s="1"/>
  <c r="Y179" i="1"/>
  <c r="D180" i="2"/>
  <c r="W180" s="1"/>
  <c r="Y177" i="1"/>
  <c r="D178" i="2"/>
  <c r="W178" s="1"/>
  <c r="Y175" i="1"/>
  <c r="D176" i="2"/>
  <c r="W176" s="1"/>
  <c r="Y173" i="1"/>
  <c r="D174" i="2"/>
  <c r="W174" s="1"/>
  <c r="Y171" i="1"/>
  <c r="D172" i="2"/>
  <c r="W172" s="1"/>
  <c r="Y169" i="1"/>
  <c r="D170" i="2"/>
  <c r="W170" s="1"/>
  <c r="Y167" i="1"/>
  <c r="D168" i="2"/>
  <c r="W168" s="1"/>
  <c r="Y165" i="1"/>
  <c r="D166" i="2"/>
  <c r="W166" s="1"/>
  <c r="Y163" i="1"/>
  <c r="D164" i="2"/>
  <c r="W164" s="1"/>
  <c r="Y161" i="1"/>
  <c r="D162" i="2"/>
  <c r="W162" s="1"/>
  <c r="Y159" i="1"/>
  <c r="D160" i="2"/>
  <c r="W160" s="1"/>
  <c r="Y157" i="1"/>
  <c r="D158" i="2"/>
  <c r="W158" s="1"/>
  <c r="Y155" i="1"/>
  <c r="D156" i="2"/>
  <c r="W156" s="1"/>
  <c r="Y153" i="1"/>
  <c r="D154" i="2"/>
  <c r="W154" s="1"/>
  <c r="Y151" i="1"/>
  <c r="D152" i="2"/>
  <c r="W152" s="1"/>
  <c r="Y149" i="1"/>
  <c r="D150" i="2"/>
  <c r="W150" s="1"/>
  <c r="Y147" i="1"/>
  <c r="D148" i="2"/>
  <c r="W148" s="1"/>
  <c r="Y145" i="1"/>
  <c r="D146" i="2"/>
  <c r="W146" s="1"/>
  <c r="Y143" i="1"/>
  <c r="D144" i="2"/>
  <c r="W144" s="1"/>
  <c r="Y141" i="1"/>
  <c r="D142" i="2"/>
  <c r="W142" s="1"/>
  <c r="Y139" i="1"/>
  <c r="D140" i="2"/>
  <c r="W140" s="1"/>
  <c r="Y137" i="1"/>
  <c r="D138" i="2"/>
  <c r="W138" s="1"/>
  <c r="Y135" i="1"/>
  <c r="D136" i="2"/>
  <c r="W136" s="1"/>
  <c r="Y133" i="1"/>
  <c r="D134" i="2"/>
  <c r="W134" s="1"/>
  <c r="Y131" i="1"/>
  <c r="D132" i="2"/>
  <c r="W132" s="1"/>
  <c r="Y129" i="1"/>
  <c r="D130" i="2"/>
  <c r="W130" s="1"/>
  <c r="Y127" i="1"/>
  <c r="D128" i="2"/>
  <c r="W128" s="1"/>
  <c r="Y125" i="1"/>
  <c r="D126" i="2"/>
  <c r="W126" s="1"/>
  <c r="Y123" i="1"/>
  <c r="D124" i="2"/>
  <c r="W124" s="1"/>
  <c r="Y121" i="1"/>
  <c r="D122" i="2"/>
  <c r="W122" s="1"/>
  <c r="Y119" i="1"/>
  <c r="D120" i="2"/>
  <c r="W120" s="1"/>
  <c r="Y116" i="1"/>
  <c r="D117" i="2"/>
  <c r="W117" s="1"/>
  <c r="Y114" i="1"/>
  <c r="D115" i="2"/>
  <c r="W115" s="1"/>
  <c r="Y112" i="1"/>
  <c r="D113" i="2"/>
  <c r="W113" s="1"/>
  <c r="Y110" i="1"/>
  <c r="D111" i="2"/>
  <c r="W111" s="1"/>
  <c r="Y108" i="1"/>
  <c r="D109" i="2"/>
  <c r="W109" s="1"/>
  <c r="Y106" i="1"/>
  <c r="D107" i="2"/>
  <c r="W107" s="1"/>
  <c r="Y104" i="1"/>
  <c r="D104" i="2"/>
  <c r="W104" s="1"/>
  <c r="Y102" i="1"/>
  <c r="D102" i="2"/>
  <c r="W102" s="1"/>
  <c r="Y100" i="1"/>
  <c r="D100" i="2"/>
  <c r="W100" s="1"/>
  <c r="Y98" i="1"/>
  <c r="D98" i="2"/>
  <c r="W98" s="1"/>
  <c r="Y96" i="1"/>
  <c r="D96" i="2"/>
  <c r="W96" s="1"/>
  <c r="Y94" i="1"/>
  <c r="D94" i="2"/>
  <c r="W94" s="1"/>
  <c r="Y92" i="1"/>
  <c r="D92" i="2"/>
  <c r="W92" s="1"/>
  <c r="Y90" i="1"/>
  <c r="D90" i="2"/>
  <c r="W90" s="1"/>
  <c r="Y88" i="1"/>
  <c r="D88" i="2"/>
  <c r="W88" s="1"/>
  <c r="Y86" i="1"/>
  <c r="D86" i="2"/>
  <c r="W86" s="1"/>
  <c r="Y84" i="1"/>
  <c r="D84" i="2"/>
  <c r="W84" s="1"/>
  <c r="Y82" i="1"/>
  <c r="D82" i="2"/>
  <c r="W82" s="1"/>
  <c r="Y80" i="1"/>
  <c r="D80" i="2"/>
  <c r="W80" s="1"/>
  <c r="Y78" i="1"/>
  <c r="D78" i="2"/>
  <c r="W78" s="1"/>
  <c r="Y76" i="1"/>
  <c r="D76" i="2"/>
  <c r="W76" s="1"/>
  <c r="Y74" i="1"/>
  <c r="D74" i="2"/>
  <c r="W74" s="1"/>
  <c r="Y72" i="1"/>
  <c r="D72" i="2"/>
  <c r="W72" s="1"/>
  <c r="Y70" i="1"/>
  <c r="D70" i="2"/>
  <c r="W70" s="1"/>
  <c r="Y68" i="1"/>
  <c r="D68" i="2"/>
  <c r="W68" s="1"/>
  <c r="Y66" i="1"/>
  <c r="D66" i="2"/>
  <c r="W66" s="1"/>
  <c r="Y64" i="1"/>
  <c r="D64" i="2"/>
  <c r="W64" s="1"/>
  <c r="Y62" i="1"/>
  <c r="D62" i="2"/>
  <c r="W62" s="1"/>
  <c r="Y60" i="1"/>
  <c r="D60" i="2"/>
  <c r="W60" s="1"/>
  <c r="Y58" i="1"/>
  <c r="D58" i="2"/>
  <c r="W58" s="1"/>
  <c r="Y56" i="1"/>
  <c r="D56" i="2"/>
  <c r="W56" s="1"/>
  <c r="Y54" i="1"/>
  <c r="D54" i="2"/>
  <c r="W54" s="1"/>
  <c r="Y52" i="1"/>
  <c r="D52" i="2"/>
  <c r="W52" s="1"/>
  <c r="Y50" i="1"/>
  <c r="D50" i="2"/>
  <c r="W50" s="1"/>
  <c r="Y48" i="1"/>
  <c r="D48" i="2"/>
  <c r="W48" s="1"/>
  <c r="Y46" i="1"/>
  <c r="D46" i="2"/>
  <c r="W46" s="1"/>
  <c r="Y44" i="1"/>
  <c r="D44" i="2"/>
  <c r="W44" s="1"/>
  <c r="Y42" i="1"/>
  <c r="D42" i="2"/>
  <c r="W42" s="1"/>
  <c r="Y40" i="1"/>
  <c r="D40" i="2"/>
  <c r="W40" s="1"/>
  <c r="Y38" i="1"/>
  <c r="D38" i="2"/>
  <c r="W38" s="1"/>
  <c r="Y36" i="1"/>
  <c r="D36" i="2"/>
  <c r="W36" s="1"/>
  <c r="Y34" i="1"/>
  <c r="D34" i="2"/>
  <c r="W34" s="1"/>
  <c r="Y32" i="1"/>
  <c r="D32" i="2"/>
  <c r="W32" s="1"/>
  <c r="Y30" i="1"/>
  <c r="D30" i="2"/>
  <c r="W30" s="1"/>
  <c r="Y27" i="1"/>
  <c r="D27" i="2"/>
  <c r="W27" s="1"/>
  <c r="Y25" i="1"/>
  <c r="D25" i="2"/>
  <c r="W25" s="1"/>
  <c r="Y23" i="1"/>
  <c r="D23" i="2"/>
  <c r="W23" s="1"/>
  <c r="Y21" i="1"/>
  <c r="D21" i="2"/>
  <c r="W21" s="1"/>
  <c r="Y19" i="1"/>
  <c r="D19" i="2"/>
  <c r="W19" s="1"/>
  <c r="Y17" i="1"/>
  <c r="D17" i="2"/>
  <c r="W17" s="1"/>
  <c r="Y260" i="1"/>
  <c r="D261" i="2"/>
  <c r="W261" s="1"/>
  <c r="Y258" i="1"/>
  <c r="D259" i="2"/>
  <c r="W259" s="1"/>
  <c r="Y256" i="1"/>
  <c r="D257" i="2"/>
  <c r="W257" s="1"/>
  <c r="Y254" i="1"/>
  <c r="D255" i="2"/>
  <c r="W255" s="1"/>
  <c r="Y252" i="1"/>
  <c r="D253" i="2"/>
  <c r="W253" s="1"/>
  <c r="Y250" i="1"/>
  <c r="D251" i="2"/>
  <c r="W251" s="1"/>
  <c r="Y248" i="1"/>
  <c r="D249" i="2"/>
  <c r="W249" s="1"/>
  <c r="Y246" i="1"/>
  <c r="D247" i="2"/>
  <c r="W247" s="1"/>
  <c r="Y244" i="1"/>
  <c r="D245" i="2"/>
  <c r="W245" s="1"/>
  <c r="Y242" i="1"/>
  <c r="D243" i="2"/>
  <c r="W243" s="1"/>
  <c r="Y240" i="1"/>
  <c r="D241" i="2"/>
  <c r="W241" s="1"/>
  <c r="Y238" i="1"/>
  <c r="D239" i="2"/>
  <c r="W239" s="1"/>
  <c r="Y236" i="1"/>
  <c r="D237" i="2"/>
  <c r="W237" s="1"/>
  <c r="Y234" i="1"/>
  <c r="D235" i="2"/>
  <c r="W235" s="1"/>
  <c r="Y232" i="1"/>
  <c r="D233" i="2"/>
  <c r="W233" s="1"/>
  <c r="Y230" i="1"/>
  <c r="D231" i="2"/>
  <c r="W231" s="1"/>
  <c r="Y228" i="1"/>
  <c r="D229" i="2"/>
  <c r="W229" s="1"/>
  <c r="Y226" i="1"/>
  <c r="D227" i="2"/>
  <c r="W227" s="1"/>
  <c r="Y224" i="1"/>
  <c r="D225" i="2"/>
  <c r="W225" s="1"/>
  <c r="Y222" i="1"/>
  <c r="D223" i="2"/>
  <c r="W223" s="1"/>
  <c r="Y220" i="1"/>
  <c r="D221" i="2"/>
  <c r="W221" s="1"/>
  <c r="Y218" i="1"/>
  <c r="D219" i="2"/>
  <c r="W219" s="1"/>
  <c r="Y216" i="1"/>
  <c r="D217" i="2"/>
  <c r="W217" s="1"/>
  <c r="Y214" i="1"/>
  <c r="D215" i="2"/>
  <c r="W215" s="1"/>
  <c r="Y212" i="1"/>
  <c r="D213" i="2"/>
  <c r="W213" s="1"/>
  <c r="Y210" i="1"/>
  <c r="D211" i="2"/>
  <c r="W211" s="1"/>
  <c r="Y208" i="1"/>
  <c r="D209" i="2"/>
  <c r="W209" s="1"/>
  <c r="Y206" i="1"/>
  <c r="D207" i="2"/>
  <c r="W207" s="1"/>
  <c r="Y204" i="1"/>
  <c r="D205" i="2"/>
  <c r="W205" s="1"/>
  <c r="Y202" i="1"/>
  <c r="D203" i="2"/>
  <c r="W203" s="1"/>
  <c r="Y200" i="1"/>
  <c r="D201" i="2"/>
  <c r="W201" s="1"/>
  <c r="Y198" i="1"/>
  <c r="D199" i="2"/>
  <c r="W199" s="1"/>
  <c r="Y196" i="1"/>
  <c r="D197" i="2"/>
  <c r="W197" s="1"/>
  <c r="Y194" i="1"/>
  <c r="D195" i="2"/>
  <c r="W195" s="1"/>
  <c r="Y192" i="1"/>
  <c r="D193" i="2"/>
  <c r="W193" s="1"/>
  <c r="Y190" i="1"/>
  <c r="D191" i="2"/>
  <c r="W191" s="1"/>
  <c r="Y188" i="1"/>
  <c r="D189" i="2"/>
  <c r="W189" s="1"/>
  <c r="Y186" i="1"/>
  <c r="D187" i="2"/>
  <c r="W187" s="1"/>
  <c r="Y184" i="1"/>
  <c r="D185" i="2"/>
  <c r="W185" s="1"/>
  <c r="Y182" i="1"/>
  <c r="D183" i="2"/>
  <c r="W183" s="1"/>
  <c r="Y180" i="1"/>
  <c r="D181" i="2"/>
  <c r="W181" s="1"/>
  <c r="Y178" i="1"/>
  <c r="D179" i="2"/>
  <c r="W179" s="1"/>
  <c r="Y176" i="1"/>
  <c r="D177" i="2"/>
  <c r="W177" s="1"/>
  <c r="Y174" i="1"/>
  <c r="D175" i="2"/>
  <c r="W175" s="1"/>
  <c r="Y172" i="1"/>
  <c r="D173" i="2"/>
  <c r="W173" s="1"/>
  <c r="Y170" i="1"/>
  <c r="D171" i="2"/>
  <c r="W171" s="1"/>
  <c r="Y168" i="1"/>
  <c r="D169" i="2"/>
  <c r="W169" s="1"/>
  <c r="Y166" i="1"/>
  <c r="D167" i="2"/>
  <c r="W167" s="1"/>
  <c r="Y164" i="1"/>
  <c r="D165" i="2"/>
  <c r="W165" s="1"/>
  <c r="Y162" i="1"/>
  <c r="D163" i="2"/>
  <c r="W163" s="1"/>
  <c r="Y160" i="1"/>
  <c r="D161" i="2"/>
  <c r="W161" s="1"/>
  <c r="Y158" i="1"/>
  <c r="D159" i="2"/>
  <c r="W159" s="1"/>
  <c r="Y156" i="1"/>
  <c r="D157" i="2"/>
  <c r="W157" s="1"/>
  <c r="Y154" i="1"/>
  <c r="D155" i="2"/>
  <c r="W155" s="1"/>
  <c r="Y152" i="1"/>
  <c r="D153" i="2"/>
  <c r="W153" s="1"/>
  <c r="Y150" i="1"/>
  <c r="D151" i="2"/>
  <c r="W151" s="1"/>
  <c r="Y148" i="1"/>
  <c r="D149" i="2"/>
  <c r="W149" s="1"/>
  <c r="Y146" i="1"/>
  <c r="D147" i="2"/>
  <c r="W147" s="1"/>
  <c r="Y144" i="1"/>
  <c r="D145" i="2"/>
  <c r="W145" s="1"/>
  <c r="Y142" i="1"/>
  <c r="D143" i="2"/>
  <c r="W143" s="1"/>
  <c r="Y140" i="1"/>
  <c r="D141" i="2"/>
  <c r="W141" s="1"/>
  <c r="Y138" i="1"/>
  <c r="D139" i="2"/>
  <c r="W139" s="1"/>
  <c r="Y136" i="1"/>
  <c r="D137" i="2"/>
  <c r="W137" s="1"/>
  <c r="Y134" i="1"/>
  <c r="D135" i="2"/>
  <c r="W135" s="1"/>
  <c r="Y132" i="1"/>
  <c r="D133" i="2"/>
  <c r="W133" s="1"/>
  <c r="Y130" i="1"/>
  <c r="D131" i="2"/>
  <c r="W131" s="1"/>
  <c r="Y128" i="1"/>
  <c r="D129" i="2"/>
  <c r="W129" s="1"/>
  <c r="Y126" i="1"/>
  <c r="D127" i="2"/>
  <c r="W127" s="1"/>
  <c r="Y124" i="1"/>
  <c r="D125" i="2"/>
  <c r="W125" s="1"/>
  <c r="Y122" i="1"/>
  <c r="D123" i="2"/>
  <c r="W123" s="1"/>
  <c r="Y120" i="1"/>
  <c r="D121" i="2"/>
  <c r="W121" s="1"/>
  <c r="Y118" i="1"/>
  <c r="D119" i="2"/>
  <c r="W119" s="1"/>
  <c r="Y115" i="1"/>
  <c r="D116" i="2"/>
  <c r="W116" s="1"/>
  <c r="Y113" i="1"/>
  <c r="D114" i="2"/>
  <c r="W114" s="1"/>
  <c r="Y111" i="1"/>
  <c r="D112" i="2"/>
  <c r="W112" s="1"/>
  <c r="Y109" i="1"/>
  <c r="D110" i="2"/>
  <c r="W110" s="1"/>
  <c r="Y107" i="1"/>
  <c r="D108" i="2"/>
  <c r="W108" s="1"/>
  <c r="Y105" i="1"/>
  <c r="D106" i="2"/>
  <c r="W106" s="1"/>
  <c r="Y103" i="1"/>
  <c r="D103" i="2"/>
  <c r="W103" s="1"/>
  <c r="Y101" i="1"/>
  <c r="D101" i="2"/>
  <c r="W101" s="1"/>
  <c r="Y99" i="1"/>
  <c r="D99" i="2"/>
  <c r="W99" s="1"/>
  <c r="Y97" i="1"/>
  <c r="D97" i="2"/>
  <c r="W97" s="1"/>
  <c r="Y95" i="1"/>
  <c r="D95" i="2"/>
  <c r="W95" s="1"/>
  <c r="Y93" i="1"/>
  <c r="D93" i="2"/>
  <c r="W93" s="1"/>
  <c r="Y91" i="1"/>
  <c r="D91" i="2"/>
  <c r="W91" s="1"/>
  <c r="Y89" i="1"/>
  <c r="D89" i="2"/>
  <c r="W89" s="1"/>
  <c r="Y87" i="1"/>
  <c r="D87" i="2"/>
  <c r="W87" s="1"/>
  <c r="Y85" i="1"/>
  <c r="D85" i="2"/>
  <c r="W85" s="1"/>
  <c r="Y83" i="1"/>
  <c r="D83" i="2"/>
  <c r="W83" s="1"/>
  <c r="Y81" i="1"/>
  <c r="D81" i="2"/>
  <c r="W81" s="1"/>
  <c r="Y79" i="1"/>
  <c r="D79" i="2"/>
  <c r="W79" s="1"/>
  <c r="Y77" i="1"/>
  <c r="D77" i="2"/>
  <c r="W77" s="1"/>
  <c r="Y75" i="1"/>
  <c r="D75" i="2"/>
  <c r="W75" s="1"/>
  <c r="Y73" i="1"/>
  <c r="D73" i="2"/>
  <c r="W73" s="1"/>
  <c r="Y71" i="1"/>
  <c r="D71" i="2"/>
  <c r="W71" s="1"/>
  <c r="Y69" i="1"/>
  <c r="D69" i="2"/>
  <c r="W69" s="1"/>
  <c r="Y67" i="1"/>
  <c r="D67" i="2"/>
  <c r="W67" s="1"/>
  <c r="Y65" i="1"/>
  <c r="D65" i="2"/>
  <c r="W65" s="1"/>
  <c r="Y63" i="1"/>
  <c r="D63" i="2"/>
  <c r="W63" s="1"/>
  <c r="Y61" i="1"/>
  <c r="D61" i="2"/>
  <c r="W61" s="1"/>
  <c r="Y59" i="1"/>
  <c r="D59" i="2"/>
  <c r="W59" s="1"/>
  <c r="Y57" i="1"/>
  <c r="D57" i="2"/>
  <c r="W57" s="1"/>
  <c r="Y55" i="1"/>
  <c r="D55" i="2"/>
  <c r="W55" s="1"/>
  <c r="Y53" i="1"/>
  <c r="D53" i="2"/>
  <c r="W53" s="1"/>
  <c r="Y51" i="1"/>
  <c r="D51" i="2"/>
  <c r="W51" s="1"/>
  <c r="Y49" i="1"/>
  <c r="D49" i="2"/>
  <c r="W49" s="1"/>
  <c r="Y47" i="1"/>
  <c r="D47" i="2"/>
  <c r="W47" s="1"/>
  <c r="Y45" i="1"/>
  <c r="D45" i="2"/>
  <c r="W45" s="1"/>
  <c r="Y43" i="1"/>
  <c r="D43" i="2"/>
  <c r="W43" s="1"/>
  <c r="Y41" i="1"/>
  <c r="D41" i="2"/>
  <c r="W41" s="1"/>
  <c r="Y39" i="1"/>
  <c r="D39" i="2"/>
  <c r="W39" s="1"/>
  <c r="Y37" i="1"/>
  <c r="D37" i="2"/>
  <c r="W37" s="1"/>
  <c r="Y35" i="1"/>
  <c r="D35" i="2"/>
  <c r="W35" s="1"/>
  <c r="Y33" i="1"/>
  <c r="D33" i="2"/>
  <c r="W33" s="1"/>
  <c r="Y31" i="1"/>
  <c r="D31" i="2"/>
  <c r="W31" s="1"/>
  <c r="Y29" i="1"/>
  <c r="D29" i="2"/>
  <c r="W29" s="1"/>
  <c r="Y26" i="1"/>
  <c r="D26" i="2"/>
  <c r="W26" s="1"/>
  <c r="Y24" i="1"/>
  <c r="D24" i="2"/>
  <c r="W24" s="1"/>
  <c r="Y22" i="1"/>
  <c r="D22" i="2"/>
  <c r="W22" s="1"/>
  <c r="Y20" i="1"/>
  <c r="D20" i="2"/>
  <c r="W20" s="1"/>
  <c r="Y18" i="1"/>
  <c r="D18" i="2"/>
  <c r="W18" s="1"/>
  <c r="A117" i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W16"/>
  <c r="D16" i="2" s="1"/>
  <c r="D261" i="1"/>
  <c r="D262" s="1"/>
  <c r="V261"/>
  <c r="Y20" i="2" l="1"/>
  <c r="D20" i="3"/>
  <c r="W20" s="1"/>
  <c r="Y22" i="2"/>
  <c r="D22" i="3"/>
  <c r="W22" s="1"/>
  <c r="Y26" i="2"/>
  <c r="D26" i="3"/>
  <c r="W26" s="1"/>
  <c r="Y31" i="2"/>
  <c r="D31" i="3"/>
  <c r="W31" s="1"/>
  <c r="Y35" i="2"/>
  <c r="D35" i="3"/>
  <c r="W35" s="1"/>
  <c r="Y39" i="2"/>
  <c r="D39" i="3"/>
  <c r="W39" s="1"/>
  <c r="Y43" i="2"/>
  <c r="D43" i="3"/>
  <c r="W43" s="1"/>
  <c r="Y47" i="2"/>
  <c r="D47" i="3"/>
  <c r="W47" s="1"/>
  <c r="Y51" i="2"/>
  <c r="D51" i="3"/>
  <c r="W51" s="1"/>
  <c r="Y55" i="2"/>
  <c r="D55" i="3"/>
  <c r="W55" s="1"/>
  <c r="Y59" i="2"/>
  <c r="D59" i="3"/>
  <c r="W59" s="1"/>
  <c r="Y63" i="2"/>
  <c r="D63" i="3"/>
  <c r="W63" s="1"/>
  <c r="Y67" i="2"/>
  <c r="D67" i="3"/>
  <c r="W67" s="1"/>
  <c r="Y71" i="2"/>
  <c r="D71" i="3"/>
  <c r="W71" s="1"/>
  <c r="Y75" i="2"/>
  <c r="D75" i="3"/>
  <c r="W75" s="1"/>
  <c r="Y79" i="2"/>
  <c r="D79" i="3"/>
  <c r="W79" s="1"/>
  <c r="Y83" i="2"/>
  <c r="D83" i="3"/>
  <c r="W83" s="1"/>
  <c r="Y87" i="2"/>
  <c r="D87" i="3"/>
  <c r="W87" s="1"/>
  <c r="Y91" i="2"/>
  <c r="D91" i="3"/>
  <c r="W91" s="1"/>
  <c r="Y95" i="2"/>
  <c r="D95" i="3"/>
  <c r="W95" s="1"/>
  <c r="Y99" i="2"/>
  <c r="D99" i="3"/>
  <c r="W99" s="1"/>
  <c r="Y103" i="2"/>
  <c r="D103" i="3"/>
  <c r="W103" s="1"/>
  <c r="Y108" i="2"/>
  <c r="D108" i="3"/>
  <c r="W108" s="1"/>
  <c r="Y112" i="2"/>
  <c r="D112" i="3"/>
  <c r="W112" s="1"/>
  <c r="Y114" i="2"/>
  <c r="D114" i="3"/>
  <c r="W114" s="1"/>
  <c r="Y119" i="2"/>
  <c r="D119" i="3"/>
  <c r="W119" s="1"/>
  <c r="Y123" i="2"/>
  <c r="D123" i="3"/>
  <c r="W123" s="1"/>
  <c r="Y129" i="2"/>
  <c r="D129" i="3"/>
  <c r="W129" s="1"/>
  <c r="Y133" i="2"/>
  <c r="D133" i="3"/>
  <c r="W133" s="1"/>
  <c r="Y137" i="2"/>
  <c r="D137" i="3"/>
  <c r="W137" s="1"/>
  <c r="Y141" i="2"/>
  <c r="D141" i="3"/>
  <c r="W141" s="1"/>
  <c r="Y145" i="2"/>
  <c r="D145" i="3"/>
  <c r="W145" s="1"/>
  <c r="Y149" i="2"/>
  <c r="D149" i="3"/>
  <c r="W149" s="1"/>
  <c r="Y153" i="2"/>
  <c r="D153" i="3"/>
  <c r="W153" s="1"/>
  <c r="Y157" i="2"/>
  <c r="D157" i="3"/>
  <c r="W157" s="1"/>
  <c r="Y159" i="2"/>
  <c r="D159" i="3"/>
  <c r="W159" s="1"/>
  <c r="Y163" i="2"/>
  <c r="D163" i="3"/>
  <c r="W163" s="1"/>
  <c r="Y167" i="2"/>
  <c r="D167" i="3"/>
  <c r="W167" s="1"/>
  <c r="Y171" i="2"/>
  <c r="D171" i="3"/>
  <c r="W171" s="1"/>
  <c r="Y175" i="2"/>
  <c r="D175" i="3"/>
  <c r="W175" s="1"/>
  <c r="Y179" i="2"/>
  <c r="D179" i="3"/>
  <c r="W179" s="1"/>
  <c r="Y183" i="2"/>
  <c r="D183" i="3"/>
  <c r="W183" s="1"/>
  <c r="Y187" i="2"/>
  <c r="D187" i="3"/>
  <c r="W187" s="1"/>
  <c r="Y191" i="2"/>
  <c r="D191" i="3"/>
  <c r="W191" s="1"/>
  <c r="Y195" i="2"/>
  <c r="D195" i="3"/>
  <c r="W195" s="1"/>
  <c r="Y199" i="2"/>
  <c r="D199" i="3"/>
  <c r="W199" s="1"/>
  <c r="Y203" i="2"/>
  <c r="D203" i="3"/>
  <c r="W203" s="1"/>
  <c r="Y207" i="2"/>
  <c r="D207" i="3"/>
  <c r="W207" s="1"/>
  <c r="Y211" i="2"/>
  <c r="D211" i="3"/>
  <c r="W211" s="1"/>
  <c r="Y215" i="2"/>
  <c r="D215" i="3"/>
  <c r="W215" s="1"/>
  <c r="Y219" i="2"/>
  <c r="D219" i="3"/>
  <c r="W219" s="1"/>
  <c r="Y223" i="2"/>
  <c r="D223" i="3"/>
  <c r="W223" s="1"/>
  <c r="Y227" i="2"/>
  <c r="D227" i="3"/>
  <c r="W227" s="1"/>
  <c r="Y229" i="2"/>
  <c r="D229" i="3"/>
  <c r="W229" s="1"/>
  <c r="Y233" i="2"/>
  <c r="D233" i="3"/>
  <c r="W233" s="1"/>
  <c r="Y237" i="2"/>
  <c r="D237" i="3"/>
  <c r="W237" s="1"/>
  <c r="Y241" i="2"/>
  <c r="D241" i="3"/>
  <c r="W241" s="1"/>
  <c r="Y245" i="2"/>
  <c r="D245" i="3"/>
  <c r="W245" s="1"/>
  <c r="Y251" i="2"/>
  <c r="D251" i="3"/>
  <c r="W251" s="1"/>
  <c r="Y19" i="2"/>
  <c r="D19" i="3"/>
  <c r="W19" s="1"/>
  <c r="Y18" i="2"/>
  <c r="D18" i="3"/>
  <c r="W18" s="1"/>
  <c r="Y24" i="2"/>
  <c r="D24" i="3"/>
  <c r="W24" s="1"/>
  <c r="Y29" i="2"/>
  <c r="D29" i="3"/>
  <c r="W29" s="1"/>
  <c r="Y33" i="2"/>
  <c r="D33" i="3"/>
  <c r="W33" s="1"/>
  <c r="Y37" i="2"/>
  <c r="D37" i="3"/>
  <c r="W37" s="1"/>
  <c r="Y41" i="2"/>
  <c r="D41" i="3"/>
  <c r="W41" s="1"/>
  <c r="Y45" i="2"/>
  <c r="D45" i="3"/>
  <c r="W45" s="1"/>
  <c r="Y49" i="2"/>
  <c r="D49" i="3"/>
  <c r="W49" s="1"/>
  <c r="Y53" i="2"/>
  <c r="D53" i="3"/>
  <c r="W53" s="1"/>
  <c r="Y57" i="2"/>
  <c r="D57" i="3"/>
  <c r="W57" s="1"/>
  <c r="Y61" i="2"/>
  <c r="D61" i="3"/>
  <c r="W61" s="1"/>
  <c r="Y65" i="2"/>
  <c r="D65" i="3"/>
  <c r="W65" s="1"/>
  <c r="Y69" i="2"/>
  <c r="D69" i="3"/>
  <c r="W69" s="1"/>
  <c r="Y73" i="2"/>
  <c r="D73" i="3"/>
  <c r="W73" s="1"/>
  <c r="Y77" i="2"/>
  <c r="D77" i="3"/>
  <c r="W77" s="1"/>
  <c r="Y81" i="2"/>
  <c r="D81" i="3"/>
  <c r="W81" s="1"/>
  <c r="Y85" i="2"/>
  <c r="D85" i="3"/>
  <c r="W85" s="1"/>
  <c r="Y89" i="2"/>
  <c r="D89" i="3"/>
  <c r="W89" s="1"/>
  <c r="Y93" i="2"/>
  <c r="D93" i="3"/>
  <c r="W93" s="1"/>
  <c r="Y97" i="2"/>
  <c r="D97" i="3"/>
  <c r="W97" s="1"/>
  <c r="Y101" i="2"/>
  <c r="D101" i="3"/>
  <c r="W101" s="1"/>
  <c r="Y106" i="2"/>
  <c r="D106" i="3"/>
  <c r="W106" s="1"/>
  <c r="Y110" i="2"/>
  <c r="D110" i="3"/>
  <c r="W110" s="1"/>
  <c r="Y116" i="2"/>
  <c r="D116" i="3"/>
  <c r="W116" s="1"/>
  <c r="Y121" i="2"/>
  <c r="D121" i="3"/>
  <c r="W121" s="1"/>
  <c r="Y125" i="2"/>
  <c r="D125" i="3"/>
  <c r="W125" s="1"/>
  <c r="Y127" i="2"/>
  <c r="D127" i="3"/>
  <c r="W127" s="1"/>
  <c r="Y131" i="2"/>
  <c r="D131" i="3"/>
  <c r="W131" s="1"/>
  <c r="Y135" i="2"/>
  <c r="D135" i="3"/>
  <c r="W135" s="1"/>
  <c r="Y139" i="2"/>
  <c r="D139" i="3"/>
  <c r="W139" s="1"/>
  <c r="Y143" i="2"/>
  <c r="D143" i="3"/>
  <c r="W143" s="1"/>
  <c r="Y147" i="2"/>
  <c r="D147" i="3"/>
  <c r="W147" s="1"/>
  <c r="Y151" i="2"/>
  <c r="D151" i="3"/>
  <c r="W151" s="1"/>
  <c r="Y155" i="2"/>
  <c r="D155" i="3"/>
  <c r="W155" s="1"/>
  <c r="Y161" i="2"/>
  <c r="D161" i="3"/>
  <c r="W161" s="1"/>
  <c r="Y165" i="2"/>
  <c r="D165" i="3"/>
  <c r="W165" s="1"/>
  <c r="Y169" i="2"/>
  <c r="D169" i="3"/>
  <c r="W169" s="1"/>
  <c r="Y173" i="2"/>
  <c r="D173" i="3"/>
  <c r="W173" s="1"/>
  <c r="Y177" i="2"/>
  <c r="D177" i="3"/>
  <c r="W177" s="1"/>
  <c r="Y181" i="2"/>
  <c r="D181" i="3"/>
  <c r="W181" s="1"/>
  <c r="Y185" i="2"/>
  <c r="D185" i="3"/>
  <c r="W185" s="1"/>
  <c r="Y189" i="2"/>
  <c r="D189" i="3"/>
  <c r="W189" s="1"/>
  <c r="Y193" i="2"/>
  <c r="D193" i="3"/>
  <c r="W193" s="1"/>
  <c r="Y197" i="2"/>
  <c r="D197" i="3"/>
  <c r="W197" s="1"/>
  <c r="Y201" i="2"/>
  <c r="D201" i="3"/>
  <c r="W201" s="1"/>
  <c r="Y205" i="2"/>
  <c r="D205" i="3"/>
  <c r="W205" s="1"/>
  <c r="Y209" i="2"/>
  <c r="D209" i="3"/>
  <c r="W209" s="1"/>
  <c r="Y213" i="2"/>
  <c r="D213" i="3"/>
  <c r="W213" s="1"/>
  <c r="Y217" i="2"/>
  <c r="D217" i="3"/>
  <c r="W217" s="1"/>
  <c r="Y221" i="2"/>
  <c r="D221" i="3"/>
  <c r="W221" s="1"/>
  <c r="Y225" i="2"/>
  <c r="D225" i="3"/>
  <c r="W225" s="1"/>
  <c r="Y231" i="2"/>
  <c r="D231" i="3"/>
  <c r="W231" s="1"/>
  <c r="Y235" i="2"/>
  <c r="D235" i="3"/>
  <c r="W235" s="1"/>
  <c r="Y239" i="2"/>
  <c r="D239" i="3"/>
  <c r="W239" s="1"/>
  <c r="Y243" i="2"/>
  <c r="D243" i="3"/>
  <c r="W243" s="1"/>
  <c r="Y247" i="2"/>
  <c r="D247" i="3"/>
  <c r="W247" s="1"/>
  <c r="Y249" i="2"/>
  <c r="D249" i="3"/>
  <c r="W249" s="1"/>
  <c r="Y253" i="2"/>
  <c r="D253" i="3"/>
  <c r="W253" s="1"/>
  <c r="Y255" i="2"/>
  <c r="D255" i="3"/>
  <c r="W255" s="1"/>
  <c r="Y257" i="2"/>
  <c r="D257" i="3"/>
  <c r="W257" s="1"/>
  <c r="Y259" i="2"/>
  <c r="D259" i="3"/>
  <c r="W259" s="1"/>
  <c r="Y261" i="2"/>
  <c r="D261" i="3"/>
  <c r="W261" s="1"/>
  <c r="Y17" i="2"/>
  <c r="D17" i="3"/>
  <c r="W17" s="1"/>
  <c r="Y21" i="2"/>
  <c r="D21" i="3"/>
  <c r="W21" s="1"/>
  <c r="Y23" i="2"/>
  <c r="D23" i="3"/>
  <c r="W23" s="1"/>
  <c r="Y25" i="2"/>
  <c r="D25" i="3"/>
  <c r="W25" s="1"/>
  <c r="Y27" i="2"/>
  <c r="D27" i="3"/>
  <c r="W27" s="1"/>
  <c r="Y30" i="2"/>
  <c r="D30" i="3"/>
  <c r="W30" s="1"/>
  <c r="Y32" i="2"/>
  <c r="D32" i="3"/>
  <c r="W32" s="1"/>
  <c r="Y34" i="2"/>
  <c r="D34" i="3"/>
  <c r="W34" s="1"/>
  <c r="Y36" i="2"/>
  <c r="D36" i="3"/>
  <c r="W36" s="1"/>
  <c r="Y38" i="2"/>
  <c r="D38" i="3"/>
  <c r="W38" s="1"/>
  <c r="Y40" i="2"/>
  <c r="D40" i="3"/>
  <c r="W40" s="1"/>
  <c r="Y42" i="2"/>
  <c r="D42" i="3"/>
  <c r="W42" s="1"/>
  <c r="Y44" i="2"/>
  <c r="D44" i="3"/>
  <c r="W44" s="1"/>
  <c r="Y46" i="2"/>
  <c r="D46" i="3"/>
  <c r="W46" s="1"/>
  <c r="Y48" i="2"/>
  <c r="D48" i="3"/>
  <c r="W48" s="1"/>
  <c r="Y50" i="2"/>
  <c r="D50" i="3"/>
  <c r="W50" s="1"/>
  <c r="Y52" i="2"/>
  <c r="D52" i="3"/>
  <c r="W52" s="1"/>
  <c r="Y54" i="2"/>
  <c r="D54" i="3"/>
  <c r="W54" s="1"/>
  <c r="Y56" i="2"/>
  <c r="D56" i="3"/>
  <c r="W56" s="1"/>
  <c r="Y58" i="2"/>
  <c r="D58" i="3"/>
  <c r="W58" s="1"/>
  <c r="Y60" i="2"/>
  <c r="D60" i="3"/>
  <c r="W60" s="1"/>
  <c r="Y62" i="2"/>
  <c r="D62" i="3"/>
  <c r="W62" s="1"/>
  <c r="Y64" i="2"/>
  <c r="D64" i="3"/>
  <c r="W64" s="1"/>
  <c r="Y66" i="2"/>
  <c r="D66" i="3"/>
  <c r="W66" s="1"/>
  <c r="Y68" i="2"/>
  <c r="D68" i="3"/>
  <c r="W68" s="1"/>
  <c r="Y70" i="2"/>
  <c r="D70" i="3"/>
  <c r="W70" s="1"/>
  <c r="Y72" i="2"/>
  <c r="D72" i="3"/>
  <c r="W72" s="1"/>
  <c r="Y74" i="2"/>
  <c r="D74" i="3"/>
  <c r="W74" s="1"/>
  <c r="Y76" i="2"/>
  <c r="D76" i="3"/>
  <c r="W76" s="1"/>
  <c r="Y78" i="2"/>
  <c r="D78" i="3"/>
  <c r="W78" s="1"/>
  <c r="Y80" i="2"/>
  <c r="D80" i="3"/>
  <c r="W80" s="1"/>
  <c r="Y82" i="2"/>
  <c r="D82" i="3"/>
  <c r="W82" s="1"/>
  <c r="Y84" i="2"/>
  <c r="D84" i="3"/>
  <c r="W84" s="1"/>
  <c r="Y86" i="2"/>
  <c r="D86" i="3"/>
  <c r="W86" s="1"/>
  <c r="Y88" i="2"/>
  <c r="D88" i="3"/>
  <c r="W88" s="1"/>
  <c r="Y90" i="2"/>
  <c r="D90" i="3"/>
  <c r="W90" s="1"/>
  <c r="Y92" i="2"/>
  <c r="D92" i="3"/>
  <c r="W92" s="1"/>
  <c r="Y94" i="2"/>
  <c r="D94" i="3"/>
  <c r="W94" s="1"/>
  <c r="Y96" i="2"/>
  <c r="D96" i="3"/>
  <c r="W96" s="1"/>
  <c r="Y98" i="2"/>
  <c r="D98" i="3"/>
  <c r="W98" s="1"/>
  <c r="Y100" i="2"/>
  <c r="D100" i="3"/>
  <c r="W100" s="1"/>
  <c r="Y102" i="2"/>
  <c r="D102" i="3"/>
  <c r="W102" s="1"/>
  <c r="Y104" i="2"/>
  <c r="D104" i="3"/>
  <c r="W104" s="1"/>
  <c r="Y107" i="2"/>
  <c r="D107" i="3"/>
  <c r="W107" s="1"/>
  <c r="Y109" i="2"/>
  <c r="D109" i="3"/>
  <c r="W109" s="1"/>
  <c r="Y111" i="2"/>
  <c r="D111" i="3"/>
  <c r="W111" s="1"/>
  <c r="Y113" i="2"/>
  <c r="D113" i="3"/>
  <c r="W113" s="1"/>
  <c r="Y115" i="2"/>
  <c r="D115" i="3"/>
  <c r="W115" s="1"/>
  <c r="Y117" i="2"/>
  <c r="D117" i="3"/>
  <c r="W117" s="1"/>
  <c r="Y120" i="2"/>
  <c r="D120" i="3"/>
  <c r="W120" s="1"/>
  <c r="Y122" i="2"/>
  <c r="D122" i="3"/>
  <c r="W122" s="1"/>
  <c r="Y124" i="2"/>
  <c r="D124" i="3"/>
  <c r="W124" s="1"/>
  <c r="Y126" i="2"/>
  <c r="D126" i="3"/>
  <c r="W126" s="1"/>
  <c r="Y128" i="2"/>
  <c r="D128" i="3"/>
  <c r="W128" s="1"/>
  <c r="Y130" i="2"/>
  <c r="D130" i="3"/>
  <c r="W130" s="1"/>
  <c r="Y132" i="2"/>
  <c r="D132" i="3"/>
  <c r="W132" s="1"/>
  <c r="Y134" i="2"/>
  <c r="D134" i="3"/>
  <c r="W134" s="1"/>
  <c r="Y136" i="2"/>
  <c r="D136" i="3"/>
  <c r="W136" s="1"/>
  <c r="Y138" i="2"/>
  <c r="D138" i="3"/>
  <c r="W138" s="1"/>
  <c r="Y140" i="2"/>
  <c r="D140" i="3"/>
  <c r="W140" s="1"/>
  <c r="Y142" i="2"/>
  <c r="D142" i="3"/>
  <c r="W142" s="1"/>
  <c r="Y144" i="2"/>
  <c r="D144" i="3"/>
  <c r="W144" s="1"/>
  <c r="Y146" i="2"/>
  <c r="D146" i="3"/>
  <c r="W146" s="1"/>
  <c r="Y148" i="2"/>
  <c r="D148" i="3"/>
  <c r="W148" s="1"/>
  <c r="Y150" i="2"/>
  <c r="D150" i="3"/>
  <c r="W150" s="1"/>
  <c r="Y152" i="2"/>
  <c r="D152" i="3"/>
  <c r="W152" s="1"/>
  <c r="Y154" i="2"/>
  <c r="D154" i="3"/>
  <c r="W154" s="1"/>
  <c r="Y156" i="2"/>
  <c r="D156" i="3"/>
  <c r="W156" s="1"/>
  <c r="Y158" i="2"/>
  <c r="D158" i="3"/>
  <c r="W158" s="1"/>
  <c r="Y160" i="2"/>
  <c r="D160" i="3"/>
  <c r="W160" s="1"/>
  <c r="Y162" i="2"/>
  <c r="D162" i="3"/>
  <c r="W162" s="1"/>
  <c r="Y164" i="2"/>
  <c r="D164" i="3"/>
  <c r="W164" s="1"/>
  <c r="Y166" i="2"/>
  <c r="D166" i="3"/>
  <c r="W166" s="1"/>
  <c r="Y168" i="2"/>
  <c r="D168" i="3"/>
  <c r="W168" s="1"/>
  <c r="Y170" i="2"/>
  <c r="D170" i="3"/>
  <c r="W170" s="1"/>
  <c r="Y172" i="2"/>
  <c r="D172" i="3"/>
  <c r="W172" s="1"/>
  <c r="Y174" i="2"/>
  <c r="D174" i="3"/>
  <c r="W174" s="1"/>
  <c r="Y176" i="2"/>
  <c r="D176" i="3"/>
  <c r="W176" s="1"/>
  <c r="Y178" i="2"/>
  <c r="D178" i="3"/>
  <c r="W178" s="1"/>
  <c r="Y180" i="2"/>
  <c r="D180" i="3"/>
  <c r="W180" s="1"/>
  <c r="Y182" i="2"/>
  <c r="D182" i="3"/>
  <c r="W182" s="1"/>
  <c r="Y184" i="2"/>
  <c r="D184" i="3"/>
  <c r="W184" s="1"/>
  <c r="Y186" i="2"/>
  <c r="D186" i="3"/>
  <c r="W186" s="1"/>
  <c r="Y188" i="2"/>
  <c r="D188" i="3"/>
  <c r="W188" s="1"/>
  <c r="Y190" i="2"/>
  <c r="D190" i="3"/>
  <c r="W190" s="1"/>
  <c r="Y192" i="2"/>
  <c r="D192" i="3"/>
  <c r="W192" s="1"/>
  <c r="Y194" i="2"/>
  <c r="D194" i="3"/>
  <c r="W194" s="1"/>
  <c r="Y196" i="2"/>
  <c r="D196" i="3"/>
  <c r="W196" s="1"/>
  <c r="Y198" i="2"/>
  <c r="D198" i="3"/>
  <c r="W198" s="1"/>
  <c r="Y200" i="2"/>
  <c r="D200" i="3"/>
  <c r="W200" s="1"/>
  <c r="Y202" i="2"/>
  <c r="D202" i="3"/>
  <c r="W202" s="1"/>
  <c r="Y204" i="2"/>
  <c r="D204" i="3"/>
  <c r="W204" s="1"/>
  <c r="Y206" i="2"/>
  <c r="D206" i="3"/>
  <c r="W206" s="1"/>
  <c r="Y208" i="2"/>
  <c r="D208" i="3"/>
  <c r="W208" s="1"/>
  <c r="Y210" i="2"/>
  <c r="D210" i="3"/>
  <c r="W210" s="1"/>
  <c r="Y212" i="2"/>
  <c r="D212" i="3"/>
  <c r="W212" s="1"/>
  <c r="Y214" i="2"/>
  <c r="D214" i="3"/>
  <c r="W214" s="1"/>
  <c r="Y216" i="2"/>
  <c r="D216" i="3"/>
  <c r="W216" s="1"/>
  <c r="Y218" i="2"/>
  <c r="D218" i="3"/>
  <c r="W218" s="1"/>
  <c r="Y220" i="2"/>
  <c r="D220" i="3"/>
  <c r="W220" s="1"/>
  <c r="Y222" i="2"/>
  <c r="D222" i="3"/>
  <c r="W222" s="1"/>
  <c r="Y224" i="2"/>
  <c r="D224" i="3"/>
  <c r="W224" s="1"/>
  <c r="Y226" i="2"/>
  <c r="D226" i="3"/>
  <c r="W226" s="1"/>
  <c r="Y228" i="2"/>
  <c r="D228" i="3"/>
  <c r="W228" s="1"/>
  <c r="Y230" i="2"/>
  <c r="D230" i="3"/>
  <c r="W230" s="1"/>
  <c r="Y232" i="2"/>
  <c r="D232" i="3"/>
  <c r="W232" s="1"/>
  <c r="Y234" i="2"/>
  <c r="D234" i="3"/>
  <c r="W234" s="1"/>
  <c r="Y236" i="2"/>
  <c r="D236" i="3"/>
  <c r="W236" s="1"/>
  <c r="Y238" i="2"/>
  <c r="D238" i="3"/>
  <c r="W238" s="1"/>
  <c r="Y240" i="2"/>
  <c r="D240" i="3"/>
  <c r="W240" s="1"/>
  <c r="Y242" i="2"/>
  <c r="D242" i="3"/>
  <c r="W242" s="1"/>
  <c r="Y244" i="2"/>
  <c r="D244" i="3"/>
  <c r="W244" s="1"/>
  <c r="Y246" i="2"/>
  <c r="D246" i="3"/>
  <c r="W246" s="1"/>
  <c r="Y248" i="2"/>
  <c r="D248" i="3"/>
  <c r="W248" s="1"/>
  <c r="Y250" i="2"/>
  <c r="D250" i="3"/>
  <c r="W250" s="1"/>
  <c r="Y252" i="2"/>
  <c r="D252" i="3"/>
  <c r="W252" s="1"/>
  <c r="Y254" i="2"/>
  <c r="D254" i="3"/>
  <c r="W254" s="1"/>
  <c r="Y256" i="2"/>
  <c r="D256" i="3"/>
  <c r="W256" s="1"/>
  <c r="Y258" i="2"/>
  <c r="D258" i="3"/>
  <c r="W258" s="1"/>
  <c r="Y260" i="2"/>
  <c r="D260" i="3"/>
  <c r="W260" s="1"/>
  <c r="X15" i="2"/>
  <c r="D15" i="3"/>
  <c r="W15" s="1"/>
  <c r="W16" i="2"/>
  <c r="D16" i="3" s="1"/>
  <c r="D262" i="2"/>
  <c r="W261" i="1"/>
  <c r="Y16"/>
  <c r="Y261" s="1"/>
  <c r="X15" i="3" l="1"/>
  <c r="D15" i="5"/>
  <c r="W15" s="1"/>
  <c r="D15" i="4"/>
  <c r="Y258" i="3"/>
  <c r="D258" i="4"/>
  <c r="Y254" i="3"/>
  <c r="D254" i="4"/>
  <c r="Y248" i="3"/>
  <c r="D248" i="4"/>
  <c r="Y244" i="3"/>
  <c r="D244" i="4"/>
  <c r="Y240" i="3"/>
  <c r="D240" i="4"/>
  <c r="Y236" i="3"/>
  <c r="D236" i="4"/>
  <c r="Y232" i="3"/>
  <c r="D232" i="4"/>
  <c r="Y228" i="3"/>
  <c r="D228" i="4"/>
  <c r="Y224" i="3"/>
  <c r="D224" i="4"/>
  <c r="Y220" i="3"/>
  <c r="D220" i="4"/>
  <c r="Y216" i="3"/>
  <c r="D216" i="4"/>
  <c r="Y212" i="3"/>
  <c r="D212" i="4"/>
  <c r="Y208" i="3"/>
  <c r="D208" i="4"/>
  <c r="Y204" i="3"/>
  <c r="D204" i="4"/>
  <c r="Y202" i="3"/>
  <c r="D202" i="4"/>
  <c r="Y198" i="3"/>
  <c r="D198" i="4"/>
  <c r="Y194" i="3"/>
  <c r="D194" i="4"/>
  <c r="Y190" i="3"/>
  <c r="D190" i="4"/>
  <c r="Y186" i="3"/>
  <c r="D186" i="4"/>
  <c r="Y182" i="3"/>
  <c r="D182" i="4"/>
  <c r="Y178" i="3"/>
  <c r="D178" i="4"/>
  <c r="Y174" i="3"/>
  <c r="D174" i="4"/>
  <c r="Y170" i="3"/>
  <c r="D170" i="4"/>
  <c r="Y164" i="3"/>
  <c r="D164" i="4"/>
  <c r="Y160" i="3"/>
  <c r="D160" i="4"/>
  <c r="Y156" i="3"/>
  <c r="D156" i="4"/>
  <c r="Y152" i="3"/>
  <c r="D152" i="4"/>
  <c r="Y148" i="3"/>
  <c r="D148" i="4"/>
  <c r="Y144" i="3"/>
  <c r="D144" i="4"/>
  <c r="Y140" i="3"/>
  <c r="D140" i="4"/>
  <c r="Y136" i="3"/>
  <c r="D136" i="4"/>
  <c r="Y132" i="3"/>
  <c r="D132" i="4"/>
  <c r="Y128" i="3"/>
  <c r="D128" i="4"/>
  <c r="Y124" i="3"/>
  <c r="D124" i="4"/>
  <c r="Y120" i="3"/>
  <c r="D120" i="4"/>
  <c r="Y115" i="3"/>
  <c r="D115" i="4"/>
  <c r="Y111" i="3"/>
  <c r="D111" i="4"/>
  <c r="Y107" i="3"/>
  <c r="D107" i="4"/>
  <c r="Y102" i="3"/>
  <c r="D102" i="4"/>
  <c r="Y98" i="3"/>
  <c r="D98" i="4"/>
  <c r="Y94" i="3"/>
  <c r="D94" i="4"/>
  <c r="Y90" i="3"/>
  <c r="D90" i="4"/>
  <c r="Y86" i="3"/>
  <c r="D86" i="4"/>
  <c r="Y82" i="3"/>
  <c r="D82" i="4"/>
  <c r="Y78" i="3"/>
  <c r="D78" i="4"/>
  <c r="Y74" i="3"/>
  <c r="D74" i="4"/>
  <c r="Y70" i="3"/>
  <c r="D70" i="4"/>
  <c r="Y66" i="3"/>
  <c r="D66" i="4"/>
  <c r="Y62" i="3"/>
  <c r="D62" i="4"/>
  <c r="Y58" i="3"/>
  <c r="D58" i="4"/>
  <c r="Y56" i="3"/>
  <c r="D56" i="4"/>
  <c r="Y52" i="3"/>
  <c r="D52" i="4"/>
  <c r="Y48" i="3"/>
  <c r="D48" i="4"/>
  <c r="Y44" i="3"/>
  <c r="D44" i="4"/>
  <c r="Y38" i="3"/>
  <c r="D38" i="4"/>
  <c r="Y23" i="3"/>
  <c r="D23" i="4"/>
  <c r="Y260" i="3"/>
  <c r="D260" i="4"/>
  <c r="Y256" i="3"/>
  <c r="D256" i="4"/>
  <c r="Y252" i="3"/>
  <c r="D252" i="4"/>
  <c r="Y250" i="3"/>
  <c r="D250" i="4"/>
  <c r="Y246" i="3"/>
  <c r="D246" i="4"/>
  <c r="Y242" i="3"/>
  <c r="D242" i="4"/>
  <c r="Y238" i="3"/>
  <c r="D238" i="4"/>
  <c r="Y234" i="3"/>
  <c r="D234" i="4"/>
  <c r="Y230" i="3"/>
  <c r="D230" i="4"/>
  <c r="Y226" i="3"/>
  <c r="D226" i="4"/>
  <c r="Y222" i="3"/>
  <c r="D222" i="4"/>
  <c r="Y218" i="3"/>
  <c r="D218" i="4"/>
  <c r="Y214" i="3"/>
  <c r="D214" i="4"/>
  <c r="Y210" i="3"/>
  <c r="D210" i="4"/>
  <c r="Y206" i="3"/>
  <c r="D206" i="4"/>
  <c r="Y200" i="3"/>
  <c r="D200" i="4"/>
  <c r="Y196" i="3"/>
  <c r="D196" i="4"/>
  <c r="Y192" i="3"/>
  <c r="D192" i="4"/>
  <c r="Y188" i="3"/>
  <c r="D188" i="4"/>
  <c r="Y184" i="3"/>
  <c r="D184" i="4"/>
  <c r="Y180" i="3"/>
  <c r="D180" i="4"/>
  <c r="Y176" i="3"/>
  <c r="D176" i="4"/>
  <c r="Y172" i="3"/>
  <c r="D172" i="4"/>
  <c r="Y168" i="3"/>
  <c r="D168" i="4"/>
  <c r="Y166" i="3"/>
  <c r="D166" i="4"/>
  <c r="Y162" i="3"/>
  <c r="D162" i="4"/>
  <c r="Y158" i="3"/>
  <c r="D158" i="4"/>
  <c r="Y154" i="3"/>
  <c r="D154" i="4"/>
  <c r="Y150" i="3"/>
  <c r="D150" i="4"/>
  <c r="Y146" i="3"/>
  <c r="D146" i="4"/>
  <c r="Y142" i="3"/>
  <c r="D142" i="4"/>
  <c r="Y138" i="3"/>
  <c r="D138" i="4"/>
  <c r="Y134" i="3"/>
  <c r="D134" i="4"/>
  <c r="Y130" i="3"/>
  <c r="D130" i="4"/>
  <c r="Y126" i="3"/>
  <c r="D126" i="4"/>
  <c r="Y122" i="3"/>
  <c r="D122" i="4"/>
  <c r="Y117" i="3"/>
  <c r="D117" i="4"/>
  <c r="Y113" i="3"/>
  <c r="D113" i="4"/>
  <c r="Y109" i="3"/>
  <c r="D109" i="4"/>
  <c r="Y104" i="3"/>
  <c r="D104" i="4"/>
  <c r="Y100" i="3"/>
  <c r="D100" i="4"/>
  <c r="Y96" i="3"/>
  <c r="D96" i="4"/>
  <c r="Y92" i="3"/>
  <c r="D92" i="4"/>
  <c r="Y88" i="3"/>
  <c r="D88" i="4"/>
  <c r="Y84" i="3"/>
  <c r="D84" i="4"/>
  <c r="Y80" i="3"/>
  <c r="D80" i="4"/>
  <c r="Y76" i="3"/>
  <c r="D76" i="4"/>
  <c r="Y72" i="3"/>
  <c r="D72" i="4"/>
  <c r="Y68" i="3"/>
  <c r="D68" i="4"/>
  <c r="Y64" i="3"/>
  <c r="D64" i="4"/>
  <c r="Y60" i="3"/>
  <c r="D60" i="4"/>
  <c r="Y54" i="3"/>
  <c r="D54" i="4"/>
  <c r="Y50" i="3"/>
  <c r="D50" i="4"/>
  <c r="Y46" i="3"/>
  <c r="D46" i="4"/>
  <c r="Y42" i="3"/>
  <c r="D42" i="4"/>
  <c r="Y40" i="3"/>
  <c r="D40" i="4"/>
  <c r="Y36" i="3"/>
  <c r="D36" i="4"/>
  <c r="Y34" i="3"/>
  <c r="D34" i="4"/>
  <c r="Y32" i="3"/>
  <c r="D32" i="4"/>
  <c r="Y30" i="3"/>
  <c r="D30" i="4"/>
  <c r="Y27" i="3"/>
  <c r="D27" i="4"/>
  <c r="Y25" i="3"/>
  <c r="D25" i="4"/>
  <c r="Y21" i="3"/>
  <c r="D21" i="4"/>
  <c r="Y17" i="3"/>
  <c r="D17" i="4"/>
  <c r="Y261" i="3"/>
  <c r="D261" i="4"/>
  <c r="Y259" i="3"/>
  <c r="D259" i="4"/>
  <c r="Y257" i="3"/>
  <c r="D257" i="4"/>
  <c r="Y255" i="3"/>
  <c r="D255" i="4"/>
  <c r="Y253" i="3"/>
  <c r="D253" i="4"/>
  <c r="Y249" i="3"/>
  <c r="D249" i="4"/>
  <c r="Y247" i="3"/>
  <c r="D247" i="4"/>
  <c r="Y243" i="3"/>
  <c r="D243" i="4"/>
  <c r="Y239" i="3"/>
  <c r="D239" i="4"/>
  <c r="Y235" i="3"/>
  <c r="D235" i="4"/>
  <c r="Y231" i="3"/>
  <c r="D231" i="4"/>
  <c r="Y225" i="3"/>
  <c r="D225" i="4"/>
  <c r="Y221" i="3"/>
  <c r="D221" i="4"/>
  <c r="Y217" i="3"/>
  <c r="D217" i="4"/>
  <c r="Y213" i="3"/>
  <c r="D213" i="4"/>
  <c r="Y209" i="3"/>
  <c r="D209" i="4"/>
  <c r="Y205" i="3"/>
  <c r="D205" i="4"/>
  <c r="Y201" i="3"/>
  <c r="D201" i="4"/>
  <c r="Y197" i="3"/>
  <c r="D197" i="4"/>
  <c r="Y193" i="3"/>
  <c r="D193" i="4"/>
  <c r="Y189" i="3"/>
  <c r="D189" i="4"/>
  <c r="Y185" i="3"/>
  <c r="D185" i="4"/>
  <c r="Y181" i="3"/>
  <c r="D181" i="4"/>
  <c r="Y177" i="3"/>
  <c r="D177" i="4"/>
  <c r="Y173" i="3"/>
  <c r="D173" i="4"/>
  <c r="Y169" i="3"/>
  <c r="D169" i="4"/>
  <c r="Y165" i="3"/>
  <c r="D165" i="4"/>
  <c r="Y161" i="3"/>
  <c r="D161" i="4"/>
  <c r="Y155" i="3"/>
  <c r="D155" i="4"/>
  <c r="Y151" i="3"/>
  <c r="D151" i="4"/>
  <c r="Y147" i="3"/>
  <c r="D147" i="4"/>
  <c r="Y143" i="3"/>
  <c r="D143" i="4"/>
  <c r="Y139" i="3"/>
  <c r="D139" i="4"/>
  <c r="Y135" i="3"/>
  <c r="D135" i="4"/>
  <c r="Y131" i="3"/>
  <c r="D131" i="4"/>
  <c r="Y127" i="3"/>
  <c r="D127" i="4"/>
  <c r="Y125" i="3"/>
  <c r="D125" i="4"/>
  <c r="Y121" i="3"/>
  <c r="D121" i="4"/>
  <c r="Y116" i="3"/>
  <c r="D116" i="4"/>
  <c r="Y110" i="3"/>
  <c r="D110" i="4"/>
  <c r="Y106" i="3"/>
  <c r="D106" i="4"/>
  <c r="Y101" i="3"/>
  <c r="D101" i="4"/>
  <c r="Y97" i="3"/>
  <c r="D97" i="4"/>
  <c r="Y93" i="3"/>
  <c r="D93" i="4"/>
  <c r="Y89" i="3"/>
  <c r="D89" i="4"/>
  <c r="Y85" i="3"/>
  <c r="D85" i="4"/>
  <c r="Y81" i="3"/>
  <c r="D81" i="4"/>
  <c r="Y77" i="3"/>
  <c r="D77" i="4"/>
  <c r="Y73" i="3"/>
  <c r="D73" i="4"/>
  <c r="Y69" i="3"/>
  <c r="D69" i="4"/>
  <c r="Y65" i="3"/>
  <c r="D65" i="4"/>
  <c r="Y61" i="3"/>
  <c r="D61" i="4"/>
  <c r="Y57" i="3"/>
  <c r="D57" i="4"/>
  <c r="Y53" i="3"/>
  <c r="D53" i="4"/>
  <c r="Y49" i="3"/>
  <c r="D49" i="4"/>
  <c r="Y45" i="3"/>
  <c r="D45" i="4"/>
  <c r="Y41" i="3"/>
  <c r="D41" i="4"/>
  <c r="Y37" i="3"/>
  <c r="D37" i="4"/>
  <c r="Y33" i="3"/>
  <c r="D33" i="4"/>
  <c r="Y29" i="3"/>
  <c r="D29" i="4"/>
  <c r="Y24" i="3"/>
  <c r="D24" i="4"/>
  <c r="Y18" i="3"/>
  <c r="D18" i="4"/>
  <c r="Y19" i="3"/>
  <c r="D19" i="4"/>
  <c r="Y251" i="3"/>
  <c r="D251" i="4"/>
  <c r="Y245" i="3"/>
  <c r="D245" i="4"/>
  <c r="Y241" i="3"/>
  <c r="D241" i="4"/>
  <c r="Y237" i="3"/>
  <c r="D237" i="4"/>
  <c r="Y233" i="3"/>
  <c r="D233" i="4"/>
  <c r="Y229" i="3"/>
  <c r="D229" i="4"/>
  <c r="Y227" i="3"/>
  <c r="D227" i="4"/>
  <c r="Y223" i="3"/>
  <c r="D223" i="4"/>
  <c r="Y219" i="3"/>
  <c r="D219" i="4"/>
  <c r="Y215" i="3"/>
  <c r="D215" i="4"/>
  <c r="Y211" i="3"/>
  <c r="D211" i="4"/>
  <c r="Y207" i="3"/>
  <c r="D207" i="4"/>
  <c r="Y203" i="3"/>
  <c r="D203" i="4"/>
  <c r="Y199" i="3"/>
  <c r="D199" i="4"/>
  <c r="Y195" i="3"/>
  <c r="D195" i="4"/>
  <c r="Y191" i="3"/>
  <c r="D191" i="4"/>
  <c r="Y187" i="3"/>
  <c r="D187" i="4"/>
  <c r="Y183" i="3"/>
  <c r="D183" i="4"/>
  <c r="Y179" i="3"/>
  <c r="D179" i="4"/>
  <c r="Y175" i="3"/>
  <c r="D175" i="4"/>
  <c r="Y171" i="3"/>
  <c r="D171" i="4"/>
  <c r="Y167" i="3"/>
  <c r="D167" i="4"/>
  <c r="Y163" i="3"/>
  <c r="D163" i="4"/>
  <c r="Y159" i="3"/>
  <c r="D159" i="4"/>
  <c r="Y157" i="3"/>
  <c r="D157" i="4"/>
  <c r="Y153" i="3"/>
  <c r="D153" i="4"/>
  <c r="Y149" i="3"/>
  <c r="D149" i="4"/>
  <c r="Y145" i="3"/>
  <c r="D145" i="4"/>
  <c r="Y141" i="3"/>
  <c r="D141" i="4"/>
  <c r="Y137" i="3"/>
  <c r="D137" i="4"/>
  <c r="Y133" i="3"/>
  <c r="D133" i="4"/>
  <c r="Y129" i="3"/>
  <c r="D129" i="4"/>
  <c r="Y123" i="3"/>
  <c r="D123" i="4"/>
  <c r="Y119" i="3"/>
  <c r="D119" i="4"/>
  <c r="Y114" i="3"/>
  <c r="D114" i="4"/>
  <c r="Y112" i="3"/>
  <c r="D112" i="4"/>
  <c r="Y108" i="3"/>
  <c r="D108" i="4"/>
  <c r="Y103" i="3"/>
  <c r="D103" i="4"/>
  <c r="Y99" i="3"/>
  <c r="D99" i="4"/>
  <c r="Y95" i="3"/>
  <c r="D95" i="4"/>
  <c r="Y91" i="3"/>
  <c r="D91" i="4"/>
  <c r="Y87" i="3"/>
  <c r="D87" i="4"/>
  <c r="Y83" i="3"/>
  <c r="D83" i="4"/>
  <c r="Y79" i="3"/>
  <c r="D79" i="4"/>
  <c r="Y75" i="3"/>
  <c r="D75" i="4"/>
  <c r="Y71" i="3"/>
  <c r="D71" i="4"/>
  <c r="Y67" i="3"/>
  <c r="D67" i="4"/>
  <c r="Y63" i="3"/>
  <c r="D63" i="4"/>
  <c r="Y59" i="3"/>
  <c r="D59" i="4"/>
  <c r="Y55" i="3"/>
  <c r="D55" i="4"/>
  <c r="Y51" i="3"/>
  <c r="D51" i="4"/>
  <c r="Y47" i="3"/>
  <c r="D47" i="4"/>
  <c r="Y43" i="3"/>
  <c r="D43" i="4"/>
  <c r="Y39" i="3"/>
  <c r="D39" i="4"/>
  <c r="Y35" i="3"/>
  <c r="D35" i="4"/>
  <c r="Y31" i="3"/>
  <c r="D31" i="4"/>
  <c r="Y26" i="3"/>
  <c r="D26" i="4"/>
  <c r="Y22" i="3"/>
  <c r="D22" i="4"/>
  <c r="Y20" i="3"/>
  <c r="D20" i="4"/>
  <c r="D262" i="3"/>
  <c r="W16"/>
  <c r="D16" i="4" s="1"/>
  <c r="W262" i="2"/>
  <c r="Y16"/>
  <c r="Y262" s="1"/>
  <c r="D263"/>
  <c r="X262" i="1"/>
  <c r="X15" i="5" l="1"/>
  <c r="D15" i="6"/>
  <c r="W15" s="1"/>
  <c r="X15" s="1"/>
  <c r="D263" i="3"/>
  <c r="Y16"/>
  <c r="Y262" s="1"/>
  <c r="W262"/>
  <c r="X263" i="2"/>
  <c r="E262" i="1"/>
  <c r="F262"/>
  <c r="X263" i="3" l="1"/>
  <c r="E263" i="2" l="1"/>
  <c r="F263"/>
  <c r="E263" i="3" l="1"/>
  <c r="F263"/>
  <c r="S263" l="1"/>
  <c r="T263"/>
  <c r="V263" l="1"/>
  <c r="U263" l="1"/>
  <c r="S263" i="2" l="1"/>
  <c r="T263"/>
  <c r="V263" l="1"/>
  <c r="U263" l="1"/>
  <c r="T262" i="1" l="1"/>
  <c r="S262"/>
  <c r="V262"/>
  <c r="U262" l="1"/>
  <c r="W212" i="4" l="1"/>
  <c r="W27"/>
  <c r="W148"/>
  <c r="W84"/>
  <c r="W20"/>
  <c r="W188"/>
  <c r="W225"/>
  <c r="W161"/>
  <c r="W97"/>
  <c r="W33"/>
  <c r="W208"/>
  <c r="W144"/>
  <c r="W80"/>
  <c r="W261"/>
  <c r="W137"/>
  <c r="W133"/>
  <c r="W73"/>
  <c r="W69"/>
  <c r="W258"/>
  <c r="W198"/>
  <c r="W194"/>
  <c r="W251"/>
  <c r="W180"/>
  <c r="W116"/>
  <c r="W52"/>
  <c r="W231"/>
  <c r="W108"/>
  <c r="W44"/>
  <c r="W259"/>
  <c r="W200"/>
  <c r="W136"/>
  <c r="W72"/>
  <c r="W125"/>
  <c r="W61"/>
  <c r="W250"/>
  <c r="W186"/>
  <c r="W235"/>
  <c r="W260"/>
  <c r="W228"/>
  <c r="W196"/>
  <c r="W164"/>
  <c r="W132"/>
  <c r="W100"/>
  <c r="W68"/>
  <c r="W36"/>
  <c r="W217"/>
  <c r="W153"/>
  <c r="W121"/>
  <c r="W89"/>
  <c r="W57"/>
  <c r="W25"/>
  <c r="W246"/>
  <c r="W182"/>
  <c r="W156"/>
  <c r="W124"/>
  <c r="W92"/>
  <c r="W60"/>
  <c r="W28"/>
  <c r="Y28" s="1"/>
  <c r="W224"/>
  <c r="W192"/>
  <c r="W160"/>
  <c r="W128"/>
  <c r="W96"/>
  <c r="W64"/>
  <c r="W32"/>
  <c r="W213"/>
  <c r="W149"/>
  <c r="W117"/>
  <c r="W85"/>
  <c r="W53"/>
  <c r="D53" i="5" s="1"/>
  <c r="W53" s="1"/>
  <c r="W21" i="4"/>
  <c r="W242"/>
  <c r="W210"/>
  <c r="W178"/>
  <c r="W243"/>
  <c r="W19"/>
  <c r="W236"/>
  <c r="D236" i="5" s="1"/>
  <c r="W236" s="1"/>
  <c r="W220" i="4"/>
  <c r="W204"/>
  <c r="W172"/>
  <c r="W145"/>
  <c r="W129"/>
  <c r="W113"/>
  <c r="W81"/>
  <c r="W65"/>
  <c r="W49"/>
  <c r="W17"/>
  <c r="W254"/>
  <c r="W238"/>
  <c r="W206"/>
  <c r="W190"/>
  <c r="W174"/>
  <c r="W140"/>
  <c r="W76"/>
  <c r="W255"/>
  <c r="W247"/>
  <c r="W239"/>
  <c r="W232"/>
  <c r="W216"/>
  <c r="W184"/>
  <c r="W176"/>
  <c r="W168"/>
  <c r="W152"/>
  <c r="W120"/>
  <c r="W112"/>
  <c r="W104"/>
  <c r="W88"/>
  <c r="W56"/>
  <c r="W48"/>
  <c r="W40"/>
  <c r="W24"/>
  <c r="W237"/>
  <c r="D237" i="5" s="1"/>
  <c r="W237" s="1"/>
  <c r="W233" i="4"/>
  <c r="W229"/>
  <c r="W221"/>
  <c r="W165"/>
  <c r="W157"/>
  <c r="W141"/>
  <c r="W109"/>
  <c r="W105"/>
  <c r="Y105" s="1"/>
  <c r="W101"/>
  <c r="W93"/>
  <c r="W77"/>
  <c r="W45"/>
  <c r="W41"/>
  <c r="W37"/>
  <c r="W29"/>
  <c r="W234"/>
  <c r="W230"/>
  <c r="W202"/>
  <c r="W170"/>
  <c r="W71"/>
  <c r="W39"/>
  <c r="W55"/>
  <c r="W87"/>
  <c r="W103"/>
  <c r="W119"/>
  <c r="W135"/>
  <c r="W151"/>
  <c r="W159"/>
  <c r="W173"/>
  <c r="W181"/>
  <c r="W205"/>
  <c r="W245"/>
  <c r="W35"/>
  <c r="W43"/>
  <c r="W51"/>
  <c r="W59"/>
  <c r="W67"/>
  <c r="W75"/>
  <c r="W83"/>
  <c r="W91"/>
  <c r="W99"/>
  <c r="W107"/>
  <c r="W115"/>
  <c r="W123"/>
  <c r="W131"/>
  <c r="W139"/>
  <c r="W147"/>
  <c r="W155"/>
  <c r="W163"/>
  <c r="W169"/>
  <c r="W177"/>
  <c r="W185"/>
  <c r="W193"/>
  <c r="W201"/>
  <c r="W209"/>
  <c r="W241"/>
  <c r="W249"/>
  <c r="W257"/>
  <c r="W22"/>
  <c r="W30"/>
  <c r="W38"/>
  <c r="W46"/>
  <c r="W54"/>
  <c r="W62"/>
  <c r="W70"/>
  <c r="W78"/>
  <c r="W86"/>
  <c r="W94"/>
  <c r="W102"/>
  <c r="W110"/>
  <c r="W118"/>
  <c r="Y118" s="1"/>
  <c r="W126"/>
  <c r="W134"/>
  <c r="W142"/>
  <c r="W150"/>
  <c r="W158"/>
  <c r="W166"/>
  <c r="W175"/>
  <c r="W183"/>
  <c r="W191"/>
  <c r="W199"/>
  <c r="W207"/>
  <c r="W214"/>
  <c r="W218"/>
  <c r="W222"/>
  <c r="W226"/>
  <c r="W244"/>
  <c r="W252"/>
  <c r="W18"/>
  <c r="W26"/>
  <c r="W34"/>
  <c r="W50"/>
  <c r="W66"/>
  <c r="W82"/>
  <c r="W90"/>
  <c r="W98"/>
  <c r="W114"/>
  <c r="W122"/>
  <c r="W130"/>
  <c r="W146"/>
  <c r="W154"/>
  <c r="W162"/>
  <c r="W171"/>
  <c r="W179"/>
  <c r="W187"/>
  <c r="W195"/>
  <c r="W203"/>
  <c r="W211"/>
  <c r="W215"/>
  <c r="W219"/>
  <c r="W223"/>
  <c r="W240"/>
  <c r="W248"/>
  <c r="W256"/>
  <c r="W23"/>
  <c r="W31"/>
  <c r="W47"/>
  <c r="W63"/>
  <c r="W79"/>
  <c r="W95"/>
  <c r="W127"/>
  <c r="W167"/>
  <c r="W197"/>
  <c r="W74"/>
  <c r="W58"/>
  <c r="D262"/>
  <c r="D263" s="1"/>
  <c r="W16"/>
  <c r="W138"/>
  <c r="W42"/>
  <c r="W111"/>
  <c r="W143"/>
  <c r="W189"/>
  <c r="W227"/>
  <c r="W253"/>
  <c r="W106"/>
  <c r="Y74" l="1"/>
  <c r="D74" i="5"/>
  <c r="W74" s="1"/>
  <c r="Y167" i="4"/>
  <c r="D167" i="5"/>
  <c r="W167" s="1"/>
  <c r="Y95" i="4"/>
  <c r="D95" i="5"/>
  <c r="W95" s="1"/>
  <c r="Y63" i="4"/>
  <c r="D63" i="5"/>
  <c r="W63" s="1"/>
  <c r="Y31" i="4"/>
  <c r="D31" i="5"/>
  <c r="W31" s="1"/>
  <c r="Y256" i="4"/>
  <c r="D256" i="5"/>
  <c r="W256" s="1"/>
  <c r="Y240" i="4"/>
  <c r="D240" i="5"/>
  <c r="W240" s="1"/>
  <c r="Y219" i="4"/>
  <c r="D219" i="5"/>
  <c r="W219" s="1"/>
  <c r="Y211" i="4"/>
  <c r="D211" i="5"/>
  <c r="W211" s="1"/>
  <c r="Y195" i="4"/>
  <c r="D195" i="5"/>
  <c r="W195" s="1"/>
  <c r="Y179" i="4"/>
  <c r="D179" i="5"/>
  <c r="W179" s="1"/>
  <c r="Y162" i="4"/>
  <c r="D162" i="5"/>
  <c r="W162" s="1"/>
  <c r="Y146" i="4"/>
  <c r="D146" i="5"/>
  <c r="W146" s="1"/>
  <c r="Y122" i="4"/>
  <c r="D122" i="5"/>
  <c r="W122" s="1"/>
  <c r="Y98" i="4"/>
  <c r="D98" i="5"/>
  <c r="W98" s="1"/>
  <c r="Y82" i="4"/>
  <c r="D82" i="5"/>
  <c r="W82" s="1"/>
  <c r="Y50" i="4"/>
  <c r="D50" i="5"/>
  <c r="W50" s="1"/>
  <c r="Y26" i="4"/>
  <c r="D26" i="5"/>
  <c r="W26" s="1"/>
  <c r="Y252" i="4"/>
  <c r="D252" i="5"/>
  <c r="W252" s="1"/>
  <c r="Y226" i="4"/>
  <c r="D226" i="5"/>
  <c r="W226" s="1"/>
  <c r="Y218" i="4"/>
  <c r="D218" i="5"/>
  <c r="W218" s="1"/>
  <c r="Y207" i="4"/>
  <c r="D207" i="5"/>
  <c r="W207" s="1"/>
  <c r="Y191" i="4"/>
  <c r="D191" i="5"/>
  <c r="W191" s="1"/>
  <c r="Y175" i="4"/>
  <c r="D175" i="5"/>
  <c r="W175" s="1"/>
  <c r="Y158" i="4"/>
  <c r="D158" i="5"/>
  <c r="W158" s="1"/>
  <c r="Y142" i="4"/>
  <c r="D142" i="5"/>
  <c r="W142" s="1"/>
  <c r="Y126" i="4"/>
  <c r="D126" i="5"/>
  <c r="W126" s="1"/>
  <c r="Y110" i="4"/>
  <c r="D110" i="5"/>
  <c r="W110" s="1"/>
  <c r="Y94" i="4"/>
  <c r="D94" i="5"/>
  <c r="W94" s="1"/>
  <c r="Y78" i="4"/>
  <c r="D78" i="5"/>
  <c r="W78" s="1"/>
  <c r="Y62" i="4"/>
  <c r="D62" i="5"/>
  <c r="W62" s="1"/>
  <c r="Y46" i="4"/>
  <c r="D46" i="5"/>
  <c r="W46" s="1"/>
  <c r="Y30" i="4"/>
  <c r="D30" i="5"/>
  <c r="W30" s="1"/>
  <c r="Y257" i="4"/>
  <c r="D257" i="5"/>
  <c r="W257" s="1"/>
  <c r="Y241" i="4"/>
  <c r="D241" i="5"/>
  <c r="W241" s="1"/>
  <c r="Y201" i="4"/>
  <c r="D201" i="5"/>
  <c r="W201" s="1"/>
  <c r="Y185" i="4"/>
  <c r="D185" i="5"/>
  <c r="W185" s="1"/>
  <c r="Y169" i="4"/>
  <c r="D169" i="5"/>
  <c r="W169" s="1"/>
  <c r="Y155" i="4"/>
  <c r="D155" i="5"/>
  <c r="W155" s="1"/>
  <c r="Y139" i="4"/>
  <c r="D139" i="5"/>
  <c r="W139" s="1"/>
  <c r="Y123" i="4"/>
  <c r="D123" i="5"/>
  <c r="W123" s="1"/>
  <c r="Y107" i="4"/>
  <c r="D107" i="5"/>
  <c r="W107" s="1"/>
  <c r="Y91" i="4"/>
  <c r="D91" i="5"/>
  <c r="W91" s="1"/>
  <c r="Y75" i="4"/>
  <c r="D75" i="5"/>
  <c r="W75" s="1"/>
  <c r="Y59" i="4"/>
  <c r="D59" i="5"/>
  <c r="W59" s="1"/>
  <c r="Y43" i="4"/>
  <c r="D43" i="5"/>
  <c r="W43" s="1"/>
  <c r="Y245" i="4"/>
  <c r="D245" i="5"/>
  <c r="W245" s="1"/>
  <c r="Y181" i="4"/>
  <c r="D181" i="5"/>
  <c r="W181" s="1"/>
  <c r="Y159" i="4"/>
  <c r="D159" i="5"/>
  <c r="W159" s="1"/>
  <c r="Y135" i="4"/>
  <c r="D135" i="5"/>
  <c r="W135" s="1"/>
  <c r="Y103" i="4"/>
  <c r="D103" i="5"/>
  <c r="W103" s="1"/>
  <c r="Y55" i="4"/>
  <c r="D55" i="5"/>
  <c r="W55" s="1"/>
  <c r="Y71" i="4"/>
  <c r="D71" i="5"/>
  <c r="W71" s="1"/>
  <c r="Y202" i="4"/>
  <c r="D202" i="5"/>
  <c r="W202" s="1"/>
  <c r="Y234" i="4"/>
  <c r="D234" i="5"/>
  <c r="W234" s="1"/>
  <c r="Y37" i="4"/>
  <c r="D37" i="5"/>
  <c r="W37" s="1"/>
  <c r="Y45" i="4"/>
  <c r="D45" i="5"/>
  <c r="W45" s="1"/>
  <c r="Y93" i="4"/>
  <c r="D93" i="5"/>
  <c r="W93" s="1"/>
  <c r="Y141" i="4"/>
  <c r="D141" i="5"/>
  <c r="W141" s="1"/>
  <c r="Y165" i="4"/>
  <c r="D165" i="5"/>
  <c r="W165" s="1"/>
  <c r="Y229" i="4"/>
  <c r="D229" i="5"/>
  <c r="W229" s="1"/>
  <c r="Y237"/>
  <c r="D237" i="6"/>
  <c r="W237" s="1"/>
  <c r="Y237" s="1"/>
  <c r="Y24" i="4"/>
  <c r="D24" i="5"/>
  <c r="W24" s="1"/>
  <c r="Y48" i="4"/>
  <c r="D48" i="5"/>
  <c r="W48" s="1"/>
  <c r="Y88" i="4"/>
  <c r="D88" i="5"/>
  <c r="W88" s="1"/>
  <c r="Y112" i="4"/>
  <c r="D112" i="5"/>
  <c r="W112" s="1"/>
  <c r="Y152" i="4"/>
  <c r="D152" i="5"/>
  <c r="W152" s="1"/>
  <c r="Y176" i="4"/>
  <c r="D176" i="5"/>
  <c r="W176" s="1"/>
  <c r="Y216" i="4"/>
  <c r="D216" i="5"/>
  <c r="W216" s="1"/>
  <c r="Y239" i="4"/>
  <c r="D239" i="5"/>
  <c r="W239" s="1"/>
  <c r="Y255" i="4"/>
  <c r="D255" i="5"/>
  <c r="W255" s="1"/>
  <c r="Y140" i="4"/>
  <c r="D140" i="5"/>
  <c r="W140" s="1"/>
  <c r="Y190" i="4"/>
  <c r="D190" i="5"/>
  <c r="W190" s="1"/>
  <c r="Y238" i="4"/>
  <c r="D238" i="5"/>
  <c r="W238" s="1"/>
  <c r="Y17" i="4"/>
  <c r="D17" i="5"/>
  <c r="W17" s="1"/>
  <c r="Y65" i="4"/>
  <c r="D65" i="5"/>
  <c r="W65" s="1"/>
  <c r="Y113" i="4"/>
  <c r="D113" i="5"/>
  <c r="W113" s="1"/>
  <c r="Y145" i="4"/>
  <c r="D145" i="5"/>
  <c r="W145" s="1"/>
  <c r="Y204" i="4"/>
  <c r="D204" i="5"/>
  <c r="W204" s="1"/>
  <c r="Y236"/>
  <c r="D236" i="6"/>
  <c r="W236" s="1"/>
  <c r="Y236" s="1"/>
  <c r="Y19" i="4"/>
  <c r="D19" i="5"/>
  <c r="W19" s="1"/>
  <c r="Y178" i="4"/>
  <c r="D178" i="5"/>
  <c r="W178" s="1"/>
  <c r="Y242" i="4"/>
  <c r="D242" i="5"/>
  <c r="W242" s="1"/>
  <c r="Y53"/>
  <c r="D53" i="6"/>
  <c r="W53" s="1"/>
  <c r="Y53" s="1"/>
  <c r="Y85" i="4"/>
  <c r="D85" i="5"/>
  <c r="W85" s="1"/>
  <c r="Y149" i="4"/>
  <c r="D149" i="5"/>
  <c r="W149" s="1"/>
  <c r="Y32" i="4"/>
  <c r="D32" i="5"/>
  <c r="W32" s="1"/>
  <c r="Y96" i="4"/>
  <c r="D96" i="5"/>
  <c r="W96" s="1"/>
  <c r="Y160" i="4"/>
  <c r="D160" i="5"/>
  <c r="W160" s="1"/>
  <c r="Y224" i="4"/>
  <c r="D224" i="5"/>
  <c r="W224" s="1"/>
  <c r="Y60" i="4"/>
  <c r="D60" i="5"/>
  <c r="W60" s="1"/>
  <c r="Y124" i="4"/>
  <c r="D124" i="5"/>
  <c r="W124" s="1"/>
  <c r="Y182" i="4"/>
  <c r="D182" i="5"/>
  <c r="W182" s="1"/>
  <c r="Y25" i="4"/>
  <c r="D25" i="5"/>
  <c r="W25" s="1"/>
  <c r="Y89" i="4"/>
  <c r="D89" i="5"/>
  <c r="W89" s="1"/>
  <c r="Y153" i="4"/>
  <c r="D153" i="5"/>
  <c r="W153" s="1"/>
  <c r="Y36" i="4"/>
  <c r="D36" i="5"/>
  <c r="W36" s="1"/>
  <c r="Y100" i="4"/>
  <c r="D100" i="5"/>
  <c r="W100" s="1"/>
  <c r="Y164" i="4"/>
  <c r="D164" i="5"/>
  <c r="W164" s="1"/>
  <c r="Y228" i="4"/>
  <c r="D228" i="5"/>
  <c r="W228" s="1"/>
  <c r="Y235" i="4"/>
  <c r="D235" i="5"/>
  <c r="W235" s="1"/>
  <c r="Y250" i="4"/>
  <c r="D250" i="5"/>
  <c r="W250" s="1"/>
  <c r="Y125" i="4"/>
  <c r="D125" i="5"/>
  <c r="W125" s="1"/>
  <c r="Y136" i="4"/>
  <c r="D136" i="5"/>
  <c r="W136" s="1"/>
  <c r="Y259" i="4"/>
  <c r="D259" i="5"/>
  <c r="W259" s="1"/>
  <c r="Y108" i="4"/>
  <c r="D108" i="5"/>
  <c r="W108" s="1"/>
  <c r="Y52" i="4"/>
  <c r="D52" i="5"/>
  <c r="W52" s="1"/>
  <c r="Y180" i="4"/>
  <c r="D180" i="5"/>
  <c r="W180" s="1"/>
  <c r="Y194" i="4"/>
  <c r="D194" i="5"/>
  <c r="W194" s="1"/>
  <c r="Y258" i="4"/>
  <c r="D258" i="5"/>
  <c r="W258" s="1"/>
  <c r="Y73" i="4"/>
  <c r="D73" i="5"/>
  <c r="W73" s="1"/>
  <c r="Y137" i="4"/>
  <c r="D137" i="5"/>
  <c r="W137" s="1"/>
  <c r="Y80" i="4"/>
  <c r="D80" i="5"/>
  <c r="W80" s="1"/>
  <c r="Y208" i="4"/>
  <c r="D208" i="5"/>
  <c r="W208" s="1"/>
  <c r="Y97" i="4"/>
  <c r="D97" i="5"/>
  <c r="W97" s="1"/>
  <c r="Y225" i="4"/>
  <c r="D225" i="5"/>
  <c r="W225" s="1"/>
  <c r="Y20" i="4"/>
  <c r="D20" i="5"/>
  <c r="W20" s="1"/>
  <c r="Y148" i="4"/>
  <c r="D148" i="5"/>
  <c r="W148" s="1"/>
  <c r="Y212" i="4"/>
  <c r="D212" i="5"/>
  <c r="W212" s="1"/>
  <c r="Y253" i="4"/>
  <c r="D253" i="5"/>
  <c r="W253" s="1"/>
  <c r="Y189" i="4"/>
  <c r="D189" i="5"/>
  <c r="W189" s="1"/>
  <c r="Y111" i="4"/>
  <c r="D111" i="5"/>
  <c r="W111" s="1"/>
  <c r="Y138" i="4"/>
  <c r="D138" i="5"/>
  <c r="W138" s="1"/>
  <c r="Y106" i="4"/>
  <c r="D106" i="5"/>
  <c r="W106" s="1"/>
  <c r="Y227" i="4"/>
  <c r="D227" i="5"/>
  <c r="W227" s="1"/>
  <c r="Y143" i="4"/>
  <c r="D143" i="5"/>
  <c r="W143" s="1"/>
  <c r="Y42" i="4"/>
  <c r="D42" i="5"/>
  <c r="W42" s="1"/>
  <c r="Y16" i="4"/>
  <c r="D16" i="5"/>
  <c r="Y58" i="4"/>
  <c r="D58" i="5"/>
  <c r="W58" s="1"/>
  <c r="Y197" i="4"/>
  <c r="D197" i="5"/>
  <c r="W197" s="1"/>
  <c r="Y127" i="4"/>
  <c r="D127" i="5"/>
  <c r="W127" s="1"/>
  <c r="Y79" i="4"/>
  <c r="D79" i="5"/>
  <c r="W79" s="1"/>
  <c r="Y47" i="4"/>
  <c r="D47" i="5"/>
  <c r="W47" s="1"/>
  <c r="Y23" i="4"/>
  <c r="D23" i="5"/>
  <c r="W23" s="1"/>
  <c r="Y248" i="4"/>
  <c r="D248" i="5"/>
  <c r="W248" s="1"/>
  <c r="Y223" i="4"/>
  <c r="D223" i="5"/>
  <c r="W223" s="1"/>
  <c r="Y215" i="4"/>
  <c r="D215" i="5"/>
  <c r="W215" s="1"/>
  <c r="Y203" i="4"/>
  <c r="D203" i="5"/>
  <c r="W203" s="1"/>
  <c r="Y187" i="4"/>
  <c r="D187" i="5"/>
  <c r="W187" s="1"/>
  <c r="Y171" i="4"/>
  <c r="D171" i="5"/>
  <c r="W171" s="1"/>
  <c r="Y154" i="4"/>
  <c r="D154" i="5"/>
  <c r="W154" s="1"/>
  <c r="Y130" i="4"/>
  <c r="D130" i="5"/>
  <c r="W130" s="1"/>
  <c r="Y114" i="4"/>
  <c r="D114" i="5"/>
  <c r="W114" s="1"/>
  <c r="Y90" i="4"/>
  <c r="D90" i="5"/>
  <c r="W90" s="1"/>
  <c r="Y66" i="4"/>
  <c r="D66" i="5"/>
  <c r="W66" s="1"/>
  <c r="Y34" i="4"/>
  <c r="D34" i="5"/>
  <c r="W34" s="1"/>
  <c r="Y18" i="4"/>
  <c r="D18" i="5"/>
  <c r="W18" s="1"/>
  <c r="Y244" i="4"/>
  <c r="D244" i="5"/>
  <c r="W244" s="1"/>
  <c r="Y222" i="4"/>
  <c r="D222" i="5"/>
  <c r="W222" s="1"/>
  <c r="Y214" i="4"/>
  <c r="D214" i="5"/>
  <c r="W214" s="1"/>
  <c r="Y199" i="4"/>
  <c r="D199" i="5"/>
  <c r="W199" s="1"/>
  <c r="Y183" i="4"/>
  <c r="D183" i="5"/>
  <c r="W183" s="1"/>
  <c r="Y166" i="4"/>
  <c r="D166" i="5"/>
  <c r="W166" s="1"/>
  <c r="Y150" i="4"/>
  <c r="D150" i="5"/>
  <c r="W150" s="1"/>
  <c r="Y134" i="4"/>
  <c r="D134" i="5"/>
  <c r="W134" s="1"/>
  <c r="Y102" i="4"/>
  <c r="D102" i="5"/>
  <c r="W102" s="1"/>
  <c r="Y86" i="4"/>
  <c r="D86" i="5"/>
  <c r="W86" s="1"/>
  <c r="Y70" i="4"/>
  <c r="D70" i="5"/>
  <c r="W70" s="1"/>
  <c r="Y54" i="4"/>
  <c r="D54" i="5"/>
  <c r="W54" s="1"/>
  <c r="Y38" i="4"/>
  <c r="D38" i="5"/>
  <c r="W38" s="1"/>
  <c r="Y22" i="4"/>
  <c r="D22" i="5"/>
  <c r="W22" s="1"/>
  <c r="Y249" i="4"/>
  <c r="D249" i="5"/>
  <c r="W249" s="1"/>
  <c r="Y209" i="4"/>
  <c r="D209" i="5"/>
  <c r="W209" s="1"/>
  <c r="Y193" i="4"/>
  <c r="D193" i="5"/>
  <c r="W193" s="1"/>
  <c r="Y177" i="4"/>
  <c r="D177" i="5"/>
  <c r="W177" s="1"/>
  <c r="Y163" i="4"/>
  <c r="D163" i="5"/>
  <c r="W163" s="1"/>
  <c r="Y147" i="4"/>
  <c r="D147" i="5"/>
  <c r="W147" s="1"/>
  <c r="Y131" i="4"/>
  <c r="D131" i="5"/>
  <c r="W131" s="1"/>
  <c r="Y115" i="4"/>
  <c r="D115" i="5"/>
  <c r="W115" s="1"/>
  <c r="Y99" i="4"/>
  <c r="D99" i="5"/>
  <c r="W99" s="1"/>
  <c r="Y83" i="4"/>
  <c r="D83" i="5"/>
  <c r="W83" s="1"/>
  <c r="Y67" i="4"/>
  <c r="D67" i="5"/>
  <c r="W67" s="1"/>
  <c r="Y51" i="4"/>
  <c r="D51" i="5"/>
  <c r="W51" s="1"/>
  <c r="Y35" i="4"/>
  <c r="D35" i="5"/>
  <c r="W35" s="1"/>
  <c r="Y205" i="4"/>
  <c r="D205" i="5"/>
  <c r="W205" s="1"/>
  <c r="Y173" i="4"/>
  <c r="D173" i="5"/>
  <c r="W173" s="1"/>
  <c r="Y151" i="4"/>
  <c r="D151" i="5"/>
  <c r="W151" s="1"/>
  <c r="Y119" i="4"/>
  <c r="D119" i="5"/>
  <c r="W119" s="1"/>
  <c r="Y87" i="4"/>
  <c r="D87" i="5"/>
  <c r="W87" s="1"/>
  <c r="Y39" i="4"/>
  <c r="D39" i="5"/>
  <c r="W39" s="1"/>
  <c r="Y170" i="4"/>
  <c r="D170" i="5"/>
  <c r="W170" s="1"/>
  <c r="Y230" i="4"/>
  <c r="D230" i="5"/>
  <c r="W230" s="1"/>
  <c r="Y29" i="4"/>
  <c r="D29" i="5"/>
  <c r="W29" s="1"/>
  <c r="Y41" i="4"/>
  <c r="D41" i="5"/>
  <c r="W41" s="1"/>
  <c r="Y77" i="4"/>
  <c r="D77" i="5"/>
  <c r="W77" s="1"/>
  <c r="Y101" i="4"/>
  <c r="D101" i="5"/>
  <c r="W101" s="1"/>
  <c r="Y109" i="4"/>
  <c r="D109" i="5"/>
  <c r="W109" s="1"/>
  <c r="Y157" i="4"/>
  <c r="D157" i="5"/>
  <c r="W157" s="1"/>
  <c r="Y221" i="4"/>
  <c r="D221" i="5"/>
  <c r="W221" s="1"/>
  <c r="Y233" i="4"/>
  <c r="D233" i="5"/>
  <c r="W233" s="1"/>
  <c r="Y40" i="4"/>
  <c r="D40" i="5"/>
  <c r="W40" s="1"/>
  <c r="Y56" i="4"/>
  <c r="D56" i="5"/>
  <c r="W56" s="1"/>
  <c r="Y104" i="4"/>
  <c r="D104" i="5"/>
  <c r="W104" s="1"/>
  <c r="Y120" i="4"/>
  <c r="D120" i="5"/>
  <c r="W120" s="1"/>
  <c r="Y168" i="4"/>
  <c r="D168" i="5"/>
  <c r="W168" s="1"/>
  <c r="Y184" i="4"/>
  <c r="D184" i="5"/>
  <c r="W184" s="1"/>
  <c r="Y232" i="4"/>
  <c r="D232" i="5"/>
  <c r="W232" s="1"/>
  <c r="Y247" i="4"/>
  <c r="D247" i="5"/>
  <c r="W247" s="1"/>
  <c r="Y76" i="4"/>
  <c r="D76" i="5"/>
  <c r="W76" s="1"/>
  <c r="Y174" i="4"/>
  <c r="D174" i="5"/>
  <c r="W174" s="1"/>
  <c r="Y206" i="4"/>
  <c r="D206" i="5"/>
  <c r="W206" s="1"/>
  <c r="Y254" i="4"/>
  <c r="D254" i="5"/>
  <c r="W254" s="1"/>
  <c r="Y49" i="4"/>
  <c r="D49" i="5"/>
  <c r="W49" s="1"/>
  <c r="Y81" i="4"/>
  <c r="D81" i="5"/>
  <c r="W81" s="1"/>
  <c r="Y129" i="4"/>
  <c r="D129" i="5"/>
  <c r="W129" s="1"/>
  <c r="Y172" i="4"/>
  <c r="D172" i="5"/>
  <c r="W172" s="1"/>
  <c r="Y220" i="4"/>
  <c r="D220" i="5"/>
  <c r="W220" s="1"/>
  <c r="Y243" i="4"/>
  <c r="D243" i="5"/>
  <c r="W243" s="1"/>
  <c r="Y210" i="4"/>
  <c r="D210" i="5"/>
  <c r="W210" s="1"/>
  <c r="Y21" i="4"/>
  <c r="D21" i="5"/>
  <c r="W21" s="1"/>
  <c r="Y117" i="4"/>
  <c r="D117" i="5"/>
  <c r="W117" s="1"/>
  <c r="Y213" i="4"/>
  <c r="D213" i="5"/>
  <c r="W213" s="1"/>
  <c r="Y64" i="4"/>
  <c r="D64" i="5"/>
  <c r="W64" s="1"/>
  <c r="Y128" i="4"/>
  <c r="D128" i="5"/>
  <c r="W128" s="1"/>
  <c r="Y192" i="4"/>
  <c r="D192" i="5"/>
  <c r="W192" s="1"/>
  <c r="Y92" i="4"/>
  <c r="D92" i="5"/>
  <c r="W92" s="1"/>
  <c r="Y156" i="4"/>
  <c r="D156" i="5"/>
  <c r="W156" s="1"/>
  <c r="Y246" i="4"/>
  <c r="D246" i="5"/>
  <c r="W246" s="1"/>
  <c r="Y57" i="4"/>
  <c r="D57" i="5"/>
  <c r="W57" s="1"/>
  <c r="Y121" i="4"/>
  <c r="D121" i="5"/>
  <c r="W121" s="1"/>
  <c r="Y217" i="4"/>
  <c r="D217" i="5"/>
  <c r="W217" s="1"/>
  <c r="Y68" i="4"/>
  <c r="D68" i="5"/>
  <c r="W68" s="1"/>
  <c r="Y132" i="4"/>
  <c r="D132" i="5"/>
  <c r="W132" s="1"/>
  <c r="Y196" i="4"/>
  <c r="D196" i="5"/>
  <c r="W196" s="1"/>
  <c r="Y260" i="4"/>
  <c r="D260" i="5"/>
  <c r="W260" s="1"/>
  <c r="Y186" i="4"/>
  <c r="D186" i="5"/>
  <c r="W186" s="1"/>
  <c r="Y61" i="4"/>
  <c r="D61" i="5"/>
  <c r="W61" s="1"/>
  <c r="Y72" i="4"/>
  <c r="D72" i="5"/>
  <c r="W72" s="1"/>
  <c r="Y200" i="4"/>
  <c r="D200" i="5"/>
  <c r="W200" s="1"/>
  <c r="Y44" i="4"/>
  <c r="D44" i="5"/>
  <c r="W44" s="1"/>
  <c r="Y231" i="4"/>
  <c r="D231" i="5"/>
  <c r="W231" s="1"/>
  <c r="Y116" i="4"/>
  <c r="D116" i="5"/>
  <c r="W116" s="1"/>
  <c r="Y251" i="4"/>
  <c r="D251" i="5"/>
  <c r="W251" s="1"/>
  <c r="Y198" i="4"/>
  <c r="D198" i="5"/>
  <c r="W198" s="1"/>
  <c r="Y69" i="4"/>
  <c r="D69" i="5"/>
  <c r="W69" s="1"/>
  <c r="Y133" i="4"/>
  <c r="D133" i="5"/>
  <c r="W133" s="1"/>
  <c r="Y261" i="4"/>
  <c r="D261" i="5"/>
  <c r="W261" s="1"/>
  <c r="Y144" i="4"/>
  <c r="D144" i="5"/>
  <c r="W144" s="1"/>
  <c r="Y33" i="4"/>
  <c r="D33" i="5"/>
  <c r="W33" s="1"/>
  <c r="Y161" i="4"/>
  <c r="D161" i="5"/>
  <c r="W161" s="1"/>
  <c r="Y188" i="4"/>
  <c r="D188" i="5"/>
  <c r="W188" s="1"/>
  <c r="Y84" i="4"/>
  <c r="D84" i="5"/>
  <c r="W84" s="1"/>
  <c r="Y27" i="4"/>
  <c r="D27" i="5"/>
  <c r="W27" s="1"/>
  <c r="Y237" i="4"/>
  <c r="Y236"/>
  <c r="Y262" s="1"/>
  <c r="Y53"/>
  <c r="W262"/>
  <c r="W263" s="1"/>
  <c r="W15"/>
  <c r="X15" s="1"/>
  <c r="Y84" i="5" l="1"/>
  <c r="D84" i="6"/>
  <c r="W84" s="1"/>
  <c r="Y84" s="1"/>
  <c r="Y161" i="5"/>
  <c r="D161" i="6"/>
  <c r="W161" s="1"/>
  <c r="Y161" s="1"/>
  <c r="Y144" i="5"/>
  <c r="D144" i="6"/>
  <c r="W144" s="1"/>
  <c r="Y144" s="1"/>
  <c r="Y133" i="5"/>
  <c r="D133" i="6"/>
  <c r="W133" s="1"/>
  <c r="Y133" s="1"/>
  <c r="Y198" i="5"/>
  <c r="D198" i="6"/>
  <c r="W198" s="1"/>
  <c r="Y198" s="1"/>
  <c r="Y116" i="5"/>
  <c r="D116" i="6"/>
  <c r="W116" s="1"/>
  <c r="Y116" s="1"/>
  <c r="Y44" i="5"/>
  <c r="D44" i="6"/>
  <c r="W44" s="1"/>
  <c r="Y44" s="1"/>
  <c r="Y72" i="5"/>
  <c r="D72" i="6"/>
  <c r="W72" s="1"/>
  <c r="Y72" s="1"/>
  <c r="Y186" i="5"/>
  <c r="D186" i="6"/>
  <c r="W186" s="1"/>
  <c r="Y186" s="1"/>
  <c r="Y196" i="5"/>
  <c r="D196" i="6"/>
  <c r="W196" s="1"/>
  <c r="Y196" s="1"/>
  <c r="Y68" i="5"/>
  <c r="D68" i="6"/>
  <c r="W68" s="1"/>
  <c r="Y68" s="1"/>
  <c r="Y121" i="5"/>
  <c r="D121" i="6"/>
  <c r="W121" s="1"/>
  <c r="Y121" s="1"/>
  <c r="Y246" i="5"/>
  <c r="D246" i="6"/>
  <c r="W246" s="1"/>
  <c r="Y246" s="1"/>
  <c r="Y92" i="5"/>
  <c r="D92" i="6"/>
  <c r="W92" s="1"/>
  <c r="Y92" s="1"/>
  <c r="Y128" i="5"/>
  <c r="D128" i="6"/>
  <c r="W128" s="1"/>
  <c r="Y128" s="1"/>
  <c r="Y213" i="5"/>
  <c r="D213" i="6"/>
  <c r="W213" s="1"/>
  <c r="Y213" s="1"/>
  <c r="Y21" i="5"/>
  <c r="D21" i="6"/>
  <c r="W21" s="1"/>
  <c r="Y21" s="1"/>
  <c r="Y210" i="5"/>
  <c r="D210" i="6"/>
  <c r="W210" s="1"/>
  <c r="Y210" s="1"/>
  <c r="Y220" i="5"/>
  <c r="D220" i="6"/>
  <c r="W220" s="1"/>
  <c r="Y220" s="1"/>
  <c r="Y81" i="5"/>
  <c r="D81" i="6"/>
  <c r="W81" s="1"/>
  <c r="Y81" s="1"/>
  <c r="Y254" i="5"/>
  <c r="D254" i="6"/>
  <c r="W254" s="1"/>
  <c r="Y254" s="1"/>
  <c r="Y174" i="5"/>
  <c r="D174" i="6"/>
  <c r="W174" s="1"/>
  <c r="Y174" s="1"/>
  <c r="Y247" i="5"/>
  <c r="D247" i="6"/>
  <c r="W247" s="1"/>
  <c r="Y247" s="1"/>
  <c r="Y184" i="5"/>
  <c r="D184" i="6"/>
  <c r="W184" s="1"/>
  <c r="Y184" s="1"/>
  <c r="Y120" i="5"/>
  <c r="D120" i="6"/>
  <c r="W120" s="1"/>
  <c r="Y120" s="1"/>
  <c r="Y56" i="5"/>
  <c r="D56" i="6"/>
  <c r="W56" s="1"/>
  <c r="Y56" s="1"/>
  <c r="Y101" i="5"/>
  <c r="D101" i="6"/>
  <c r="W101" s="1"/>
  <c r="Y101" s="1"/>
  <c r="Y27" i="5"/>
  <c r="D27" i="6"/>
  <c r="W27" s="1"/>
  <c r="Y27" s="1"/>
  <c r="Y188" i="5"/>
  <c r="D188" i="6"/>
  <c r="W188" s="1"/>
  <c r="Y188" s="1"/>
  <c r="Y33" i="5"/>
  <c r="D33" i="6"/>
  <c r="W33" s="1"/>
  <c r="Y33" s="1"/>
  <c r="Y261" i="5"/>
  <c r="D261" i="6"/>
  <c r="W261" s="1"/>
  <c r="Y261" s="1"/>
  <c r="Y69" i="5"/>
  <c r="D69" i="6"/>
  <c r="W69" s="1"/>
  <c r="Y69" s="1"/>
  <c r="Y251" i="5"/>
  <c r="D251" i="6"/>
  <c r="W251" s="1"/>
  <c r="Y251" s="1"/>
  <c r="Y231" i="5"/>
  <c r="D231" i="6"/>
  <c r="W231" s="1"/>
  <c r="Y231" s="1"/>
  <c r="Y200" i="5"/>
  <c r="D200" i="6"/>
  <c r="W200" s="1"/>
  <c r="Y200" s="1"/>
  <c r="Y61" i="5"/>
  <c r="D61" i="6"/>
  <c r="W61" s="1"/>
  <c r="Y61" s="1"/>
  <c r="Y260" i="5"/>
  <c r="D260" i="6"/>
  <c r="W260" s="1"/>
  <c r="Y260" s="1"/>
  <c r="Y132" i="5"/>
  <c r="D132" i="6"/>
  <c r="W132" s="1"/>
  <c r="Y132" s="1"/>
  <c r="Y217" i="5"/>
  <c r="D217" i="6"/>
  <c r="W217" s="1"/>
  <c r="Y217" s="1"/>
  <c r="Y57" i="5"/>
  <c r="D57" i="6"/>
  <c r="W57" s="1"/>
  <c r="Y57" s="1"/>
  <c r="Y156" i="5"/>
  <c r="D156" i="6"/>
  <c r="W156" s="1"/>
  <c r="Y156" s="1"/>
  <c r="Y192" i="5"/>
  <c r="D192" i="6"/>
  <c r="W192" s="1"/>
  <c r="Y192" s="1"/>
  <c r="Y64" i="5"/>
  <c r="D64" i="6"/>
  <c r="W64" s="1"/>
  <c r="Y64" s="1"/>
  <c r="Y117" i="5"/>
  <c r="D117" i="6"/>
  <c r="W117" s="1"/>
  <c r="Y117" s="1"/>
  <c r="Y243" i="5"/>
  <c r="D243" i="6"/>
  <c r="W243" s="1"/>
  <c r="Y243" s="1"/>
  <c r="Y172" i="5"/>
  <c r="D172" i="6"/>
  <c r="W172" s="1"/>
  <c r="Y172" s="1"/>
  <c r="Y129" i="5"/>
  <c r="D129" i="6"/>
  <c r="W129" s="1"/>
  <c r="Y129" s="1"/>
  <c r="Y49" i="5"/>
  <c r="D49" i="6"/>
  <c r="W49" s="1"/>
  <c r="Y49" s="1"/>
  <c r="Y206" i="5"/>
  <c r="D206" i="6"/>
  <c r="W206" s="1"/>
  <c r="Y206" s="1"/>
  <c r="Y76" i="5"/>
  <c r="D76" i="6"/>
  <c r="W76" s="1"/>
  <c r="Y76" s="1"/>
  <c r="Y232" i="5"/>
  <c r="D232" i="6"/>
  <c r="W232" s="1"/>
  <c r="Y232" s="1"/>
  <c r="Y168" i="5"/>
  <c r="D168" i="6"/>
  <c r="W168" s="1"/>
  <c r="Y168" s="1"/>
  <c r="Y104" i="5"/>
  <c r="D104" i="6"/>
  <c r="W104" s="1"/>
  <c r="Y104" s="1"/>
  <c r="Y40" i="5"/>
  <c r="D40" i="6"/>
  <c r="W40" s="1"/>
  <c r="Y40" s="1"/>
  <c r="Y233" i="5"/>
  <c r="D233" i="6"/>
  <c r="W233" s="1"/>
  <c r="Y233" s="1"/>
  <c r="Y221" i="5"/>
  <c r="D221" i="6"/>
  <c r="W221" s="1"/>
  <c r="Y221" s="1"/>
  <c r="Y157" i="5"/>
  <c r="D157" i="6"/>
  <c r="W157" s="1"/>
  <c r="Y157" s="1"/>
  <c r="Y109" i="5"/>
  <c r="D109" i="6"/>
  <c r="W109" s="1"/>
  <c r="Y109" s="1"/>
  <c r="Y77" i="5"/>
  <c r="D77" i="6"/>
  <c r="W77" s="1"/>
  <c r="Y77" s="1"/>
  <c r="Y41" i="5"/>
  <c r="D41" i="6"/>
  <c r="W41" s="1"/>
  <c r="Y41" s="1"/>
  <c r="Y29" i="5"/>
  <c r="D29" i="6"/>
  <c r="W29" s="1"/>
  <c r="Y29" s="1"/>
  <c r="Y230" i="5"/>
  <c r="D230" i="6"/>
  <c r="W230" s="1"/>
  <c r="Y230" s="1"/>
  <c r="Y170" i="5"/>
  <c r="D170" i="6"/>
  <c r="W170" s="1"/>
  <c r="Y170" s="1"/>
  <c r="Y39" i="5"/>
  <c r="D39" i="6"/>
  <c r="W39" s="1"/>
  <c r="Y39" s="1"/>
  <c r="Y87" i="5"/>
  <c r="D87" i="6"/>
  <c r="W87" s="1"/>
  <c r="Y87" s="1"/>
  <c r="Y119" i="5"/>
  <c r="D119" i="6"/>
  <c r="W119" s="1"/>
  <c r="Y119" s="1"/>
  <c r="Y151" i="5"/>
  <c r="D151" i="6"/>
  <c r="W151" s="1"/>
  <c r="Y151" s="1"/>
  <c r="Y173" i="5"/>
  <c r="D173" i="6"/>
  <c r="W173" s="1"/>
  <c r="Y173" s="1"/>
  <c r="Y205" i="5"/>
  <c r="D205" i="6"/>
  <c r="W205" s="1"/>
  <c r="Y205" s="1"/>
  <c r="Y35" i="5"/>
  <c r="D35" i="6"/>
  <c r="W35" s="1"/>
  <c r="Y35" s="1"/>
  <c r="Y51" i="5"/>
  <c r="D51" i="6"/>
  <c r="W51" s="1"/>
  <c r="Y51" s="1"/>
  <c r="Y67" i="5"/>
  <c r="D67" i="6"/>
  <c r="W67" s="1"/>
  <c r="Y67" s="1"/>
  <c r="Y83" i="5"/>
  <c r="D83" i="6"/>
  <c r="W83" s="1"/>
  <c r="Y83" s="1"/>
  <c r="Y99" i="5"/>
  <c r="D99" i="6"/>
  <c r="W99" s="1"/>
  <c r="Y99" s="1"/>
  <c r="Y115" i="5"/>
  <c r="D115" i="6"/>
  <c r="W115" s="1"/>
  <c r="Y115" s="1"/>
  <c r="Y131" i="5"/>
  <c r="D131" i="6"/>
  <c r="W131" s="1"/>
  <c r="Y131" s="1"/>
  <c r="Y147" i="5"/>
  <c r="D147" i="6"/>
  <c r="W147" s="1"/>
  <c r="Y147" s="1"/>
  <c r="Y163" i="5"/>
  <c r="D163" i="6"/>
  <c r="W163" s="1"/>
  <c r="Y163" s="1"/>
  <c r="Y177" i="5"/>
  <c r="D177" i="6"/>
  <c r="W177" s="1"/>
  <c r="Y177" s="1"/>
  <c r="Y193" i="5"/>
  <c r="D193" i="6"/>
  <c r="W193" s="1"/>
  <c r="Y193" s="1"/>
  <c r="Y209" i="5"/>
  <c r="D209" i="6"/>
  <c r="W209" s="1"/>
  <c r="Y209" s="1"/>
  <c r="Y249" i="5"/>
  <c r="D249" i="6"/>
  <c r="W249" s="1"/>
  <c r="Y249" s="1"/>
  <c r="Y22" i="5"/>
  <c r="D22" i="6"/>
  <c r="W22" s="1"/>
  <c r="Y22" s="1"/>
  <c r="Y38" i="5"/>
  <c r="D38" i="6"/>
  <c r="W38" s="1"/>
  <c r="Y38" s="1"/>
  <c r="Y54" i="5"/>
  <c r="D54" i="6"/>
  <c r="W54" s="1"/>
  <c r="Y54" s="1"/>
  <c r="Y70" i="5"/>
  <c r="D70" i="6"/>
  <c r="W70" s="1"/>
  <c r="Y70" s="1"/>
  <c r="Y86" i="5"/>
  <c r="D86" i="6"/>
  <c r="W86" s="1"/>
  <c r="Y86" s="1"/>
  <c r="Y102" i="5"/>
  <c r="D102" i="6"/>
  <c r="W102" s="1"/>
  <c r="Y102" s="1"/>
  <c r="Y134" i="5"/>
  <c r="D134" i="6"/>
  <c r="W134" s="1"/>
  <c r="Y134" s="1"/>
  <c r="Y150" i="5"/>
  <c r="D150" i="6"/>
  <c r="W150" s="1"/>
  <c r="Y150" s="1"/>
  <c r="Y166" i="5"/>
  <c r="D166" i="6"/>
  <c r="W166" s="1"/>
  <c r="Y166" s="1"/>
  <c r="Y183" i="5"/>
  <c r="D183" i="6"/>
  <c r="W183" s="1"/>
  <c r="Y183" s="1"/>
  <c r="Y199" i="5"/>
  <c r="D199" i="6"/>
  <c r="W199" s="1"/>
  <c r="Y199" s="1"/>
  <c r="Y214" i="5"/>
  <c r="D214" i="6"/>
  <c r="W214" s="1"/>
  <c r="Y214" s="1"/>
  <c r="Y222" i="5"/>
  <c r="D222" i="6"/>
  <c r="W222" s="1"/>
  <c r="Y222" s="1"/>
  <c r="Y244" i="5"/>
  <c r="D244" i="6"/>
  <c r="W244" s="1"/>
  <c r="Y244" s="1"/>
  <c r="Y18" i="5"/>
  <c r="D18" i="6"/>
  <c r="W18" s="1"/>
  <c r="Y18" s="1"/>
  <c r="Y34" i="5"/>
  <c r="D34" i="6"/>
  <c r="W34" s="1"/>
  <c r="Y34" s="1"/>
  <c r="Y66" i="5"/>
  <c r="D66" i="6"/>
  <c r="W66" s="1"/>
  <c r="Y66" s="1"/>
  <c r="Y90" i="5"/>
  <c r="D90" i="6"/>
  <c r="W90" s="1"/>
  <c r="Y90" s="1"/>
  <c r="Y114" i="5"/>
  <c r="D114" i="6"/>
  <c r="W114" s="1"/>
  <c r="Y114" s="1"/>
  <c r="Y130" i="5"/>
  <c r="D130" i="6"/>
  <c r="W130" s="1"/>
  <c r="Y130" s="1"/>
  <c r="Y154" i="5"/>
  <c r="D154" i="6"/>
  <c r="W154" s="1"/>
  <c r="Y154" s="1"/>
  <c r="Y171" i="5"/>
  <c r="D171" i="6"/>
  <c r="W171" s="1"/>
  <c r="Y171" s="1"/>
  <c r="Y187" i="5"/>
  <c r="D187" i="6"/>
  <c r="W187" s="1"/>
  <c r="Y187" s="1"/>
  <c r="Y203" i="5"/>
  <c r="D203" i="6"/>
  <c r="W203" s="1"/>
  <c r="Y203" s="1"/>
  <c r="Y215" i="5"/>
  <c r="D215" i="6"/>
  <c r="W215" s="1"/>
  <c r="Y215" s="1"/>
  <c r="Y223" i="5"/>
  <c r="D223" i="6"/>
  <c r="W223" s="1"/>
  <c r="Y223" s="1"/>
  <c r="Y248" i="5"/>
  <c r="D248" i="6"/>
  <c r="W248" s="1"/>
  <c r="Y248" s="1"/>
  <c r="Y23" i="5"/>
  <c r="D23" i="6"/>
  <c r="W23" s="1"/>
  <c r="Y23" s="1"/>
  <c r="Y47" i="5"/>
  <c r="D47" i="6"/>
  <c r="W47" s="1"/>
  <c r="Y47" s="1"/>
  <c r="Y79" i="5"/>
  <c r="D79" i="6"/>
  <c r="W79" s="1"/>
  <c r="Y79" s="1"/>
  <c r="Y127" i="5"/>
  <c r="D127" i="6"/>
  <c r="W127" s="1"/>
  <c r="Y127" s="1"/>
  <c r="Y197" i="5"/>
  <c r="D197" i="6"/>
  <c r="W197" s="1"/>
  <c r="Y197" s="1"/>
  <c r="Y58" i="5"/>
  <c r="D58" i="6"/>
  <c r="W58" s="1"/>
  <c r="Y58" s="1"/>
  <c r="D262" i="5"/>
  <c r="W16"/>
  <c r="Y42"/>
  <c r="D42" i="6"/>
  <c r="W42" s="1"/>
  <c r="Y42" s="1"/>
  <c r="Y143" i="5"/>
  <c r="D143" i="6"/>
  <c r="W143" s="1"/>
  <c r="Y143" s="1"/>
  <c r="Y227" i="5"/>
  <c r="D227" i="6"/>
  <c r="W227" s="1"/>
  <c r="Y227" s="1"/>
  <c r="Y106" i="5"/>
  <c r="D106" i="6"/>
  <c r="W106" s="1"/>
  <c r="Y106" s="1"/>
  <c r="Y138" i="5"/>
  <c r="D138" i="6"/>
  <c r="W138" s="1"/>
  <c r="Y138" s="1"/>
  <c r="Y111" i="5"/>
  <c r="D111" i="6"/>
  <c r="W111" s="1"/>
  <c r="Y111" s="1"/>
  <c r="Y189" i="5"/>
  <c r="D189" i="6"/>
  <c r="W189" s="1"/>
  <c r="Y189" s="1"/>
  <c r="Y253" i="5"/>
  <c r="D253" i="6"/>
  <c r="W253" s="1"/>
  <c r="Y253" s="1"/>
  <c r="Y212" i="5"/>
  <c r="D212" i="6"/>
  <c r="W212" s="1"/>
  <c r="Y212" s="1"/>
  <c r="Y148" i="5"/>
  <c r="D148" i="6"/>
  <c r="W148" s="1"/>
  <c r="Y148" s="1"/>
  <c r="Y20" i="5"/>
  <c r="D20" i="6"/>
  <c r="W20" s="1"/>
  <c r="Y20" s="1"/>
  <c r="Y225" i="5"/>
  <c r="D225" i="6"/>
  <c r="W225" s="1"/>
  <c r="Y225" s="1"/>
  <c r="Y97" i="5"/>
  <c r="D97" i="6"/>
  <c r="W97" s="1"/>
  <c r="Y97" s="1"/>
  <c r="Y208" i="5"/>
  <c r="D208" i="6"/>
  <c r="W208" s="1"/>
  <c r="Y208" s="1"/>
  <c r="Y80" i="5"/>
  <c r="D80" i="6"/>
  <c r="W80" s="1"/>
  <c r="Y80" s="1"/>
  <c r="Y137" i="5"/>
  <c r="D137" i="6"/>
  <c r="W137" s="1"/>
  <c r="Y137" s="1"/>
  <c r="Y73" i="5"/>
  <c r="D73" i="6"/>
  <c r="W73" s="1"/>
  <c r="Y73" s="1"/>
  <c r="Y258" i="5"/>
  <c r="D258" i="6"/>
  <c r="W258" s="1"/>
  <c r="Y258" s="1"/>
  <c r="Y194" i="5"/>
  <c r="D194" i="6"/>
  <c r="W194" s="1"/>
  <c r="Y194" s="1"/>
  <c r="Y180" i="5"/>
  <c r="D180" i="6"/>
  <c r="W180" s="1"/>
  <c r="Y180" s="1"/>
  <c r="Y52" i="5"/>
  <c r="D52" i="6"/>
  <c r="W52" s="1"/>
  <c r="Y52" s="1"/>
  <c r="Y108" i="5"/>
  <c r="D108" i="6"/>
  <c r="W108" s="1"/>
  <c r="Y108" s="1"/>
  <c r="Y259" i="5"/>
  <c r="D259" i="6"/>
  <c r="W259" s="1"/>
  <c r="Y259" s="1"/>
  <c r="Y136" i="5"/>
  <c r="D136" i="6"/>
  <c r="W136" s="1"/>
  <c r="Y136" s="1"/>
  <c r="Y125" i="5"/>
  <c r="D125" i="6"/>
  <c r="W125" s="1"/>
  <c r="Y125" s="1"/>
  <c r="Y250" i="5"/>
  <c r="D250" i="6"/>
  <c r="W250" s="1"/>
  <c r="Y250" s="1"/>
  <c r="Y235" i="5"/>
  <c r="D235" i="6"/>
  <c r="W235" s="1"/>
  <c r="Y235" s="1"/>
  <c r="Y228" i="5"/>
  <c r="D228" i="6"/>
  <c r="W228" s="1"/>
  <c r="Y228" s="1"/>
  <c r="Y164" i="5"/>
  <c r="D164" i="6"/>
  <c r="W164" s="1"/>
  <c r="Y164" s="1"/>
  <c r="Y100" i="5"/>
  <c r="D100" i="6"/>
  <c r="W100" s="1"/>
  <c r="Y100" s="1"/>
  <c r="Y36" i="5"/>
  <c r="D36" i="6"/>
  <c r="W36" s="1"/>
  <c r="Y36" s="1"/>
  <c r="Y153" i="5"/>
  <c r="D153" i="6"/>
  <c r="W153" s="1"/>
  <c r="Y153" s="1"/>
  <c r="Y89" i="5"/>
  <c r="D89" i="6"/>
  <c r="W89" s="1"/>
  <c r="Y89" s="1"/>
  <c r="Y25" i="5"/>
  <c r="D25" i="6"/>
  <c r="W25" s="1"/>
  <c r="Y25" s="1"/>
  <c r="Y182" i="5"/>
  <c r="D182" i="6"/>
  <c r="W182" s="1"/>
  <c r="Y182" s="1"/>
  <c r="Y124" i="5"/>
  <c r="D124" i="6"/>
  <c r="W124" s="1"/>
  <c r="Y124" s="1"/>
  <c r="Y60" i="5"/>
  <c r="D60" i="6"/>
  <c r="W60" s="1"/>
  <c r="Y60" s="1"/>
  <c r="Y224" i="5"/>
  <c r="D224" i="6"/>
  <c r="W224" s="1"/>
  <c r="Y224" s="1"/>
  <c r="Y160" i="5"/>
  <c r="D160" i="6"/>
  <c r="W160" s="1"/>
  <c r="Y160" s="1"/>
  <c r="Y96" i="5"/>
  <c r="D96" i="6"/>
  <c r="W96" s="1"/>
  <c r="Y96" s="1"/>
  <c r="Y32" i="5"/>
  <c r="D32" i="6"/>
  <c r="W32" s="1"/>
  <c r="Y32" s="1"/>
  <c r="Y149" i="5"/>
  <c r="D149" i="6"/>
  <c r="W149" s="1"/>
  <c r="Y149" s="1"/>
  <c r="Y85" i="5"/>
  <c r="D85" i="6"/>
  <c r="W85" s="1"/>
  <c r="Y85" s="1"/>
  <c r="Y242" i="5"/>
  <c r="D242" i="6"/>
  <c r="W242" s="1"/>
  <c r="Y242" s="1"/>
  <c r="Y178" i="5"/>
  <c r="D178" i="6"/>
  <c r="W178" s="1"/>
  <c r="Y178" s="1"/>
  <c r="Y19" i="5"/>
  <c r="D19" i="6"/>
  <c r="W19" s="1"/>
  <c r="Y19" s="1"/>
  <c r="Y204" i="5"/>
  <c r="D204" i="6"/>
  <c r="W204" s="1"/>
  <c r="Y204" s="1"/>
  <c r="Y145" i="5"/>
  <c r="D145" i="6"/>
  <c r="W145" s="1"/>
  <c r="Y145" s="1"/>
  <c r="Y113" i="5"/>
  <c r="D113" i="6"/>
  <c r="W113" s="1"/>
  <c r="Y113" s="1"/>
  <c r="Y65" i="5"/>
  <c r="D65" i="6"/>
  <c r="W65" s="1"/>
  <c r="Y65" s="1"/>
  <c r="Y17" i="5"/>
  <c r="D17" i="6"/>
  <c r="W17" s="1"/>
  <c r="Y17" s="1"/>
  <c r="Y238" i="5"/>
  <c r="D238" i="6"/>
  <c r="W238" s="1"/>
  <c r="Y238" s="1"/>
  <c r="Y190" i="5"/>
  <c r="D190" i="6"/>
  <c r="W190" s="1"/>
  <c r="Y190" s="1"/>
  <c r="Y140" i="5"/>
  <c r="D140" i="6"/>
  <c r="W140" s="1"/>
  <c r="Y140" s="1"/>
  <c r="Y255" i="5"/>
  <c r="D255" i="6"/>
  <c r="W255" s="1"/>
  <c r="Y255" s="1"/>
  <c r="Y239" i="5"/>
  <c r="D239" i="6"/>
  <c r="W239" s="1"/>
  <c r="Y239" s="1"/>
  <c r="Y216" i="5"/>
  <c r="D216" i="6"/>
  <c r="W216" s="1"/>
  <c r="Y216" s="1"/>
  <c r="Y176" i="5"/>
  <c r="D176" i="6"/>
  <c r="W176" s="1"/>
  <c r="Y176" s="1"/>
  <c r="Y152" i="5"/>
  <c r="D152" i="6"/>
  <c r="W152" s="1"/>
  <c r="Y152" s="1"/>
  <c r="Y112" i="5"/>
  <c r="D112" i="6"/>
  <c r="W112" s="1"/>
  <c r="Y112" s="1"/>
  <c r="Y88" i="5"/>
  <c r="D88" i="6"/>
  <c r="W88" s="1"/>
  <c r="Y88" s="1"/>
  <c r="Y48" i="5"/>
  <c r="D48" i="6"/>
  <c r="W48" s="1"/>
  <c r="Y48" s="1"/>
  <c r="Y24" i="5"/>
  <c r="D24" i="6"/>
  <c r="W24" s="1"/>
  <c r="Y24" s="1"/>
  <c r="Y229" i="5"/>
  <c r="D229" i="6"/>
  <c r="W229" s="1"/>
  <c r="Y229" s="1"/>
  <c r="Y165" i="5"/>
  <c r="D165" i="6"/>
  <c r="W165" s="1"/>
  <c r="Y165" s="1"/>
  <c r="Y141" i="5"/>
  <c r="D141" i="6"/>
  <c r="W141" s="1"/>
  <c r="Y141" s="1"/>
  <c r="Y93" i="5"/>
  <c r="D93" i="6"/>
  <c r="W93" s="1"/>
  <c r="Y93" s="1"/>
  <c r="Y45" i="5"/>
  <c r="D45" i="6"/>
  <c r="W45" s="1"/>
  <c r="Y45" s="1"/>
  <c r="Y37" i="5"/>
  <c r="D37" i="6"/>
  <c r="W37" s="1"/>
  <c r="Y37" s="1"/>
  <c r="Y234" i="5"/>
  <c r="D234" i="6"/>
  <c r="W234" s="1"/>
  <c r="Y234" s="1"/>
  <c r="Y202" i="5"/>
  <c r="D202" i="6"/>
  <c r="W202" s="1"/>
  <c r="Y202" s="1"/>
  <c r="Y71" i="5"/>
  <c r="D71" i="6"/>
  <c r="W71" s="1"/>
  <c r="Y71" s="1"/>
  <c r="Y55" i="5"/>
  <c r="D55" i="6"/>
  <c r="W55" s="1"/>
  <c r="Y55" s="1"/>
  <c r="Y103" i="5"/>
  <c r="D103" i="6"/>
  <c r="W103" s="1"/>
  <c r="Y103" s="1"/>
  <c r="Y135" i="5"/>
  <c r="D135" i="6"/>
  <c r="W135" s="1"/>
  <c r="Y135" s="1"/>
  <c r="Y159" i="5"/>
  <c r="D159" i="6"/>
  <c r="W159" s="1"/>
  <c r="Y159" s="1"/>
  <c r="Y181" i="5"/>
  <c r="D181" i="6"/>
  <c r="W181" s="1"/>
  <c r="Y181" s="1"/>
  <c r="Y245" i="5"/>
  <c r="D245" i="6"/>
  <c r="W245" s="1"/>
  <c r="Y245" s="1"/>
  <c r="Y43" i="5"/>
  <c r="D43" i="6"/>
  <c r="W43" s="1"/>
  <c r="Y43" s="1"/>
  <c r="Y59" i="5"/>
  <c r="D59" i="6"/>
  <c r="W59" s="1"/>
  <c r="Y59" s="1"/>
  <c r="Y75" i="5"/>
  <c r="D75" i="6"/>
  <c r="W75" s="1"/>
  <c r="Y75" s="1"/>
  <c r="Y91" i="5"/>
  <c r="D91" i="6"/>
  <c r="W91" s="1"/>
  <c r="Y91" s="1"/>
  <c r="Y107" i="5"/>
  <c r="D107" i="6"/>
  <c r="W107" s="1"/>
  <c r="Y107" s="1"/>
  <c r="Y123" i="5"/>
  <c r="D123" i="6"/>
  <c r="W123" s="1"/>
  <c r="Y123" s="1"/>
  <c r="Y139" i="5"/>
  <c r="D139" i="6"/>
  <c r="W139" s="1"/>
  <c r="Y139" s="1"/>
  <c r="Y155" i="5"/>
  <c r="D155" i="6"/>
  <c r="W155" s="1"/>
  <c r="Y155" s="1"/>
  <c r="Y169" i="5"/>
  <c r="D169" i="6"/>
  <c r="W169" s="1"/>
  <c r="Y169" s="1"/>
  <c r="Y185" i="5"/>
  <c r="D185" i="6"/>
  <c r="W185" s="1"/>
  <c r="Y185" s="1"/>
  <c r="Y201" i="5"/>
  <c r="D201" i="6"/>
  <c r="W201" s="1"/>
  <c r="Y201" s="1"/>
  <c r="Y241" i="5"/>
  <c r="D241" i="6"/>
  <c r="W241" s="1"/>
  <c r="Y241" s="1"/>
  <c r="Y257" i="5"/>
  <c r="D257" i="6"/>
  <c r="W257" s="1"/>
  <c r="Y257" s="1"/>
  <c r="Y30" i="5"/>
  <c r="D30" i="6"/>
  <c r="W30" s="1"/>
  <c r="Y30" s="1"/>
  <c r="Y46" i="5"/>
  <c r="D46" i="6"/>
  <c r="W46" s="1"/>
  <c r="Y46" s="1"/>
  <c r="Y62" i="5"/>
  <c r="D62" i="6"/>
  <c r="W62" s="1"/>
  <c r="Y62" s="1"/>
  <c r="Y78" i="5"/>
  <c r="D78" i="6"/>
  <c r="W78" s="1"/>
  <c r="Y78" s="1"/>
  <c r="Y94" i="5"/>
  <c r="D94" i="6"/>
  <c r="W94" s="1"/>
  <c r="Y94" s="1"/>
  <c r="Y110" i="5"/>
  <c r="D110" i="6"/>
  <c r="W110" s="1"/>
  <c r="Y110" s="1"/>
  <c r="Y126" i="5"/>
  <c r="D126" i="6"/>
  <c r="W126" s="1"/>
  <c r="Y126" s="1"/>
  <c r="Y142" i="5"/>
  <c r="D142" i="6"/>
  <c r="W142" s="1"/>
  <c r="Y142" s="1"/>
  <c r="Y158" i="5"/>
  <c r="D158" i="6"/>
  <c r="W158" s="1"/>
  <c r="Y158" s="1"/>
  <c r="Y175" i="5"/>
  <c r="D175" i="6"/>
  <c r="W175" s="1"/>
  <c r="Y175" s="1"/>
  <c r="Y191" i="5"/>
  <c r="D191" i="6"/>
  <c r="W191" s="1"/>
  <c r="Y191" s="1"/>
  <c r="Y207" i="5"/>
  <c r="D207" i="6"/>
  <c r="W207" s="1"/>
  <c r="Y207" s="1"/>
  <c r="Y218" i="5"/>
  <c r="D218" i="6"/>
  <c r="W218" s="1"/>
  <c r="Y218" s="1"/>
  <c r="Y226" i="5"/>
  <c r="D226" i="6"/>
  <c r="W226" s="1"/>
  <c r="Y226" s="1"/>
  <c r="Y252" i="5"/>
  <c r="D252" i="6"/>
  <c r="W252" s="1"/>
  <c r="Y252" s="1"/>
  <c r="Y26" i="5"/>
  <c r="D26" i="6"/>
  <c r="W26" s="1"/>
  <c r="Y26" s="1"/>
  <c r="Y50" i="5"/>
  <c r="D50" i="6"/>
  <c r="W50" s="1"/>
  <c r="Y50" s="1"/>
  <c r="Y82" i="5"/>
  <c r="D82" i="6"/>
  <c r="W82" s="1"/>
  <c r="Y82" s="1"/>
  <c r="Y98" i="5"/>
  <c r="D98" i="6"/>
  <c r="W98" s="1"/>
  <c r="Y98" s="1"/>
  <c r="Y122" i="5"/>
  <c r="D122" i="6"/>
  <c r="W122" s="1"/>
  <c r="Y122" s="1"/>
  <c r="Y146" i="5"/>
  <c r="D146" i="6"/>
  <c r="W146" s="1"/>
  <c r="Y146" s="1"/>
  <c r="Y162" i="5"/>
  <c r="D162" i="6"/>
  <c r="W162" s="1"/>
  <c r="Y162" s="1"/>
  <c r="Y179" i="5"/>
  <c r="D179" i="6"/>
  <c r="W179" s="1"/>
  <c r="Y179" s="1"/>
  <c r="Y195" i="5"/>
  <c r="D195" i="6"/>
  <c r="W195" s="1"/>
  <c r="Y195" s="1"/>
  <c r="Y211" i="5"/>
  <c r="D211" i="6"/>
  <c r="W211" s="1"/>
  <c r="Y211" s="1"/>
  <c r="Y219" i="5"/>
  <c r="D219" i="6"/>
  <c r="W219" s="1"/>
  <c r="Y219" s="1"/>
  <c r="Y240" i="5"/>
  <c r="D240" i="6"/>
  <c r="W240" s="1"/>
  <c r="Y240" s="1"/>
  <c r="Y256" i="5"/>
  <c r="D256" i="6"/>
  <c r="W256" s="1"/>
  <c r="Y256" s="1"/>
  <c r="Y31" i="5"/>
  <c r="D31" i="6"/>
  <c r="W31" s="1"/>
  <c r="Y31" s="1"/>
  <c r="Y63" i="5"/>
  <c r="D63" i="6"/>
  <c r="W63" s="1"/>
  <c r="Y63" s="1"/>
  <c r="Y95" i="5"/>
  <c r="D95" i="6"/>
  <c r="W95" s="1"/>
  <c r="Y95" s="1"/>
  <c r="Y167" i="5"/>
  <c r="D167" i="6"/>
  <c r="W167" s="1"/>
  <c r="Y167" s="1"/>
  <c r="Y74" i="5"/>
  <c r="D74" i="6"/>
  <c r="W74" s="1"/>
  <c r="Y74" s="1"/>
  <c r="X263" i="4"/>
  <c r="D16" i="6" l="1"/>
  <c r="W262" i="5"/>
  <c r="Y16"/>
  <c r="Y262" s="1"/>
  <c r="X263" s="1"/>
  <c r="E263" i="4"/>
  <c r="F263"/>
  <c r="D262" i="6" l="1"/>
  <c r="D263" s="1"/>
  <c r="W16"/>
  <c r="U263" i="4"/>
  <c r="W262" i="6" l="1"/>
  <c r="W263" s="1"/>
  <c r="Y16"/>
  <c r="Y262" s="1"/>
  <c r="V263" i="4"/>
  <c r="X263" i="6" l="1"/>
  <c r="W262" i="1"/>
  <c r="W263" i="2" l="1"/>
  <c r="W263" i="3" l="1"/>
  <c r="D263" i="5" l="1"/>
  <c r="W263" l="1"/>
  <c r="E270" i="7" l="1"/>
  <c r="F270"/>
  <c r="T270" l="1"/>
  <c r="S270"/>
  <c r="U270" l="1"/>
  <c r="V270" l="1"/>
  <c r="W270" l="1"/>
</calcChain>
</file>

<file path=xl/sharedStrings.xml><?xml version="1.0" encoding="utf-8"?>
<sst xmlns="http://schemas.openxmlformats.org/spreadsheetml/2006/main" count="2046" uniqueCount="297">
  <si>
    <t>MEDICAL MISSION GROUP HOSPITAL HEALTH SERVICES COOP.-ALBAY</t>
  </si>
  <si>
    <t>(MMGHHSC-ALBAY)</t>
  </si>
  <si>
    <t>4th Floor MMGHHSC-Albay Medical Arts Bldg.</t>
  </si>
  <si>
    <t>216 Ziga Avenue, Tayhi, Tabaco City</t>
  </si>
  <si>
    <t>Telefax No. (052) 830 – 01 – 38</t>
  </si>
  <si>
    <t>E-mail ad: mmg_albaycentraloffice@yahoo.com</t>
  </si>
  <si>
    <t>SCHEDULE OF SHARE CAPITAL CONTRIBUTION</t>
  </si>
  <si>
    <t>NO.</t>
  </si>
  <si>
    <t>NAME</t>
  </si>
  <si>
    <t>No. of Shares</t>
  </si>
  <si>
    <t>Beg. Bal. 12/31/2014</t>
  </si>
  <si>
    <t>Cash Receipt</t>
  </si>
  <si>
    <t>BDO Current Account</t>
  </si>
  <si>
    <t>BPI Current Account</t>
  </si>
  <si>
    <t>LBP Current Account</t>
  </si>
  <si>
    <t>LBP Micro Account</t>
  </si>
  <si>
    <t>PNB Current Account</t>
  </si>
  <si>
    <t>PNB Micro Lending</t>
  </si>
  <si>
    <t>Journal Voucher</t>
  </si>
  <si>
    <t>TOTAL</t>
  </si>
  <si>
    <t>Paid-up Capital 1000 par value</t>
  </si>
  <si>
    <t>Paid-up in Excess of 1000 Par value</t>
  </si>
  <si>
    <t>Debit</t>
  </si>
  <si>
    <t>Credit</t>
  </si>
  <si>
    <t>ABERIN, ELENITA ONGJOCO</t>
  </si>
  <si>
    <t>ALAMBRA, CHARITO MADRONIO (STAFF)</t>
  </si>
  <si>
    <t>ALCANTARA, MARIVIC ORTIZ</t>
  </si>
  <si>
    <t>ALVAREZ, ARTHUR GRANADA</t>
  </si>
  <si>
    <t>AMISOLA, MARILYN LACSA</t>
  </si>
  <si>
    <t>ANDAL, CRISELIE MABUNGA (STAFF)</t>
  </si>
  <si>
    <t>ANDES, BERNARD LORILLA (STAFF) (NEW)</t>
  </si>
  <si>
    <t>ANG, JOEL GO</t>
  </si>
  <si>
    <t>ANTE, ANGELO BONGON</t>
  </si>
  <si>
    <t>ARANAS, ALIZA CORTEZA (STAFF)</t>
  </si>
  <si>
    <t>ARAO, JUDITH BALEAN</t>
  </si>
  <si>
    <t>ARGARIN, MA. ISABEL CANO</t>
  </si>
  <si>
    <t>ASIDO, LINA DELOS REYES</t>
  </si>
  <si>
    <t>AVELINO, FERCHITO L.</t>
  </si>
  <si>
    <t>AZADA, AUDWIN</t>
  </si>
  <si>
    <t>BALAYO, DOMINGO BONGAT</t>
  </si>
  <si>
    <t>BALEAN, PURITA LOPEZ</t>
  </si>
  <si>
    <t>BARALLAS, RIA FLORA SANCHEZ (STAFF)</t>
  </si>
  <si>
    <t>BARCENA, RAQUEL CALITISIN</t>
  </si>
  <si>
    <t>BARCENAS, ROSSANA VICTORIA</t>
  </si>
  <si>
    <t>BARCILLANO, MA. VICENTA MA-ALAT</t>
  </si>
  <si>
    <t>BARRAMEDA, JULIE BETH PASCUA</t>
  </si>
  <si>
    <t>BARRAMEDA, MIRA CALLEJA</t>
  </si>
  <si>
    <t>BARRAMEDA, RIZALINA SERRANO</t>
  </si>
  <si>
    <t>BARRIOS, DHUANE BIEN (STAFF)</t>
  </si>
  <si>
    <t>BASALLOTE, MA. LEA VANESSA MALLARI (NEW)(STAFF)</t>
  </si>
  <si>
    <t>BAUSA, ANTONIA ALICE CARDANO</t>
  </si>
  <si>
    <t>BAUSA, DANTE BOBIS</t>
  </si>
  <si>
    <t>BAUTISTA, PRECIOSA BRUL (STAFF)</t>
  </si>
  <si>
    <t>BAYLON, MYRNA LINA</t>
  </si>
  <si>
    <t>BEGUIRAS, MA. CHRISTINA BARDE (STAFF)</t>
  </si>
  <si>
    <t>BELARMA, MA. THERESA CRISTOBAL</t>
  </si>
  <si>
    <t>BELEN, MICHELLE BRAGA (STAFF) (resigned)</t>
  </si>
  <si>
    <t>BELGICA, MARGIE BEGUIRAS</t>
  </si>
  <si>
    <t>BELISARIO, MALOU SAYSON</t>
  </si>
  <si>
    <t>BELO, SHARON CELENDRON</t>
  </si>
  <si>
    <t>BENEVENTE, FRANCO BRONCANO (STAFF)</t>
  </si>
  <si>
    <t>BERGONIO, GREG ANICETO TORRECAMPO</t>
  </si>
  <si>
    <t>BERGONIO, JOSEPHINE LEONILA B.</t>
  </si>
  <si>
    <t>BERGONIO, JULITA TORRECAMPO (deceased)</t>
  </si>
  <si>
    <t>BERIN, EMMA RUTH PELIÑO</t>
  </si>
  <si>
    <t>BERIN, MELVIN GUTIERREZ</t>
  </si>
  <si>
    <t>BIGLETE, MERLE ROCHA</t>
  </si>
  <si>
    <t>BILO, SALVACION V.</t>
  </si>
  <si>
    <t>BINALLA, ARNEL BOLAÑOS</t>
  </si>
  <si>
    <t>BINAMIRA, LEAH COMETA</t>
  </si>
  <si>
    <t>BONAGUA, BERNARDO BERTILLO (STAFF)</t>
  </si>
  <si>
    <t>BORAL, ROSARIO EMILIA BONGON (STAFF)</t>
  </si>
  <si>
    <t>BORBE, ANACLETA A.</t>
  </si>
  <si>
    <t>BRAGA, ELVA CAS</t>
  </si>
  <si>
    <t>BRAGA, ORLANDO BARJA</t>
  </si>
  <si>
    <t>BROTAMANTE, MARY ANN BERAQUIT (STAFF) (NEW)</t>
  </si>
  <si>
    <t>BROTAMONTE, TED ROTAECHE (STAFF)</t>
  </si>
  <si>
    <t>BUAGNIN, CONCHITA YANGO</t>
  </si>
  <si>
    <t>BUBAN, LYLIA BINIZA</t>
  </si>
  <si>
    <t>BUEBO, MAYLAINE BARCOMA (STAFF)</t>
  </si>
  <si>
    <t>BUELLA, JOHN PAUL RACTIS (STAFF)</t>
  </si>
  <si>
    <t>BUENAOBRA, ELSA</t>
  </si>
  <si>
    <t>BUENO, CATHERINE BUNAO</t>
  </si>
  <si>
    <t>BUITIZON, JOAN JAVIER</t>
  </si>
  <si>
    <t>BUITIZON, RODEL ROMANDO</t>
  </si>
  <si>
    <t>BUMALAY, MARY ANNE BURCE (STAFF)</t>
  </si>
  <si>
    <t>CABILES, NOEL PEÑARUBIA (STAFF)</t>
  </si>
  <si>
    <t>CABRERA, ELMA Q.</t>
  </si>
  <si>
    <t>CALLEJA, MA. ELENA QUINTO</t>
  </si>
  <si>
    <t>CAÑON, MARY ANN  BRON (STAFF)</t>
  </si>
  <si>
    <t>CANTES, ROSA MARIA C.</t>
  </si>
  <si>
    <t>CAO, MAHARANI SHEILA MERCA</t>
  </si>
  <si>
    <t>CAPELLAN, LORETO CLUTARIO</t>
  </si>
  <si>
    <t>CAQUILALA, DANREB (WITHDRAWN)</t>
  </si>
  <si>
    <t>CARANDANG, MARIA ESTELA (WITHDRAWN)</t>
  </si>
  <si>
    <t>CARDINAL, MARIO CAUDILLA</t>
  </si>
  <si>
    <t>CARRETERO, MARIA ANGELA NUÑEZ (STAFF)</t>
  </si>
  <si>
    <t>CASI, ELENA NAVARRO (STAFF)</t>
  </si>
  <si>
    <t>CASTILLO, LOLITA (WITHDRAWN)</t>
  </si>
  <si>
    <t>CERDIÑO, JUAN AMIEL M.</t>
  </si>
  <si>
    <t>CHAN, JOSEPH SANTIAGO</t>
  </si>
  <si>
    <t>CHAVEZ, JOSEPH (WITHDRAWN)</t>
  </si>
  <si>
    <t>CHAVEZ, LUZVIMINDA (WITHDRAWN)</t>
  </si>
  <si>
    <t>CHUA, CESAR ONG</t>
  </si>
  <si>
    <t>CHUA, CYRIL</t>
  </si>
  <si>
    <t>CHUA, MARICHU CONVOCAR</t>
  </si>
  <si>
    <t>CHUA, MERCY ZANTUA</t>
  </si>
  <si>
    <t>CID, JASON CARGULLO (STAFF)</t>
  </si>
  <si>
    <t>CID, VICENTE BOÑON (STAFF)</t>
  </si>
  <si>
    <t>CLAVERIA, MARILOU ICARANOM (STAFF)</t>
  </si>
  <si>
    <t>CLERIGO, JETER MENDOZA</t>
  </si>
  <si>
    <t>COLAR, LILIA VICTORIA (STAFF)</t>
  </si>
  <si>
    <t>COMPUESTO, MARILOU BONGANAY</t>
  </si>
  <si>
    <t>COPE, CLEODOSIL RAMOS</t>
  </si>
  <si>
    <t>COPE, JOSE</t>
  </si>
  <si>
    <t>CORDERO, MA. CRISTINA CLAUDIO</t>
  </si>
  <si>
    <t>CUA, EVELYN LAMBENGCO</t>
  </si>
  <si>
    <t>DACULLO, MELINDA CAPA</t>
  </si>
  <si>
    <t>DE LOS REYES, TIRZO JR. BALATAN</t>
  </si>
  <si>
    <t>DEL ROSARIO, ANNA LIZA CATALINA</t>
  </si>
  <si>
    <t>DEL ROSARIO, EDGARDO FELIPE ILLESCAS</t>
  </si>
  <si>
    <t>DEL ROSARIO, EDWIN</t>
  </si>
  <si>
    <t>DEL ROSARIO, ROBERTO SEGISMUNDO ALCANTARA</t>
  </si>
  <si>
    <t>DEL ROSARIO, ROMULO SIMEON ALCANTARA</t>
  </si>
  <si>
    <t>DY, ESTER JEAN ROSAROS(NEW)</t>
  </si>
  <si>
    <t>DYANGKO, MERLEEN</t>
  </si>
  <si>
    <t>ENCISO, JOSE CARMELO LUNA</t>
  </si>
  <si>
    <t>ESCALANTE, MA. LUNINGNING SARMIENTA (STAFF)</t>
  </si>
  <si>
    <t>ESCOTO, ARLEN BONAOBRA(STAFF)</t>
  </si>
  <si>
    <t>ESPADILLA, MA. THERESA JUAREZ</t>
  </si>
  <si>
    <t>ESPINOLA, JACQUELINE GALANG</t>
  </si>
  <si>
    <t>ESPIRITU, JOSEPH REYLITO SHEA</t>
  </si>
  <si>
    <t>ESPIRITU, MA. LOURDES MEDINA</t>
  </si>
  <si>
    <t>ESTEVEZ, JOSE RICO III JAUCIAN</t>
  </si>
  <si>
    <t>FAUSTINO, NOVA ROBAS</t>
  </si>
  <si>
    <t>FERNANDO, JAN SYDIONGCO</t>
  </si>
  <si>
    <t>FIRAZA, PABLO BATALLA</t>
  </si>
  <si>
    <t>FLORES, MARIVE ABAN</t>
  </si>
  <si>
    <t>FORMENTO, FANNIE MARIE BAYLON</t>
  </si>
  <si>
    <t>FORTUNO, SOLEDAD ANDES</t>
  </si>
  <si>
    <t>GARCIA, EVA VITERO</t>
  </si>
  <si>
    <t>GARCIA, SUSAN G.</t>
  </si>
  <si>
    <t>GIANAN, CHRISTOPHER D.</t>
  </si>
  <si>
    <t>GOINGO, ALITA ANNE HALUM</t>
  </si>
  <si>
    <t>GOLEKOH, TINTIN CO</t>
  </si>
  <si>
    <t>GONZALES, ABRAHAM DE LEON</t>
  </si>
  <si>
    <t>GONZALEZ, ROCHELLE  BASE</t>
  </si>
  <si>
    <t>GUIRIBA, AMELIA OLIVEROS</t>
  </si>
  <si>
    <t>HAO, VILMA</t>
  </si>
  <si>
    <t>IMPERIAL, ELIZABETH VICTORIA ESTEVEZ</t>
  </si>
  <si>
    <t>ISIP, ELMO DAYANDANTE</t>
  </si>
  <si>
    <t>ISIP, GLENN THADEUS DAYANDANTE</t>
  </si>
  <si>
    <t>ISIP, RICARDO JR. DAYANDANTE</t>
  </si>
  <si>
    <t>LAO, GRACE BIRON</t>
  </si>
  <si>
    <t>LIANKO, FLORO</t>
  </si>
  <si>
    <t>LIAO, CHONA</t>
  </si>
  <si>
    <t>LIAO, GIGI PALADE</t>
  </si>
  <si>
    <t>LIMOS, JOANA MANATLAO</t>
  </si>
  <si>
    <t>LOPECILLO, GEOFFREY N.</t>
  </si>
  <si>
    <t>LOPECILLO, JOCELYN D.</t>
  </si>
  <si>
    <t>MACENAS, EMILY C.</t>
  </si>
  <si>
    <t>MACINAS, SALVACION S.</t>
  </si>
  <si>
    <t>MADLANGBAYAN, RICO DIAZ</t>
  </si>
  <si>
    <t>MAGDARAOG, VILMA</t>
  </si>
  <si>
    <t>MANZANERO, CARYL COLLENE TINO (NEW) (STAFF)</t>
  </si>
  <si>
    <t>MARINO, MELANIE Y. (NEW)</t>
  </si>
  <si>
    <t>MARZAN, LALYN IRENE DELOS REYES</t>
  </si>
  <si>
    <t>MASINDO, MA. LUWALHATTI SAMALEA</t>
  </si>
  <si>
    <t>MATEUM, HILARIO T.</t>
  </si>
  <si>
    <t>MENDIOLA, ESPERANZA RAMIREZ</t>
  </si>
  <si>
    <t>MILANTE, ROLLO</t>
  </si>
  <si>
    <t>MIRASOL, DANTE V.</t>
  </si>
  <si>
    <t>MONTEMAYOR, EDGARDO L.</t>
  </si>
  <si>
    <t>MONTEMAYOR, GEMMA RANCES</t>
  </si>
  <si>
    <t>MORAN, ALFREDO MIRAFLORES</t>
  </si>
  <si>
    <t>MORAN, ARSENIA</t>
  </si>
  <si>
    <t>MORAN, ELISA ALPARCE</t>
  </si>
  <si>
    <t>MORAN, RAMON DE JESUS</t>
  </si>
  <si>
    <t>MORICO, MA. ANGELLI LORBES</t>
  </si>
  <si>
    <t>MUÑOZ, MARIPIE G.</t>
  </si>
  <si>
    <t>NASOL, JOSE OROLFO</t>
  </si>
  <si>
    <t>NAVARRO, MA. BELLEZA O.</t>
  </si>
  <si>
    <t>NAYVE, ALTHEA M.</t>
  </si>
  <si>
    <t>NUNEZ, EVA TERESA SABIO (NEW) (STAFF)</t>
  </si>
  <si>
    <t>ONA, AGNES DYANGKO</t>
  </si>
  <si>
    <t>OÑATE, HELEN LLENARESAS</t>
  </si>
  <si>
    <t>ONATO, ALMEDA CONVOCAR</t>
  </si>
  <si>
    <t>ORBE, ANELYN D.</t>
  </si>
  <si>
    <t>ORBE, MELVIN F.</t>
  </si>
  <si>
    <t>ORTICIO, ANGELEE LATUGA (STAFF) (resigned)</t>
  </si>
  <si>
    <t>OSMA, SUSAN SARTE</t>
  </si>
  <si>
    <t>PADILLA, MA. CRISTINA ABRIL</t>
  </si>
  <si>
    <t>PAGO, FROILAN MORTEGA (STAFF)</t>
  </si>
  <si>
    <t>PARANO, ROSIE BORCELIS</t>
  </si>
  <si>
    <t>PARCIA, ROSANA BASE</t>
  </si>
  <si>
    <t>PARDIÑAS, EDUARDO LIM</t>
  </si>
  <si>
    <t>PASCUAL, ERLINDA BRITANICO (STAFF)</t>
  </si>
  <si>
    <t>PEÑAFIEL, JONATHAN BALUYO</t>
  </si>
  <si>
    <t>PENETRANTE, RACHEL ANDES</t>
  </si>
  <si>
    <t>PEREZ, AGNES DIAZ</t>
  </si>
  <si>
    <t>PICART, EMMANUEL MARSHALL</t>
  </si>
  <si>
    <t>PICART, MARISOL REBUENO</t>
  </si>
  <si>
    <t>PLAZA, TERESITA SARE</t>
  </si>
  <si>
    <t>PRADO, SYLVIA BELOSO</t>
  </si>
  <si>
    <t>QUE, GEORGE</t>
  </si>
  <si>
    <t>RANCES, LETICIA LUMBIS</t>
  </si>
  <si>
    <t>RAÑOLA, SUSAN</t>
  </si>
  <si>
    <t>RAZAL, MARILYN SABERON (STAFF) (resigned)</t>
  </si>
  <si>
    <t>REALUYO, RUEL LEBI SANZ</t>
  </si>
  <si>
    <t>REBANCOS, CHARINA DUANO</t>
  </si>
  <si>
    <t>REBANCOS, RODEL E.</t>
  </si>
  <si>
    <t>REBATO, EMMA FUENTEBELLA</t>
  </si>
  <si>
    <t>REBUENO, JEREMIAS</t>
  </si>
  <si>
    <t>REBURIANO, IVY GUMBA</t>
  </si>
  <si>
    <t>RECIERDO, JOSEPHINE MATZA</t>
  </si>
  <si>
    <t>REDOBLADO, EILEEN NIGUIDULA</t>
  </si>
  <si>
    <t>REDOBLADO, SILVERIO YADAO</t>
  </si>
  <si>
    <t>RELACION, JOSE JR. QUEROL</t>
  </si>
  <si>
    <t>REMOLACIO, GLORIA DE LUMEN (STAFF)</t>
  </si>
  <si>
    <t>RENOLAYAN, HILDO INOCENTES R. (withdraw)</t>
  </si>
  <si>
    <t>RETUERMA, REYNATO LUDOVICE</t>
  </si>
  <si>
    <t>REYES, NESTOR</t>
  </si>
  <si>
    <t>REYES, ROWENA MIRABUENO (STAFF)</t>
  </si>
  <si>
    <t>RICO, LOURDES POBLETE</t>
  </si>
  <si>
    <t>RICO, PEDRO VILORIA</t>
  </si>
  <si>
    <t>RIVERA, ALMA BELLA GONZAGA</t>
  </si>
  <si>
    <t>ROBAS, MAY ROTARLA</t>
  </si>
  <si>
    <t>ROCHA, SONIA C.</t>
  </si>
  <si>
    <t>ROCHA, WILLIAM CARGULLO</t>
  </si>
  <si>
    <t>RODRIGUEZ, BERNADETTE TORRE</t>
  </si>
  <si>
    <t>RODRIGUEZ, EDGAR BORDEOS</t>
  </si>
  <si>
    <t>ROMABON, JOSEFELITO JR. BILO (STAFF) (resigned)</t>
  </si>
  <si>
    <t>ROMABON, MARIA CHRISTINE REYES (STAFF)</t>
  </si>
  <si>
    <t>ROMANO, MA. TERESA NIEVES</t>
  </si>
  <si>
    <t>SAGUINSIN, MARISA SANTIAGO</t>
  </si>
  <si>
    <t>SALCEDO, ARMI MIRANDILLA</t>
  </si>
  <si>
    <t>SAMAR, WYNNS</t>
  </si>
  <si>
    <t>SANTAYANA, ADRIANNE FELIZ S. (New)</t>
  </si>
  <si>
    <t>SISON, ARMI SAGUIDO</t>
  </si>
  <si>
    <t>SUMONDA, RENIDO SAGUBAY (NEW) (STAFF)</t>
  </si>
  <si>
    <t>SURTIDA, MARY SYLA ANDAMON</t>
  </si>
  <si>
    <t>TABARA, JOSEPH VELANTE</t>
  </si>
  <si>
    <t>TABARA, MARIA AGUSTINA INA ROA</t>
  </si>
  <si>
    <t>TAN, EDNA FREYA BARBA</t>
  </si>
  <si>
    <t>TAN, TERESITA ANG</t>
  </si>
  <si>
    <t>TAYZON, KARLO EMIR MARQUEZ</t>
  </si>
  <si>
    <t>TEE, ADELSA RAGINIO</t>
  </si>
  <si>
    <t>TEJADA, CATHERINE BUBAN</t>
  </si>
  <si>
    <t>TEMPLADO, VIVIAN BABALCON</t>
  </si>
  <si>
    <t>TOLEDO, MICHELLE BARRANDON (STAFF) (resigned)</t>
  </si>
  <si>
    <t>TRAYVILLA, LEMUEL CABRIDO</t>
  </si>
  <si>
    <t>TRINIDAD, ANTONIO CORULLO  (STAFF)</t>
  </si>
  <si>
    <t>TRINIDAD, YOLANDA BORDEOS</t>
  </si>
  <si>
    <t>VADER, GLENDA BUENO</t>
  </si>
  <si>
    <t>VELASCO, RAMON MARTIN LLONA</t>
  </si>
  <si>
    <t>VERA, MA. GINA GISELLA CRISOL</t>
  </si>
  <si>
    <t>VIBAR, MA. YASMINDA HERNANDES</t>
  </si>
  <si>
    <t>VILLANUEVA, ALBERTO SAMSON MORALES</t>
  </si>
  <si>
    <t>VILLANUEVA, ARNEL</t>
  </si>
  <si>
    <t>VILLANUEVA, BERLY M.</t>
  </si>
  <si>
    <t>WONG, EDMUND LEE (withdrawn)</t>
  </si>
  <si>
    <t>WONG, LORNA YAP (withdrawn)</t>
  </si>
  <si>
    <t>ZANTUA, RAOUL EMMANUEL O.</t>
  </si>
  <si>
    <t>T O T A L</t>
  </si>
  <si>
    <t>Prepared by:</t>
  </si>
  <si>
    <t>Approved by:</t>
  </si>
  <si>
    <t>NOEL P. CABILES</t>
  </si>
  <si>
    <t>PRECIOSA BAUTISTA, C.P.A.</t>
  </si>
  <si>
    <t>Bookkeeper</t>
  </si>
  <si>
    <t>Accountant</t>
  </si>
  <si>
    <t>As of January 31, 2015</t>
  </si>
  <si>
    <t>DON, DENNIS (Staff) New)</t>
  </si>
  <si>
    <t>ARONCE, NUMER (Staff) (New)</t>
  </si>
  <si>
    <t>JARCIA, MICHAEL MARTIN BUELLA (Staff) (New)</t>
  </si>
  <si>
    <t>As of February 28, 2015</t>
  </si>
  <si>
    <t>Beg. Bal. 01/31/2014</t>
  </si>
  <si>
    <t>COLUMNA, MARITES BERMUNDO (STAFF) (New)</t>
  </si>
  <si>
    <t>As of March 31, 2015</t>
  </si>
  <si>
    <t>Beg. Bal. 02/28/2015</t>
  </si>
  <si>
    <t>As of April 30, 2015</t>
  </si>
  <si>
    <t>Beg. Bal. 03/31/2015</t>
  </si>
  <si>
    <t>As of May 31, 2015</t>
  </si>
  <si>
    <t>ESPIRITU, MA. LOURDES MEDINA (Withdraw)</t>
  </si>
  <si>
    <t>DEL ROSARIO, ANNA LIZA CATALINA (Withdraw)</t>
  </si>
  <si>
    <t>BRAGA, ELVA CAS (Withdraw)</t>
  </si>
  <si>
    <t>As of June, 2015</t>
  </si>
  <si>
    <t>Beg. Bal. 05/31/2015</t>
  </si>
  <si>
    <t>As of July, 2015</t>
  </si>
  <si>
    <t>Beg. Bal. 06/30/2015</t>
  </si>
  <si>
    <t>RAVALO, DON EXEQUIEL (NEW) (STAFF)</t>
  </si>
  <si>
    <t>NARVAEZ, SWISS M.D. (New)</t>
  </si>
  <si>
    <t>VOSOTROS, LESLIE ANN (New)</t>
  </si>
  <si>
    <t>TEJERO, RIA JANE (New) (Staff)</t>
  </si>
  <si>
    <t>TAGOMATA, CINDY MELISSA (New)</t>
  </si>
  <si>
    <t>LATADE, KATHERINE MIRASOL (New)</t>
  </si>
  <si>
    <t>COMBO, FREDDIE (New)</t>
  </si>
  <si>
    <t>BAUTISTA, PRECIOSA BRUL (STAFF) (Resigned)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</si>
</sst>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14"/>
      <name val="Tahoma"/>
      <family val="2"/>
    </font>
    <font>
      <sz val="11"/>
      <name val="Tahoma"/>
      <family val="2"/>
    </font>
    <font>
      <sz val="1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sz val="8"/>
      <name val="Segoe UI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2" applyFont="1" applyFill="1"/>
    <xf numFmtId="43" fontId="3" fillId="0" borderId="0" xfId="3" applyFont="1" applyFill="1"/>
    <xf numFmtId="0" fontId="3" fillId="0" borderId="0" xfId="2" applyFont="1" applyFill="1" applyBorder="1"/>
    <xf numFmtId="43" fontId="3" fillId="0" borderId="0" xfId="3" applyFont="1" applyFill="1" applyBorder="1"/>
    <xf numFmtId="43" fontId="9" fillId="0" borderId="1" xfId="3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 wrapText="1"/>
    </xf>
    <xf numFmtId="43" fontId="10" fillId="0" borderId="1" xfId="3" applyFont="1" applyFill="1" applyBorder="1" applyAlignment="1">
      <alignment horizontal="center" vertical="center" wrapText="1"/>
    </xf>
    <xf numFmtId="43" fontId="10" fillId="0" borderId="1" xfId="3" applyNumberFormat="1" applyFont="1" applyFill="1" applyBorder="1" applyAlignment="1">
      <alignment horizontal="center" vertical="center" wrapText="1"/>
    </xf>
    <xf numFmtId="43" fontId="11" fillId="0" borderId="1" xfId="3" applyNumberFormat="1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/>
    </xf>
    <xf numFmtId="0" fontId="11" fillId="0" borderId="1" xfId="2" applyFont="1" applyFill="1" applyBorder="1"/>
    <xf numFmtId="43" fontId="11" fillId="0" borderId="1" xfId="3" applyFont="1" applyFill="1" applyBorder="1" applyAlignment="1">
      <alignment horizontal="center"/>
    </xf>
    <xf numFmtId="43" fontId="11" fillId="0" borderId="1" xfId="2" applyNumberFormat="1" applyFont="1" applyFill="1" applyBorder="1"/>
    <xf numFmtId="0" fontId="11" fillId="2" borderId="1" xfId="2" applyFont="1" applyFill="1" applyBorder="1"/>
    <xf numFmtId="0" fontId="11" fillId="2" borderId="1" xfId="2" applyFont="1" applyFill="1" applyBorder="1" applyAlignment="1">
      <alignment horizontal="center"/>
    </xf>
    <xf numFmtId="43" fontId="11" fillId="2" borderId="1" xfId="3" applyFont="1" applyFill="1" applyBorder="1" applyAlignment="1">
      <alignment horizontal="center"/>
    </xf>
    <xf numFmtId="43" fontId="10" fillId="2" borderId="1" xfId="3" applyNumberFormat="1" applyFont="1" applyFill="1" applyBorder="1" applyAlignment="1">
      <alignment horizontal="center" vertical="center" wrapText="1"/>
    </xf>
    <xf numFmtId="43" fontId="11" fillId="2" borderId="1" xfId="2" applyNumberFormat="1" applyFont="1" applyFill="1" applyBorder="1"/>
    <xf numFmtId="43" fontId="2" fillId="0" borderId="0" xfId="3" applyFont="1" applyFill="1"/>
    <xf numFmtId="0" fontId="11" fillId="3" borderId="1" xfId="2" applyFont="1" applyFill="1" applyBorder="1"/>
    <xf numFmtId="0" fontId="11" fillId="3" borderId="1" xfId="2" applyFont="1" applyFill="1" applyBorder="1" applyAlignment="1">
      <alignment horizontal="center"/>
    </xf>
    <xf numFmtId="43" fontId="11" fillId="3" borderId="1" xfId="3" applyFont="1" applyFill="1" applyBorder="1" applyAlignment="1">
      <alignment horizontal="center"/>
    </xf>
    <xf numFmtId="43" fontId="10" fillId="3" borderId="1" xfId="3" applyNumberFormat="1" applyFont="1" applyFill="1" applyBorder="1" applyAlignment="1">
      <alignment horizontal="center" vertical="center" wrapText="1"/>
    </xf>
    <xf numFmtId="43" fontId="11" fillId="3" borderId="1" xfId="2" applyNumberFormat="1" applyFont="1" applyFill="1" applyBorder="1"/>
    <xf numFmtId="0" fontId="11" fillId="0" borderId="0" xfId="2" applyFont="1" applyFill="1"/>
    <xf numFmtId="43" fontId="10" fillId="3" borderId="1" xfId="3" applyFont="1" applyFill="1" applyBorder="1" applyAlignment="1">
      <alignment horizontal="center" vertical="center" wrapText="1"/>
    </xf>
    <xf numFmtId="43" fontId="12" fillId="0" borderId="0" xfId="1" applyFont="1" applyFill="1" applyAlignment="1"/>
    <xf numFmtId="3" fontId="10" fillId="0" borderId="2" xfId="2" applyNumberFormat="1" applyFont="1" applyFill="1" applyBorder="1" applyAlignment="1">
      <alignment horizontal="center"/>
    </xf>
    <xf numFmtId="43" fontId="10" fillId="0" borderId="2" xfId="3" applyFont="1" applyFill="1" applyBorder="1" applyAlignment="1">
      <alignment horizontal="center"/>
    </xf>
    <xf numFmtId="0" fontId="13" fillId="0" borderId="0" xfId="2" applyFont="1" applyFill="1"/>
    <xf numFmtId="0" fontId="2" fillId="0" borderId="0" xfId="2" applyFont="1" applyFill="1"/>
    <xf numFmtId="43" fontId="13" fillId="0" borderId="0" xfId="3" applyFont="1" applyFill="1"/>
    <xf numFmtId="43" fontId="11" fillId="0" borderId="0" xfId="3" applyFont="1" applyFill="1"/>
    <xf numFmtId="0" fontId="14" fillId="0" borderId="0" xfId="2" applyFont="1" applyFill="1"/>
    <xf numFmtId="43" fontId="9" fillId="0" borderId="0" xfId="3" applyFont="1" applyFill="1"/>
    <xf numFmtId="0" fontId="9" fillId="0" borderId="0" xfId="2" applyFont="1" applyFill="1"/>
    <xf numFmtId="43" fontId="15" fillId="0" borderId="0" xfId="3" applyFont="1" applyFill="1" applyAlignment="1">
      <alignment vertical="top"/>
    </xf>
    <xf numFmtId="43" fontId="10" fillId="0" borderId="0" xfId="3" applyFont="1" applyFill="1"/>
    <xf numFmtId="0" fontId="10" fillId="0" borderId="0" xfId="2" applyFont="1" applyFill="1"/>
    <xf numFmtId="43" fontId="16" fillId="0" borderId="0" xfId="3" applyFont="1" applyFill="1"/>
    <xf numFmtId="43" fontId="11" fillId="0" borderId="0" xfId="3" applyFont="1" applyFill="1" applyAlignment="1">
      <alignment vertical="center"/>
    </xf>
    <xf numFmtId="43" fontId="10" fillId="2" borderId="1" xfId="3" applyFont="1" applyFill="1" applyBorder="1" applyAlignment="1">
      <alignment horizontal="center" vertical="center" wrapText="1"/>
    </xf>
    <xf numFmtId="43" fontId="9" fillId="0" borderId="1" xfId="3" applyFont="1" applyFill="1" applyBorder="1" applyAlignment="1">
      <alignment horizontal="center" vertical="center" wrapText="1"/>
    </xf>
    <xf numFmtId="43" fontId="9" fillId="0" borderId="1" xfId="3" applyFont="1" applyFill="1" applyBorder="1" applyAlignment="1">
      <alignment horizontal="center" vertical="center" wrapText="1"/>
    </xf>
    <xf numFmtId="43" fontId="9" fillId="0" borderId="1" xfId="3" applyFont="1" applyFill="1" applyBorder="1" applyAlignment="1">
      <alignment horizontal="center" vertical="center" wrapText="1"/>
    </xf>
    <xf numFmtId="43" fontId="9" fillId="0" borderId="1" xfId="3" applyFont="1" applyFill="1" applyBorder="1" applyAlignment="1">
      <alignment horizontal="center" vertical="center" wrapText="1"/>
    </xf>
    <xf numFmtId="43" fontId="9" fillId="0" borderId="1" xfId="3" applyFont="1" applyFill="1" applyBorder="1" applyAlignment="1">
      <alignment horizontal="center" vertical="center" wrapText="1"/>
    </xf>
    <xf numFmtId="43" fontId="9" fillId="0" borderId="1" xfId="3" applyFont="1" applyFill="1" applyBorder="1" applyAlignment="1">
      <alignment horizontal="center" vertical="center" wrapText="1"/>
    </xf>
    <xf numFmtId="0" fontId="11" fillId="0" borderId="0" xfId="2" applyFont="1" applyFill="1" applyAlignment="1">
      <alignment horizontal="left" wrapText="1"/>
    </xf>
    <xf numFmtId="43" fontId="9" fillId="0" borderId="1" xfId="3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/>
    </xf>
    <xf numFmtId="43" fontId="9" fillId="0" borderId="0" xfId="3" applyFont="1" applyFill="1" applyAlignment="1">
      <alignment horizontal="center"/>
    </xf>
    <xf numFmtId="43" fontId="2" fillId="0" borderId="0" xfId="3" applyFont="1" applyFill="1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8" fillId="0" borderId="0" xfId="2" applyFont="1" applyFill="1" applyAlignment="1">
      <alignment horizontal="center"/>
    </xf>
    <xf numFmtId="0" fontId="7" fillId="0" borderId="0" xfId="2" applyFont="1" applyFill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4" fillId="0" borderId="0" xfId="2" applyFont="1" applyFill="1" applyAlignment="1">
      <alignment horizontal="center"/>
    </xf>
    <xf numFmtId="0" fontId="5" fillId="0" borderId="0" xfId="2" applyFont="1" applyFill="1" applyAlignment="1">
      <alignment horizontal="center"/>
    </xf>
    <xf numFmtId="0" fontId="6" fillId="0" borderId="0" xfId="2" applyFont="1" applyFill="1" applyAlignment="1">
      <alignment horizontal="center"/>
    </xf>
  </cellXfs>
  <cellStyles count="9">
    <cellStyle name="Comma" xfId="1" builtinId="3"/>
    <cellStyle name="Comma 2" xfId="3"/>
    <cellStyle name="Comma 2 2" xfId="4"/>
    <cellStyle name="Comma 3" xfId="5"/>
    <cellStyle name="Normal" xfId="0" builtinId="0"/>
    <cellStyle name="Normal 2" xfId="2"/>
    <cellStyle name="Normal 2 2" xfId="6"/>
    <cellStyle name="Normal 3" xfId="7"/>
    <cellStyle name="Percent 2" xfId="8"/>
  </cellStyles>
  <dxfs count="0"/>
  <tableStyles count="1" defaultTableStyle="TableStyleMedium9" defaultPivotStyle="PivotStyleLight16">
    <tableStyle name="MySqlDefault" pivot="0" table="0" count="0"/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22</xdr:col>
      <xdr:colOff>419100</xdr:colOff>
      <xdr:row>2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0"/>
          <a:ext cx="145637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22</xdr:col>
      <xdr:colOff>419100</xdr:colOff>
      <xdr:row>2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0"/>
          <a:ext cx="8953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22</xdr:col>
      <xdr:colOff>419100</xdr:colOff>
      <xdr:row>2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0"/>
          <a:ext cx="8953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22</xdr:col>
      <xdr:colOff>419100</xdr:colOff>
      <xdr:row>2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0"/>
          <a:ext cx="8953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22</xdr:col>
      <xdr:colOff>419100</xdr:colOff>
      <xdr:row>2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0"/>
          <a:ext cx="4762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22</xdr:col>
      <xdr:colOff>419100</xdr:colOff>
      <xdr:row>2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0"/>
          <a:ext cx="8953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22</xdr:col>
      <xdr:colOff>419100</xdr:colOff>
      <xdr:row>2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0"/>
          <a:ext cx="8953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ing%20file/Monthly%20Report/2014/Schedule%20of%20Share%20Capital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ial%20Balance%20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ial%20Balance%20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ment%20of%20Financial%20Condition%20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an. 14"/>
      <sheetName val="Feb. 14"/>
      <sheetName val="Mar. 14"/>
      <sheetName val="Apr. 14"/>
      <sheetName val="May. 14"/>
      <sheetName val="Jun. 14"/>
      <sheetName val="Jul. 14"/>
      <sheetName val="Aug. 14"/>
      <sheetName val="Sept. 14"/>
      <sheetName val="Oct. 14"/>
      <sheetName val="Nov. 14"/>
      <sheetName val="Dec. 14"/>
      <sheetName val="Yr. Ended 2014"/>
      <sheetName val="Ave. Share"/>
      <sheetName val="Ave. Share (w-tax) check"/>
      <sheetName val="Ave. Share (w-tax) cash"/>
      <sheetName val="Ave. Share (w-tax) staff"/>
      <sheetName val="Ave. Share (w-tax) (2)"/>
      <sheetName val="Yr. End 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59">
          <cell r="X259">
            <v>28515000</v>
          </cell>
        </row>
      </sheetData>
      <sheetData sheetId="12">
        <row r="15">
          <cell r="W15">
            <v>0</v>
          </cell>
        </row>
        <row r="16">
          <cell r="W16">
            <v>445375.85903208167</v>
          </cell>
        </row>
        <row r="17">
          <cell r="W17">
            <v>105072.72840559299</v>
          </cell>
        </row>
        <row r="18">
          <cell r="W18">
            <v>130796.53083194143</v>
          </cell>
        </row>
        <row r="19">
          <cell r="W19">
            <v>215279.87689121868</v>
          </cell>
        </row>
        <row r="20">
          <cell r="W20">
            <v>65430.616734557494</v>
          </cell>
        </row>
        <row r="21">
          <cell r="W21">
            <v>25724.870000000003</v>
          </cell>
        </row>
        <row r="22">
          <cell r="W22">
            <v>500</v>
          </cell>
        </row>
        <row r="23">
          <cell r="W23">
            <v>328782.69</v>
          </cell>
        </row>
        <row r="24">
          <cell r="W24">
            <v>341087.85433720291</v>
          </cell>
        </row>
        <row r="25">
          <cell r="W25">
            <v>146847.95875987754</v>
          </cell>
        </row>
        <row r="26">
          <cell r="W26">
            <v>85201.9867603772</v>
          </cell>
        </row>
        <row r="27">
          <cell r="W27">
            <v>212988.76124261174</v>
          </cell>
        </row>
        <row r="28">
          <cell r="W28">
            <v>67697.09</v>
          </cell>
        </row>
        <row r="29">
          <cell r="W29">
            <v>147073.59038681429</v>
          </cell>
        </row>
        <row r="30">
          <cell r="W30">
            <v>189354.395129532</v>
          </cell>
        </row>
        <row r="31">
          <cell r="W31">
            <v>71042.381494724759</v>
          </cell>
        </row>
        <row r="32">
          <cell r="W32">
            <v>99034.048441313033</v>
          </cell>
        </row>
        <row r="33">
          <cell r="W33">
            <v>13924.85</v>
          </cell>
        </row>
        <row r="34">
          <cell r="W34">
            <v>17811.366373014276</v>
          </cell>
        </row>
        <row r="35">
          <cell r="W35">
            <v>13172.2</v>
          </cell>
        </row>
        <row r="36">
          <cell r="W36">
            <v>142794.28665182824</v>
          </cell>
        </row>
        <row r="37">
          <cell r="W37">
            <v>66332.479991494794</v>
          </cell>
        </row>
        <row r="38">
          <cell r="W38">
            <v>38207.349921123634</v>
          </cell>
        </row>
        <row r="39">
          <cell r="W39">
            <v>28025.722247848054</v>
          </cell>
        </row>
        <row r="40">
          <cell r="W40">
            <v>69597.497687660187</v>
          </cell>
        </row>
        <row r="41">
          <cell r="W41">
            <v>10007.200000000001</v>
          </cell>
        </row>
        <row r="42">
          <cell r="W42">
            <v>468079.22034595913</v>
          </cell>
        </row>
        <row r="43">
          <cell r="W43">
            <v>429002.67156820052</v>
          </cell>
        </row>
        <row r="44">
          <cell r="W44">
            <v>161480.65010371647</v>
          </cell>
        </row>
        <row r="45">
          <cell r="W45">
            <v>174674.79071043633</v>
          </cell>
        </row>
        <row r="46">
          <cell r="W46">
            <v>19175.590000000004</v>
          </cell>
        </row>
        <row r="47">
          <cell r="W47">
            <v>64323.83</v>
          </cell>
        </row>
        <row r="48">
          <cell r="W48">
            <v>1.7908543668454513E-3</v>
          </cell>
        </row>
        <row r="49">
          <cell r="W49">
            <v>82162.414802078318</v>
          </cell>
        </row>
        <row r="50">
          <cell r="W50">
            <v>68095.508413708725</v>
          </cell>
        </row>
        <row r="51">
          <cell r="W51">
            <v>162133.50370519963</v>
          </cell>
        </row>
        <row r="52">
          <cell r="W52">
            <v>79276.585486228156</v>
          </cell>
        </row>
        <row r="53">
          <cell r="W53">
            <v>213746.79217045501</v>
          </cell>
        </row>
        <row r="54">
          <cell r="W54">
            <v>276803.19275026815</v>
          </cell>
        </row>
        <row r="55">
          <cell r="W55">
            <v>-1.1559269623830914E-3</v>
          </cell>
        </row>
        <row r="56">
          <cell r="W56">
            <v>54004.59</v>
          </cell>
        </row>
        <row r="57">
          <cell r="W57">
            <v>181581.85800751715</v>
          </cell>
        </row>
        <row r="58">
          <cell r="W58">
            <v>268638.69404506753</v>
          </cell>
        </row>
        <row r="59">
          <cell r="W59">
            <v>43825.537397249464</v>
          </cell>
        </row>
        <row r="60">
          <cell r="W60">
            <v>424615.01764621853</v>
          </cell>
        </row>
        <row r="61">
          <cell r="W61">
            <v>25559.97</v>
          </cell>
        </row>
        <row r="62">
          <cell r="W62">
            <v>37791.18379144738</v>
          </cell>
        </row>
        <row r="63">
          <cell r="W63">
            <v>170710.78451645508</v>
          </cell>
        </row>
        <row r="64">
          <cell r="W64">
            <v>93580.348743259747</v>
          </cell>
        </row>
        <row r="65">
          <cell r="W65">
            <v>61056.630000000005</v>
          </cell>
        </row>
        <row r="66">
          <cell r="W66">
            <v>0</v>
          </cell>
        </row>
        <row r="67">
          <cell r="W67">
            <v>3000</v>
          </cell>
        </row>
        <row r="68">
          <cell r="W68">
            <v>23614.567005954716</v>
          </cell>
        </row>
        <row r="69">
          <cell r="W69">
            <v>67369.066313584306</v>
          </cell>
        </row>
        <row r="70">
          <cell r="W70">
            <v>31723.931282570942</v>
          </cell>
        </row>
        <row r="71">
          <cell r="W71">
            <v>17727.7</v>
          </cell>
        </row>
        <row r="72">
          <cell r="W72">
            <v>10399.43</v>
          </cell>
        </row>
        <row r="73">
          <cell r="W73">
            <v>115450.71667083331</v>
          </cell>
        </row>
        <row r="74">
          <cell r="W74">
            <v>83087.378160763226</v>
          </cell>
        </row>
        <row r="75">
          <cell r="W75">
            <v>77042.634448417433</v>
          </cell>
        </row>
        <row r="76">
          <cell r="W76">
            <v>16597.804448417424</v>
          </cell>
        </row>
        <row r="77">
          <cell r="W77">
            <v>36497.410000000003</v>
          </cell>
        </row>
        <row r="78">
          <cell r="W78">
            <v>75082.274142591355</v>
          </cell>
        </row>
        <row r="79">
          <cell r="W79">
            <v>11103.06</v>
          </cell>
        </row>
        <row r="80">
          <cell r="W80">
            <v>68615.647545701868</v>
          </cell>
        </row>
        <row r="81">
          <cell r="W81">
            <v>144737.14522035199</v>
          </cell>
        </row>
        <row r="82">
          <cell r="W82">
            <v>92403.774455290608</v>
          </cell>
        </row>
        <row r="83">
          <cell r="W83">
            <v>38015.68380437322</v>
          </cell>
        </row>
        <row r="84">
          <cell r="W84">
            <v>71561.068586879876</v>
          </cell>
        </row>
        <row r="85">
          <cell r="W85">
            <v>-2.526119293179363E-3</v>
          </cell>
        </row>
        <row r="86">
          <cell r="W86">
            <v>-4.9098788731498644E-3</v>
          </cell>
        </row>
        <row r="87">
          <cell r="W87">
            <v>42554.75</v>
          </cell>
        </row>
        <row r="88">
          <cell r="W88">
            <v>2.3612625955138355E-3</v>
          </cell>
        </row>
        <row r="89">
          <cell r="W89">
            <v>40284.50519899901</v>
          </cell>
        </row>
        <row r="90">
          <cell r="W90">
            <v>-2.1612185864796629E-3</v>
          </cell>
        </row>
        <row r="91">
          <cell r="W91">
            <v>215621.31515939167</v>
          </cell>
        </row>
        <row r="92">
          <cell r="W92">
            <v>57461.270000000004</v>
          </cell>
        </row>
        <row r="93">
          <cell r="W93">
            <v>0</v>
          </cell>
        </row>
        <row r="94">
          <cell r="W94">
            <v>0</v>
          </cell>
        </row>
        <row r="95">
          <cell r="W95">
            <v>253741.11926483785</v>
          </cell>
        </row>
        <row r="96">
          <cell r="W96">
            <v>166573.12616567881</v>
          </cell>
        </row>
        <row r="97">
          <cell r="W97">
            <v>187964.48319005666</v>
          </cell>
        </row>
        <row r="98">
          <cell r="W98">
            <v>256667.67894160055</v>
          </cell>
        </row>
        <row r="99">
          <cell r="W99">
            <v>10745.880000000001</v>
          </cell>
        </row>
        <row r="100">
          <cell r="W100">
            <v>42812.207021083392</v>
          </cell>
        </row>
        <row r="101">
          <cell r="W101">
            <v>137115.67783292773</v>
          </cell>
        </row>
        <row r="102">
          <cell r="W102">
            <v>49211.68305487599</v>
          </cell>
        </row>
        <row r="103">
          <cell r="W103">
            <v>155596.56216935671</v>
          </cell>
        </row>
        <row r="104">
          <cell r="W104">
            <v>198246.59881086196</v>
          </cell>
        </row>
        <row r="105">
          <cell r="W105">
            <v>34304.303226791162</v>
          </cell>
        </row>
        <row r="106">
          <cell r="W106">
            <v>232049.14783215598</v>
          </cell>
        </row>
        <row r="107">
          <cell r="W107">
            <v>152011.98936806884</v>
          </cell>
        </row>
        <row r="108">
          <cell r="W108">
            <v>82509.156875646368</v>
          </cell>
        </row>
        <row r="109">
          <cell r="W109">
            <v>160476.28278646228</v>
          </cell>
        </row>
        <row r="110">
          <cell r="W110">
            <v>280562.44733034848</v>
          </cell>
        </row>
        <row r="111">
          <cell r="W111">
            <v>0</v>
          </cell>
        </row>
        <row r="112">
          <cell r="W112">
            <v>61252.74</v>
          </cell>
        </row>
        <row r="113">
          <cell r="W113">
            <v>127832.58316851904</v>
          </cell>
        </row>
        <row r="114">
          <cell r="W114">
            <v>228660.37993581739</v>
          </cell>
        </row>
        <row r="115">
          <cell r="W115">
            <v>119175.68425571827</v>
          </cell>
        </row>
        <row r="116">
          <cell r="W116">
            <v>50000</v>
          </cell>
        </row>
        <row r="117">
          <cell r="W117">
            <v>195091.6546112764</v>
          </cell>
        </row>
        <row r="118">
          <cell r="W118">
            <v>405807.68493714102</v>
          </cell>
        </row>
        <row r="119">
          <cell r="W119">
            <v>151160.51948498219</v>
          </cell>
        </row>
        <row r="120">
          <cell r="W120">
            <v>27617.459999999995</v>
          </cell>
        </row>
        <row r="121">
          <cell r="W121">
            <v>1288.066214090579</v>
          </cell>
        </row>
        <row r="122">
          <cell r="W122">
            <v>119361.58563883578</v>
          </cell>
        </row>
        <row r="123">
          <cell r="W123">
            <v>12901.8</v>
          </cell>
        </row>
        <row r="124">
          <cell r="W124">
            <v>18650.429747367169</v>
          </cell>
        </row>
        <row r="125">
          <cell r="W125">
            <v>13862.030958472893</v>
          </cell>
        </row>
        <row r="126">
          <cell r="W126">
            <v>64469.232268390704</v>
          </cell>
        </row>
        <row r="127">
          <cell r="W127">
            <v>21390.33</v>
          </cell>
        </row>
        <row r="128">
          <cell r="W128">
            <v>260624.80492044546</v>
          </cell>
        </row>
        <row r="129">
          <cell r="W129">
            <v>34938.07</v>
          </cell>
        </row>
        <row r="130">
          <cell r="W130">
            <v>13798.144822098619</v>
          </cell>
        </row>
        <row r="131">
          <cell r="W131">
            <v>245890.24694906682</v>
          </cell>
        </row>
        <row r="132">
          <cell r="W132">
            <v>3478.2340837143656</v>
          </cell>
        </row>
        <row r="133">
          <cell r="W133">
            <v>287393.82159193564</v>
          </cell>
        </row>
        <row r="134">
          <cell r="W134">
            <v>218790.22838564994</v>
          </cell>
        </row>
        <row r="135">
          <cell r="W135">
            <v>208685.83509160104</v>
          </cell>
        </row>
        <row r="136">
          <cell r="W136">
            <v>177738.24512431378</v>
          </cell>
        </row>
        <row r="137">
          <cell r="W137">
            <v>73930.501533429735</v>
          </cell>
        </row>
        <row r="138">
          <cell r="W138">
            <v>65914.316734557491</v>
          </cell>
        </row>
        <row r="139">
          <cell r="W139">
            <v>177864.9054738174</v>
          </cell>
        </row>
        <row r="140">
          <cell r="W140">
            <v>56925.566031130489</v>
          </cell>
        </row>
        <row r="141">
          <cell r="W141">
            <v>55338.47</v>
          </cell>
        </row>
        <row r="142">
          <cell r="W142">
            <v>311992.35364037898</v>
          </cell>
        </row>
        <row r="143">
          <cell r="W143">
            <v>50197.782758185029</v>
          </cell>
        </row>
        <row r="144">
          <cell r="W144">
            <v>178699.63511762736</v>
          </cell>
        </row>
        <row r="145">
          <cell r="W145">
            <v>1000</v>
          </cell>
        </row>
        <row r="146">
          <cell r="W146">
            <v>272335.33952448075</v>
          </cell>
        </row>
        <row r="147">
          <cell r="W147">
            <v>210093.91555184763</v>
          </cell>
        </row>
        <row r="148">
          <cell r="W148">
            <v>60411.873286065587</v>
          </cell>
        </row>
        <row r="149">
          <cell r="W149">
            <v>67957.11</v>
          </cell>
        </row>
        <row r="150">
          <cell r="W150">
            <v>190496.94023289825</v>
          </cell>
        </row>
        <row r="151">
          <cell r="W151">
            <v>243917.43860550836</v>
          </cell>
        </row>
        <row r="152">
          <cell r="W152">
            <v>97356.578116884441</v>
          </cell>
        </row>
        <row r="153">
          <cell r="W153">
            <v>26075.928613574331</v>
          </cell>
        </row>
        <row r="154">
          <cell r="W154">
            <v>282848.87132937927</v>
          </cell>
        </row>
        <row r="155">
          <cell r="W155">
            <v>48635.712055971802</v>
          </cell>
        </row>
        <row r="156">
          <cell r="W156">
            <v>140101.86975219814</v>
          </cell>
        </row>
        <row r="157">
          <cell r="W157">
            <v>15000</v>
          </cell>
        </row>
        <row r="158">
          <cell r="W158">
            <v>10000</v>
          </cell>
        </row>
        <row r="159">
          <cell r="W159">
            <v>95678.995950448298</v>
          </cell>
        </row>
        <row r="160">
          <cell r="W160">
            <v>11781.77</v>
          </cell>
        </row>
        <row r="161">
          <cell r="W161">
            <v>162729.73495825101</v>
          </cell>
        </row>
        <row r="162">
          <cell r="W162">
            <v>17542.36</v>
          </cell>
        </row>
        <row r="163">
          <cell r="W163">
            <v>212071.64375962346</v>
          </cell>
        </row>
        <row r="164">
          <cell r="W164">
            <v>88145.845143656115</v>
          </cell>
        </row>
        <row r="165">
          <cell r="W165">
            <v>262481.95312888932</v>
          </cell>
        </row>
        <row r="166">
          <cell r="W166">
            <v>262425.55901016673</v>
          </cell>
        </row>
        <row r="167">
          <cell r="W167">
            <v>364719.18760160572</v>
          </cell>
        </row>
        <row r="168">
          <cell r="W168">
            <v>31499.579815368208</v>
          </cell>
        </row>
        <row r="169">
          <cell r="W169">
            <v>92863.280511844627</v>
          </cell>
        </row>
        <row r="170">
          <cell r="W170">
            <v>1102333.4415429244</v>
          </cell>
        </row>
        <row r="171">
          <cell r="W171">
            <v>113701.34</v>
          </cell>
        </row>
        <row r="172">
          <cell r="W172">
            <v>157104.28537665895</v>
          </cell>
        </row>
        <row r="173">
          <cell r="W173">
            <v>626178.70416241954</v>
          </cell>
        </row>
        <row r="174">
          <cell r="W174">
            <v>70411.48940978029</v>
          </cell>
        </row>
        <row r="175">
          <cell r="W175">
            <v>194299.96079412717</v>
          </cell>
        </row>
        <row r="176">
          <cell r="W176">
            <v>10000</v>
          </cell>
        </row>
        <row r="177">
          <cell r="W177">
            <v>251079.01238617275</v>
          </cell>
        </row>
        <row r="178">
          <cell r="W178">
            <v>67550.010000000009</v>
          </cell>
        </row>
        <row r="179">
          <cell r="W179">
            <v>22118.425218330627</v>
          </cell>
        </row>
        <row r="180">
          <cell r="W180">
            <v>41155.419772558533</v>
          </cell>
        </row>
        <row r="181">
          <cell r="W181">
            <v>47417.631920525448</v>
          </cell>
        </row>
        <row r="182">
          <cell r="W182">
            <v>0</v>
          </cell>
        </row>
        <row r="183">
          <cell r="W183">
            <v>87804.567174012584</v>
          </cell>
        </row>
        <row r="184">
          <cell r="W184">
            <v>245354.00660718456</v>
          </cell>
        </row>
        <row r="185">
          <cell r="W185">
            <v>153822.38247455133</v>
          </cell>
        </row>
        <row r="186">
          <cell r="W186">
            <v>92563.679361492454</v>
          </cell>
        </row>
        <row r="187">
          <cell r="W187">
            <v>145448.38898293767</v>
          </cell>
        </row>
        <row r="188">
          <cell r="W188">
            <v>225009.84948464605</v>
          </cell>
        </row>
        <row r="189">
          <cell r="W189">
            <v>62016.06178844309</v>
          </cell>
        </row>
        <row r="190">
          <cell r="W190">
            <v>26061.760715973818</v>
          </cell>
        </row>
        <row r="191">
          <cell r="W191">
            <v>184341.4830381324</v>
          </cell>
        </row>
        <row r="192">
          <cell r="W192">
            <v>12142.759866706214</v>
          </cell>
        </row>
        <row r="193">
          <cell r="W193">
            <v>270210.15459408256</v>
          </cell>
        </row>
        <row r="194">
          <cell r="W194">
            <v>258406.65329767624</v>
          </cell>
        </row>
        <row r="195">
          <cell r="W195">
            <v>433995.38323141413</v>
          </cell>
        </row>
        <row r="196">
          <cell r="W196">
            <v>230558.96699988062</v>
          </cell>
        </row>
        <row r="197">
          <cell r="W197">
            <v>117461.35919477502</v>
          </cell>
        </row>
        <row r="198">
          <cell r="W198">
            <v>284160.38316332723</v>
          </cell>
        </row>
        <row r="199">
          <cell r="W199">
            <v>0</v>
          </cell>
        </row>
        <row r="200">
          <cell r="W200">
            <v>8.0775564128998667E-4</v>
          </cell>
        </row>
        <row r="201">
          <cell r="W201">
            <v>64191.65</v>
          </cell>
        </row>
        <row r="202">
          <cell r="W202">
            <v>26636.402117503523</v>
          </cell>
        </row>
        <row r="203">
          <cell r="W203">
            <v>30245.223070100452</v>
          </cell>
        </row>
        <row r="204">
          <cell r="W204">
            <v>368730.62453564547</v>
          </cell>
        </row>
        <row r="205">
          <cell r="W205">
            <v>89497.746468658603</v>
          </cell>
        </row>
        <row r="206">
          <cell r="W206">
            <v>84249.945977314681</v>
          </cell>
        </row>
        <row r="207">
          <cell r="W207">
            <v>21450.126068801586</v>
          </cell>
        </row>
        <row r="208">
          <cell r="W208">
            <v>182655.7795025896</v>
          </cell>
        </row>
        <row r="209">
          <cell r="W209">
            <v>176479.07604472572</v>
          </cell>
        </row>
        <row r="210">
          <cell r="W210">
            <v>11791.99</v>
          </cell>
        </row>
        <row r="211">
          <cell r="W211">
            <v>126213.80325336645</v>
          </cell>
        </row>
        <row r="212">
          <cell r="W212">
            <v>-3.1753512084833346E-3</v>
          </cell>
        </row>
        <row r="213">
          <cell r="W213">
            <v>13652.09</v>
          </cell>
        </row>
        <row r="214">
          <cell r="W214">
            <v>43562.931626452941</v>
          </cell>
        </row>
        <row r="215">
          <cell r="W215">
            <v>51771.136589446956</v>
          </cell>
        </row>
        <row r="216">
          <cell r="W216">
            <v>171991.72692929051</v>
          </cell>
        </row>
        <row r="217">
          <cell r="W217">
            <v>292337.26199399453</v>
          </cell>
        </row>
        <row r="218">
          <cell r="W218">
            <v>62708.72</v>
          </cell>
        </row>
        <row r="219">
          <cell r="W219">
            <v>126793.71030028285</v>
          </cell>
        </row>
        <row r="220">
          <cell r="W220">
            <v>77706.7467516295</v>
          </cell>
        </row>
        <row r="221">
          <cell r="W221">
            <v>33163.719179700878</v>
          </cell>
        </row>
        <row r="222">
          <cell r="W222">
            <v>137749.52018330881</v>
          </cell>
        </row>
        <row r="223">
          <cell r="W223">
            <v>3544.7033975218237</v>
          </cell>
        </row>
        <row r="224">
          <cell r="W224">
            <v>-4.06239292351529E-3</v>
          </cell>
        </row>
        <row r="225">
          <cell r="W225">
            <v>58360.3740148535</v>
          </cell>
        </row>
        <row r="226">
          <cell r="W226">
            <v>572278.35067853564</v>
          </cell>
        </row>
        <row r="227">
          <cell r="W227">
            <v>67709.850810362201</v>
          </cell>
        </row>
        <row r="228">
          <cell r="W228">
            <v>2.6600440469337627E-3</v>
          </cell>
        </row>
        <row r="229">
          <cell r="W229">
            <v>24634.91</v>
          </cell>
        </row>
        <row r="230">
          <cell r="W230">
            <v>15552</v>
          </cell>
        </row>
        <row r="231">
          <cell r="W231">
            <v>51718.122210728136</v>
          </cell>
        </row>
        <row r="232">
          <cell r="W232">
            <v>10039.6</v>
          </cell>
        </row>
        <row r="233">
          <cell r="W233">
            <v>18091.77</v>
          </cell>
        </row>
        <row r="234">
          <cell r="W234">
            <v>64353.91</v>
          </cell>
        </row>
        <row r="235">
          <cell r="W235">
            <v>71338.070000000007</v>
          </cell>
        </row>
        <row r="236">
          <cell r="W236">
            <v>28411.441887009183</v>
          </cell>
        </row>
        <row r="237">
          <cell r="W237">
            <v>101723.65169417398</v>
          </cell>
        </row>
        <row r="238">
          <cell r="W238">
            <v>59924.2</v>
          </cell>
        </row>
        <row r="239">
          <cell r="W239">
            <v>13292.76</v>
          </cell>
        </row>
        <row r="240">
          <cell r="W240">
            <v>13242.359999999999</v>
          </cell>
        </row>
        <row r="241">
          <cell r="W241">
            <v>81449.130967875666</v>
          </cell>
        </row>
        <row r="242">
          <cell r="W242">
            <v>-1.9672797934617847E-3</v>
          </cell>
        </row>
        <row r="243">
          <cell r="W243">
            <v>32247.121911684771</v>
          </cell>
        </row>
        <row r="244">
          <cell r="W244">
            <v>59763.538029261166</v>
          </cell>
        </row>
        <row r="245">
          <cell r="W245">
            <v>107561.36709456012</v>
          </cell>
        </row>
        <row r="246">
          <cell r="W246">
            <v>443909.56517112133</v>
          </cell>
        </row>
        <row r="247">
          <cell r="W247">
            <v>26056.959999999999</v>
          </cell>
        </row>
        <row r="248">
          <cell r="W248">
            <v>68067.672030459682</v>
          </cell>
        </row>
        <row r="249">
          <cell r="W249">
            <v>236817.18757819643</v>
          </cell>
        </row>
        <row r="250">
          <cell r="W250">
            <v>55196</v>
          </cell>
        </row>
        <row r="251">
          <cell r="W251">
            <v>214306.33614070358</v>
          </cell>
        </row>
        <row r="252">
          <cell r="W252">
            <v>273357.69894974172</v>
          </cell>
        </row>
        <row r="253">
          <cell r="W253">
            <v>6.3599382701795548E-4</v>
          </cell>
        </row>
        <row r="254">
          <cell r="W254">
            <v>-1.5968545922078192E-3</v>
          </cell>
        </row>
        <row r="255">
          <cell r="W255">
            <v>137189.01251254621</v>
          </cell>
        </row>
        <row r="256">
          <cell r="W256">
            <v>0</v>
          </cell>
        </row>
        <row r="257">
          <cell r="W257">
            <v>0</v>
          </cell>
        </row>
        <row r="258">
          <cell r="W258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Jan. 14"/>
      <sheetName val="Feb. 14"/>
      <sheetName val="Mar. 14"/>
      <sheetName val="Apr. 14"/>
      <sheetName val="May. 14"/>
      <sheetName val="Jun. 14"/>
      <sheetName val="Jul. 14"/>
      <sheetName val="Aug. 14"/>
      <sheetName val="Sept. 14"/>
      <sheetName val="Oct. 14"/>
      <sheetName val="Nov. 14"/>
      <sheetName val="Dec. 14"/>
      <sheetName val="Year End Adjustment"/>
      <sheetName val="Yr End 2013"/>
    </sheetNames>
    <sheetDataSet>
      <sheetData sheetId="0">
        <row r="45">
          <cell r="C45">
            <v>0</v>
          </cell>
        </row>
      </sheetData>
      <sheetData sheetId="1">
        <row r="45">
          <cell r="Q45">
            <v>0</v>
          </cell>
        </row>
      </sheetData>
      <sheetData sheetId="2">
        <row r="46">
          <cell r="Q46">
            <v>0</v>
          </cell>
        </row>
      </sheetData>
      <sheetData sheetId="3">
        <row r="46">
          <cell r="Q46">
            <v>0</v>
          </cell>
        </row>
      </sheetData>
      <sheetData sheetId="4">
        <row r="46">
          <cell r="Q46">
            <v>74955.520000000004</v>
          </cell>
        </row>
      </sheetData>
      <sheetData sheetId="5">
        <row r="46">
          <cell r="Q46">
            <v>64607.67</v>
          </cell>
        </row>
      </sheetData>
      <sheetData sheetId="6">
        <row r="46">
          <cell r="Q46">
            <v>2850</v>
          </cell>
        </row>
      </sheetData>
      <sheetData sheetId="7">
        <row r="47">
          <cell r="Q47">
            <v>0</v>
          </cell>
        </row>
      </sheetData>
      <sheetData sheetId="8">
        <row r="17">
          <cell r="Y17">
            <v>48272.591999999713</v>
          </cell>
        </row>
      </sheetData>
      <sheetData sheetId="9">
        <row r="47">
          <cell r="Q47">
            <v>80109.100000000006</v>
          </cell>
        </row>
      </sheetData>
      <sheetData sheetId="10">
        <row r="48">
          <cell r="S48">
            <v>1920</v>
          </cell>
        </row>
      </sheetData>
      <sheetData sheetId="11">
        <row r="48">
          <cell r="S48">
            <v>126600.16</v>
          </cell>
        </row>
      </sheetData>
      <sheetData sheetId="12">
        <row r="17">
          <cell r="AI17">
            <v>10643.583999998868</v>
          </cell>
        </row>
        <row r="128">
          <cell r="AJ128">
            <v>23936845.430000003</v>
          </cell>
        </row>
        <row r="129">
          <cell r="AJ129">
            <v>136157.92390301992</v>
          </cell>
        </row>
        <row r="130">
          <cell r="AJ130">
            <v>4250339.6499999985</v>
          </cell>
        </row>
      </sheetData>
      <sheetData sheetId="1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Jan. 15"/>
      <sheetName val="Feb. 15"/>
      <sheetName val="Mar. 15"/>
      <sheetName val="Apr. 15"/>
      <sheetName val="May. 15"/>
      <sheetName val="Jun. 15"/>
      <sheetName val="Jul. 15"/>
    </sheetNames>
    <sheetDataSet>
      <sheetData sheetId="0">
        <row r="129">
          <cell r="E129">
            <v>0</v>
          </cell>
          <cell r="F129">
            <v>44500</v>
          </cell>
          <cell r="I129">
            <v>0</v>
          </cell>
          <cell r="J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5000</v>
          </cell>
          <cell r="U129">
            <v>0</v>
          </cell>
          <cell r="V129">
            <v>49500</v>
          </cell>
          <cell r="AB129">
            <v>28271500</v>
          </cell>
        </row>
        <row r="130">
          <cell r="E130">
            <v>0</v>
          </cell>
          <cell r="F130">
            <v>0</v>
          </cell>
          <cell r="I130">
            <v>0</v>
          </cell>
          <cell r="J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1213.96</v>
          </cell>
          <cell r="U130">
            <v>0</v>
          </cell>
          <cell r="V130">
            <v>1213.96</v>
          </cell>
          <cell r="AB130">
            <v>102556.96519814979</v>
          </cell>
        </row>
        <row r="131">
          <cell r="E131">
            <v>0</v>
          </cell>
          <cell r="F131">
            <v>0</v>
          </cell>
          <cell r="I131">
            <v>0</v>
          </cell>
          <cell r="J131">
            <v>0</v>
          </cell>
          <cell r="O131">
            <v>0</v>
          </cell>
          <cell r="P131">
            <v>114.71</v>
          </cell>
          <cell r="Q131">
            <v>0</v>
          </cell>
          <cell r="R131">
            <v>9125</v>
          </cell>
          <cell r="S131">
            <v>0</v>
          </cell>
          <cell r="T131">
            <v>93.6</v>
          </cell>
          <cell r="U131">
            <v>0</v>
          </cell>
          <cell r="V131">
            <v>9333.31</v>
          </cell>
          <cell r="AB131">
            <v>9333.31</v>
          </cell>
        </row>
      </sheetData>
      <sheetData sheetId="1">
        <row r="129">
          <cell r="E129">
            <v>0</v>
          </cell>
          <cell r="F129">
            <v>44000</v>
          </cell>
          <cell r="I129">
            <v>0</v>
          </cell>
          <cell r="J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1000</v>
          </cell>
          <cell r="U129">
            <v>0</v>
          </cell>
          <cell r="V129">
            <v>45000</v>
          </cell>
          <cell r="AB129">
            <v>28316500</v>
          </cell>
        </row>
        <row r="130">
          <cell r="I130">
            <v>0</v>
          </cell>
          <cell r="J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251.36</v>
          </cell>
          <cell r="U130">
            <v>0</v>
          </cell>
          <cell r="V130">
            <v>251.36</v>
          </cell>
          <cell r="AB130">
            <v>102808.32519814979</v>
          </cell>
        </row>
        <row r="131">
          <cell r="I131">
            <v>0</v>
          </cell>
          <cell r="J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2500</v>
          </cell>
          <cell r="S131">
            <v>0</v>
          </cell>
          <cell r="T131">
            <v>277.2</v>
          </cell>
          <cell r="U131">
            <v>0</v>
          </cell>
          <cell r="V131">
            <v>2777.2</v>
          </cell>
          <cell r="AB131">
            <v>12110.509999999998</v>
          </cell>
        </row>
      </sheetData>
      <sheetData sheetId="2">
        <row r="129">
          <cell r="E129">
            <v>0</v>
          </cell>
          <cell r="F129">
            <v>13600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O129">
            <v>0</v>
          </cell>
          <cell r="P129">
            <v>1068033.6099999999</v>
          </cell>
          <cell r="Q129">
            <v>0</v>
          </cell>
          <cell r="R129">
            <v>0</v>
          </cell>
          <cell r="S129">
            <v>441705.6</v>
          </cell>
          <cell r="T129">
            <v>162873.10999999999</v>
          </cell>
          <cell r="U129">
            <v>441705.6</v>
          </cell>
          <cell r="V129">
            <v>1244506.7199999997</v>
          </cell>
          <cell r="AB129">
            <v>29119301.119999997</v>
          </cell>
        </row>
        <row r="130"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110</v>
          </cell>
          <cell r="T130">
            <v>0</v>
          </cell>
          <cell r="U130">
            <v>110</v>
          </cell>
          <cell r="V130">
            <v>0</v>
          </cell>
          <cell r="AB130">
            <v>102698.32519814979</v>
          </cell>
        </row>
        <row r="131"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1125</v>
          </cell>
          <cell r="S131">
            <v>0</v>
          </cell>
          <cell r="T131">
            <v>882</v>
          </cell>
          <cell r="U131">
            <v>0</v>
          </cell>
          <cell r="V131">
            <v>2007</v>
          </cell>
          <cell r="AB131">
            <v>14117.509999999998</v>
          </cell>
        </row>
      </sheetData>
      <sheetData sheetId="3">
        <row r="129">
          <cell r="E129">
            <v>0</v>
          </cell>
          <cell r="F129">
            <v>1000</v>
          </cell>
          <cell r="I129">
            <v>0</v>
          </cell>
          <cell r="J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16011.739999999998</v>
          </cell>
          <cell r="U129">
            <v>0</v>
          </cell>
          <cell r="V129">
            <v>17011.739999999998</v>
          </cell>
          <cell r="AB129">
            <v>29136312.859999996</v>
          </cell>
        </row>
        <row r="130">
          <cell r="E130">
            <v>0</v>
          </cell>
          <cell r="F130">
            <v>0</v>
          </cell>
          <cell r="I130">
            <v>0</v>
          </cell>
          <cell r="J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AB130">
            <v>102698.32519814979</v>
          </cell>
        </row>
        <row r="131">
          <cell r="E131">
            <v>0</v>
          </cell>
          <cell r="F131">
            <v>0</v>
          </cell>
          <cell r="I131">
            <v>0</v>
          </cell>
          <cell r="J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900</v>
          </cell>
          <cell r="S131">
            <v>0</v>
          </cell>
          <cell r="T131">
            <v>75.599999999999994</v>
          </cell>
          <cell r="U131">
            <v>0</v>
          </cell>
          <cell r="V131">
            <v>975.6</v>
          </cell>
          <cell r="AB131">
            <v>15093.109999999999</v>
          </cell>
        </row>
      </sheetData>
      <sheetData sheetId="4">
        <row r="129">
          <cell r="D129">
            <v>29136312.859999996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83000</v>
          </cell>
          <cell r="T129">
            <v>5000</v>
          </cell>
          <cell r="U129">
            <v>83000</v>
          </cell>
          <cell r="V129">
            <v>5000</v>
          </cell>
          <cell r="AB129">
            <v>29058312.859999996</v>
          </cell>
        </row>
        <row r="130">
          <cell r="D130">
            <v>102698.32519814979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865.89</v>
          </cell>
          <cell r="T130">
            <v>1001.52</v>
          </cell>
          <cell r="U130">
            <v>865.89</v>
          </cell>
          <cell r="V130">
            <v>1001.52</v>
          </cell>
          <cell r="AB130">
            <v>102833.95519814979</v>
          </cell>
        </row>
        <row r="131">
          <cell r="D131">
            <v>15093.109999999999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10625</v>
          </cell>
          <cell r="S131">
            <v>0</v>
          </cell>
          <cell r="T131">
            <v>324</v>
          </cell>
          <cell r="U131">
            <v>0</v>
          </cell>
          <cell r="V131">
            <v>10949</v>
          </cell>
          <cell r="AB131">
            <v>26042.11</v>
          </cell>
        </row>
      </sheetData>
      <sheetData sheetId="5">
        <row r="130">
          <cell r="E130">
            <v>0</v>
          </cell>
          <cell r="F130">
            <v>46950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109000</v>
          </cell>
          <cell r="T130">
            <v>0</v>
          </cell>
          <cell r="U130">
            <v>109000</v>
          </cell>
          <cell r="V130">
            <v>46950</v>
          </cell>
        </row>
        <row r="131"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738.15</v>
          </cell>
          <cell r="T131">
            <v>883.8</v>
          </cell>
          <cell r="U131">
            <v>738.15</v>
          </cell>
          <cell r="V131">
            <v>883.8</v>
          </cell>
        </row>
        <row r="132"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2000</v>
          </cell>
          <cell r="S132">
            <v>0</v>
          </cell>
          <cell r="T132">
            <v>223.2</v>
          </cell>
          <cell r="U132">
            <v>0</v>
          </cell>
          <cell r="V132">
            <v>2223.1999999999998</v>
          </cell>
        </row>
      </sheetData>
      <sheetData sheetId="6">
        <row r="131">
          <cell r="E131">
            <v>0</v>
          </cell>
          <cell r="F131">
            <v>104000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169000</v>
          </cell>
          <cell r="T131">
            <v>0</v>
          </cell>
          <cell r="U131">
            <v>169000</v>
          </cell>
          <cell r="V131">
            <v>104000</v>
          </cell>
          <cell r="AB131">
            <v>28931262.859999996</v>
          </cell>
        </row>
        <row r="132"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2066.71</v>
          </cell>
          <cell r="T132">
            <v>698.4</v>
          </cell>
          <cell r="U132">
            <v>2066.71</v>
          </cell>
          <cell r="V132">
            <v>698.4</v>
          </cell>
          <cell r="AB132">
            <v>101611.29519814979</v>
          </cell>
        </row>
        <row r="133"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6900</v>
          </cell>
          <cell r="S133">
            <v>0</v>
          </cell>
          <cell r="T133">
            <v>471.6</v>
          </cell>
          <cell r="U133">
            <v>0</v>
          </cell>
          <cell r="V133">
            <v>7371.6</v>
          </cell>
          <cell r="AB133">
            <v>35636.910000000003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Jan. 15"/>
      <sheetName val="Feb. 15"/>
      <sheetName val="Mar. 15"/>
      <sheetName val="Apr. 15"/>
      <sheetName val="May. 15"/>
      <sheetName val="Jun. 15"/>
      <sheetName val="Jul. 15"/>
    </sheetNames>
    <sheetDataSet>
      <sheetData sheetId="0"/>
      <sheetData sheetId="1"/>
      <sheetData sheetId="2"/>
      <sheetData sheetId="3"/>
      <sheetData sheetId="4"/>
      <sheetData sheetId="5">
        <row r="158">
          <cell r="E158">
            <v>28996262.859999996</v>
          </cell>
        </row>
        <row r="159">
          <cell r="E159">
            <v>102979.6051981498</v>
          </cell>
        </row>
        <row r="160">
          <cell r="E160">
            <v>28265.31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61"/>
  <sheetViews>
    <sheetView workbookViewId="0">
      <pane xSplit="4" ySplit="14" topLeftCell="L42" activePane="bottomRight" state="frozen"/>
      <selection activeCell="W15" sqref="W15:W261"/>
      <selection pane="topRight" activeCell="W15" sqref="W15:W261"/>
      <selection pane="bottomLeft" activeCell="W15" sqref="W15:W261"/>
      <selection pane="bottomRight" activeCell="W15" sqref="W15:W261"/>
    </sheetView>
  </sheetViews>
  <sheetFormatPr defaultRowHeight="15.75"/>
  <cols>
    <col min="1" max="1" width="4.28515625" style="1" customWidth="1"/>
    <col min="2" max="2" width="31.5703125" style="1" customWidth="1"/>
    <col min="3" max="3" width="7.140625" style="1" customWidth="1"/>
    <col min="4" max="4" width="13.28515625" style="2" hidden="1" customWidth="1"/>
    <col min="5" max="5" width="6.28515625" style="2" hidden="1" customWidth="1"/>
    <col min="6" max="10" width="10.85546875" style="2" hidden="1" customWidth="1"/>
    <col min="11" max="11" width="11" style="2" hidden="1" customWidth="1"/>
    <col min="12" max="12" width="7" style="2" hidden="1" customWidth="1"/>
    <col min="13" max="15" width="11" style="2" hidden="1" customWidth="1"/>
    <col min="16" max="16" width="12.42578125" style="2" hidden="1" customWidth="1"/>
    <col min="17" max="17" width="9.85546875" style="2" hidden="1" customWidth="1"/>
    <col min="18" max="18" width="12.42578125" style="2" hidden="1" customWidth="1"/>
    <col min="19" max="21" width="11" style="2" hidden="1" customWidth="1"/>
    <col min="22" max="22" width="12.42578125" style="2" hidden="1" customWidth="1"/>
    <col min="23" max="24" width="13.28515625" style="2" customWidth="1"/>
    <col min="25" max="25" width="13.42578125" style="1" customWidth="1"/>
    <col min="26" max="16384" width="9.140625" style="1"/>
  </cols>
  <sheetData>
    <row r="1" spans="1:25" ht="15.75" customHeight="1"/>
    <row r="2" spans="1:25" ht="15.75" customHeight="1"/>
    <row r="3" spans="1:25" ht="18" customHeight="1">
      <c r="A3" s="60" t="s">
        <v>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spans="1:25" ht="20.25" customHeight="1">
      <c r="A4" s="61" t="s">
        <v>1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</row>
    <row r="5" spans="1:25">
      <c r="A5" s="62" t="s">
        <v>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</row>
    <row r="6" spans="1:25" ht="15.75" customHeight="1">
      <c r="A6" s="57" t="s">
        <v>3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7" spans="1:25" ht="15.75" customHeight="1">
      <c r="A7" s="57" t="s">
        <v>4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</row>
    <row r="8" spans="1:25">
      <c r="A8" s="57" t="s">
        <v>5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spans="1:25" ht="10.5" customHeight="1"/>
    <row r="10" spans="1:25" ht="18">
      <c r="A10" s="56" t="s">
        <v>6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</row>
    <row r="11" spans="1:25" ht="15.75" customHeight="1">
      <c r="A11" s="57" t="s">
        <v>270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 spans="1:25" ht="9" customHeight="1"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5" ht="27.75" customHeight="1">
      <c r="A13" s="58" t="s">
        <v>7</v>
      </c>
      <c r="B13" s="58" t="s">
        <v>8</v>
      </c>
      <c r="C13" s="59" t="s">
        <v>9</v>
      </c>
      <c r="D13" s="51" t="s">
        <v>10</v>
      </c>
      <c r="E13" s="51" t="s">
        <v>11</v>
      </c>
      <c r="F13" s="51"/>
      <c r="G13" s="51" t="s">
        <v>12</v>
      </c>
      <c r="H13" s="51"/>
      <c r="I13" s="51" t="s">
        <v>13</v>
      </c>
      <c r="J13" s="51"/>
      <c r="K13" s="51" t="s">
        <v>14</v>
      </c>
      <c r="L13" s="51"/>
      <c r="M13" s="51" t="s">
        <v>15</v>
      </c>
      <c r="N13" s="51"/>
      <c r="O13" s="51" t="s">
        <v>16</v>
      </c>
      <c r="P13" s="51"/>
      <c r="Q13" s="51" t="s">
        <v>17</v>
      </c>
      <c r="R13" s="51"/>
      <c r="S13" s="51" t="s">
        <v>18</v>
      </c>
      <c r="T13" s="51"/>
      <c r="U13" s="51" t="s">
        <v>19</v>
      </c>
      <c r="V13" s="51"/>
      <c r="W13" s="51" t="s">
        <v>19</v>
      </c>
      <c r="X13" s="51" t="s">
        <v>20</v>
      </c>
      <c r="Y13" s="51" t="s">
        <v>21</v>
      </c>
    </row>
    <row r="14" spans="1:25" ht="24.95" customHeight="1">
      <c r="A14" s="58"/>
      <c r="B14" s="58"/>
      <c r="C14" s="59"/>
      <c r="D14" s="51"/>
      <c r="E14" s="5" t="s">
        <v>22</v>
      </c>
      <c r="F14" s="5" t="s">
        <v>23</v>
      </c>
      <c r="G14" s="5" t="s">
        <v>22</v>
      </c>
      <c r="H14" s="5" t="s">
        <v>23</v>
      </c>
      <c r="I14" s="5" t="s">
        <v>22</v>
      </c>
      <c r="J14" s="5" t="s">
        <v>23</v>
      </c>
      <c r="K14" s="5" t="s">
        <v>22</v>
      </c>
      <c r="L14" s="5" t="s">
        <v>23</v>
      </c>
      <c r="M14" s="5" t="s">
        <v>22</v>
      </c>
      <c r="N14" s="5" t="s">
        <v>23</v>
      </c>
      <c r="O14" s="5" t="s">
        <v>22</v>
      </c>
      <c r="P14" s="5" t="s">
        <v>23</v>
      </c>
      <c r="Q14" s="5" t="s">
        <v>22</v>
      </c>
      <c r="R14" s="5" t="s">
        <v>23</v>
      </c>
      <c r="S14" s="5" t="s">
        <v>22</v>
      </c>
      <c r="T14" s="5" t="s">
        <v>23</v>
      </c>
      <c r="U14" s="5" t="s">
        <v>22</v>
      </c>
      <c r="V14" s="5" t="s">
        <v>23</v>
      </c>
      <c r="W14" s="51"/>
      <c r="X14" s="51"/>
      <c r="Y14" s="51"/>
    </row>
    <row r="15" spans="1:25" ht="15.75" customHeight="1">
      <c r="A15" s="6"/>
      <c r="B15" s="6"/>
      <c r="C15" s="7"/>
      <c r="D15" s="8">
        <f>'[1]Yr. Ended 2014'!W15</f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>
        <f t="shared" ref="U15:V16" si="0">+E15+I15+K15+M15+O15+Q15+S15</f>
        <v>0</v>
      </c>
      <c r="V15" s="8">
        <f t="shared" si="0"/>
        <v>0</v>
      </c>
      <c r="W15" s="9">
        <f t="shared" ref="W15:W16" si="1">+D15+V15-U15</f>
        <v>0</v>
      </c>
      <c r="X15" s="9">
        <f>+W15-Y15</f>
        <v>0</v>
      </c>
      <c r="Y15" s="10"/>
    </row>
    <row r="16" spans="1:25" ht="15.75" customHeight="1">
      <c r="A16" s="11">
        <f>+A15+1</f>
        <v>1</v>
      </c>
      <c r="B16" s="12" t="s">
        <v>24</v>
      </c>
      <c r="C16" s="11">
        <f t="shared" ref="C16:C80" si="2">+X16/1000</f>
        <v>445</v>
      </c>
      <c r="D16" s="13">
        <f>'[1]Yr. Ended 2014'!W16</f>
        <v>445375.85903208167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>
        <v>72</v>
      </c>
      <c r="U16" s="8">
        <f t="shared" si="0"/>
        <v>0</v>
      </c>
      <c r="V16" s="8">
        <f t="shared" si="0"/>
        <v>72</v>
      </c>
      <c r="W16" s="9">
        <f t="shared" si="1"/>
        <v>445447.85903208167</v>
      </c>
      <c r="X16" s="9">
        <v>445000</v>
      </c>
      <c r="Y16" s="14">
        <f t="shared" ref="Y16:Y80" si="3">+W16-X16</f>
        <v>447.85903208167292</v>
      </c>
    </row>
    <row r="17" spans="1:25" ht="15.75" customHeight="1">
      <c r="A17" s="11">
        <f t="shared" ref="A17:A81" si="4">+A16+1</f>
        <v>2</v>
      </c>
      <c r="B17" s="15" t="s">
        <v>25</v>
      </c>
      <c r="C17" s="16">
        <f t="shared" si="2"/>
        <v>105</v>
      </c>
      <c r="D17" s="17">
        <f>'[1]Yr. Ended 2014'!W17</f>
        <v>105072.72840559299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43">
        <f t="shared" ref="U17:U80" si="5">+E17+I17+K17+M17+O17+Q17+S17</f>
        <v>0</v>
      </c>
      <c r="V17" s="43">
        <f t="shared" ref="V17:V80" si="6">+F17+J17+L17+N17+P17+R17+T17</f>
        <v>0</v>
      </c>
      <c r="W17" s="18">
        <f t="shared" ref="W17:W80" si="7">+D17+V17-U17</f>
        <v>105072.72840559299</v>
      </c>
      <c r="X17" s="18">
        <v>105000</v>
      </c>
      <c r="Y17" s="19">
        <f t="shared" si="3"/>
        <v>72.728405592992203</v>
      </c>
    </row>
    <row r="18" spans="1:25" ht="15.75" customHeight="1">
      <c r="A18" s="11">
        <f t="shared" si="4"/>
        <v>3</v>
      </c>
      <c r="B18" s="12" t="s">
        <v>26</v>
      </c>
      <c r="C18" s="11">
        <f t="shared" si="2"/>
        <v>130</v>
      </c>
      <c r="D18" s="13">
        <f>'[1]Yr. Ended 2014'!W18</f>
        <v>130796.53083194143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>
        <f t="shared" si="5"/>
        <v>0</v>
      </c>
      <c r="V18" s="8">
        <f t="shared" si="6"/>
        <v>0</v>
      </c>
      <c r="W18" s="9">
        <f t="shared" si="7"/>
        <v>130796.53083194143</v>
      </c>
      <c r="X18" s="9">
        <v>130000</v>
      </c>
      <c r="Y18" s="14">
        <f t="shared" si="3"/>
        <v>796.53083194143255</v>
      </c>
    </row>
    <row r="19" spans="1:25" ht="15.75" customHeight="1">
      <c r="A19" s="11">
        <f t="shared" si="4"/>
        <v>4</v>
      </c>
      <c r="B19" s="12" t="s">
        <v>27</v>
      </c>
      <c r="C19" s="11">
        <f t="shared" si="2"/>
        <v>215</v>
      </c>
      <c r="D19" s="13">
        <f>'[1]Yr. Ended 2014'!W19</f>
        <v>215279.87689121868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>
        <f t="shared" si="5"/>
        <v>0</v>
      </c>
      <c r="V19" s="8">
        <f t="shared" si="6"/>
        <v>0</v>
      </c>
      <c r="W19" s="9">
        <f t="shared" si="7"/>
        <v>215279.87689121868</v>
      </c>
      <c r="X19" s="9">
        <v>215000</v>
      </c>
      <c r="Y19" s="14">
        <f t="shared" si="3"/>
        <v>279.87689121867879</v>
      </c>
    </row>
    <row r="20" spans="1:25" ht="15.75" customHeight="1">
      <c r="A20" s="11">
        <f t="shared" si="4"/>
        <v>5</v>
      </c>
      <c r="B20" s="12" t="s">
        <v>28</v>
      </c>
      <c r="C20" s="11">
        <f t="shared" si="2"/>
        <v>65</v>
      </c>
      <c r="D20" s="13">
        <f>'[1]Yr. Ended 2014'!W20</f>
        <v>65430.616734557494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>
        <f t="shared" si="5"/>
        <v>0</v>
      </c>
      <c r="V20" s="8">
        <f t="shared" si="6"/>
        <v>0</v>
      </c>
      <c r="W20" s="9">
        <f t="shared" si="7"/>
        <v>65430.616734557494</v>
      </c>
      <c r="X20" s="9">
        <v>65000</v>
      </c>
      <c r="Y20" s="14">
        <f t="shared" si="3"/>
        <v>430.61673455749406</v>
      </c>
    </row>
    <row r="21" spans="1:25" ht="15.75" customHeight="1">
      <c r="A21" s="11">
        <f t="shared" si="4"/>
        <v>6</v>
      </c>
      <c r="B21" s="15" t="s">
        <v>29</v>
      </c>
      <c r="C21" s="16">
        <f t="shared" si="2"/>
        <v>25</v>
      </c>
      <c r="D21" s="17">
        <f>'[1]Yr. Ended 2014'!W21</f>
        <v>25724.870000000003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43">
        <f t="shared" si="5"/>
        <v>0</v>
      </c>
      <c r="V21" s="43">
        <f t="shared" si="6"/>
        <v>0</v>
      </c>
      <c r="W21" s="18">
        <f t="shared" si="7"/>
        <v>25724.870000000003</v>
      </c>
      <c r="X21" s="18">
        <v>25000</v>
      </c>
      <c r="Y21" s="19">
        <f t="shared" si="3"/>
        <v>724.87000000000262</v>
      </c>
    </row>
    <row r="22" spans="1:25" ht="15.75" customHeight="1">
      <c r="A22" s="11">
        <f t="shared" si="4"/>
        <v>7</v>
      </c>
      <c r="B22" s="15" t="s">
        <v>30</v>
      </c>
      <c r="C22" s="16">
        <f t="shared" si="2"/>
        <v>10</v>
      </c>
      <c r="D22" s="17">
        <f>'[1]Yr. Ended 2014'!W22</f>
        <v>500</v>
      </c>
      <c r="E22" s="17"/>
      <c r="F22" s="17">
        <v>9500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43">
        <f t="shared" si="5"/>
        <v>0</v>
      </c>
      <c r="V22" s="43">
        <f t="shared" si="6"/>
        <v>9500</v>
      </c>
      <c r="W22" s="18">
        <f t="shared" si="7"/>
        <v>10000</v>
      </c>
      <c r="X22" s="18">
        <v>10000</v>
      </c>
      <c r="Y22" s="19">
        <f t="shared" si="3"/>
        <v>0</v>
      </c>
    </row>
    <row r="23" spans="1:25" ht="15.75" customHeight="1">
      <c r="A23" s="11">
        <f t="shared" si="4"/>
        <v>8</v>
      </c>
      <c r="B23" s="12" t="s">
        <v>31</v>
      </c>
      <c r="C23" s="11">
        <f t="shared" si="2"/>
        <v>328</v>
      </c>
      <c r="D23" s="13">
        <f>'[1]Yr. Ended 2014'!W23</f>
        <v>328782.69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>
        <f t="shared" si="5"/>
        <v>0</v>
      </c>
      <c r="V23" s="8">
        <f t="shared" si="6"/>
        <v>0</v>
      </c>
      <c r="W23" s="9">
        <f t="shared" si="7"/>
        <v>328782.69</v>
      </c>
      <c r="X23" s="9">
        <v>328000</v>
      </c>
      <c r="Y23" s="14">
        <f t="shared" si="3"/>
        <v>782.69000000000233</v>
      </c>
    </row>
    <row r="24" spans="1:25" ht="15.75" customHeight="1">
      <c r="A24" s="11">
        <f t="shared" si="4"/>
        <v>9</v>
      </c>
      <c r="B24" s="12" t="s">
        <v>32</v>
      </c>
      <c r="C24" s="11">
        <f t="shared" si="2"/>
        <v>341</v>
      </c>
      <c r="D24" s="13">
        <f>'[1]Yr. Ended 2014'!W24</f>
        <v>341087.85433720291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>
        <f t="shared" si="5"/>
        <v>0</v>
      </c>
      <c r="V24" s="8">
        <f t="shared" si="6"/>
        <v>0</v>
      </c>
      <c r="W24" s="9">
        <f t="shared" si="7"/>
        <v>341087.85433720291</v>
      </c>
      <c r="X24" s="9">
        <v>341000</v>
      </c>
      <c r="Y24" s="14">
        <f t="shared" si="3"/>
        <v>87.854337202908937</v>
      </c>
    </row>
    <row r="25" spans="1:25" ht="15.75" customHeight="1">
      <c r="A25" s="11">
        <f t="shared" si="4"/>
        <v>10</v>
      </c>
      <c r="B25" s="15" t="s">
        <v>33</v>
      </c>
      <c r="C25" s="16">
        <f t="shared" si="2"/>
        <v>146</v>
      </c>
      <c r="D25" s="17">
        <f>'[1]Yr. Ended 2014'!W25</f>
        <v>146847.95875987754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43">
        <f t="shared" si="5"/>
        <v>0</v>
      </c>
      <c r="V25" s="43">
        <f t="shared" si="6"/>
        <v>0</v>
      </c>
      <c r="W25" s="18">
        <f t="shared" si="7"/>
        <v>146847.95875987754</v>
      </c>
      <c r="X25" s="18">
        <v>146000</v>
      </c>
      <c r="Y25" s="19">
        <f t="shared" si="3"/>
        <v>847.95875987753971</v>
      </c>
    </row>
    <row r="26" spans="1:25" ht="15.75" customHeight="1">
      <c r="A26" s="11">
        <f t="shared" si="4"/>
        <v>11</v>
      </c>
      <c r="B26" s="12" t="s">
        <v>34</v>
      </c>
      <c r="C26" s="11">
        <f t="shared" si="2"/>
        <v>85</v>
      </c>
      <c r="D26" s="13">
        <f>'[1]Yr. Ended 2014'!W26</f>
        <v>85201.9867603772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>
        <f t="shared" si="5"/>
        <v>0</v>
      </c>
      <c r="V26" s="8">
        <f t="shared" si="6"/>
        <v>0</v>
      </c>
      <c r="W26" s="9">
        <f t="shared" si="7"/>
        <v>85201.9867603772</v>
      </c>
      <c r="X26" s="9">
        <v>85000</v>
      </c>
      <c r="Y26" s="14">
        <f t="shared" si="3"/>
        <v>201.98676037719997</v>
      </c>
    </row>
    <row r="27" spans="1:25" ht="15.75" customHeight="1">
      <c r="A27" s="11">
        <f t="shared" si="4"/>
        <v>12</v>
      </c>
      <c r="B27" s="12" t="s">
        <v>35</v>
      </c>
      <c r="C27" s="11">
        <f t="shared" si="2"/>
        <v>212</v>
      </c>
      <c r="D27" s="13">
        <f>'[1]Yr. Ended 2014'!W27</f>
        <v>212988.76124261174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>
        <f t="shared" si="5"/>
        <v>0</v>
      </c>
      <c r="V27" s="8">
        <f t="shared" si="6"/>
        <v>0</v>
      </c>
      <c r="W27" s="9">
        <f t="shared" si="7"/>
        <v>212988.76124261174</v>
      </c>
      <c r="X27" s="9">
        <v>212000</v>
      </c>
      <c r="Y27" s="14">
        <f t="shared" si="3"/>
        <v>988.76124261174118</v>
      </c>
    </row>
    <row r="28" spans="1:25" ht="15.75" customHeight="1">
      <c r="A28" s="11">
        <f t="shared" si="4"/>
        <v>13</v>
      </c>
      <c r="B28" s="15" t="s">
        <v>272</v>
      </c>
      <c r="C28" s="16">
        <f t="shared" si="2"/>
        <v>10</v>
      </c>
      <c r="D28" s="17"/>
      <c r="E28" s="17"/>
      <c r="F28" s="17">
        <v>10000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43">
        <f t="shared" si="5"/>
        <v>0</v>
      </c>
      <c r="V28" s="43">
        <f t="shared" si="6"/>
        <v>10000</v>
      </c>
      <c r="W28" s="18">
        <f t="shared" si="7"/>
        <v>10000</v>
      </c>
      <c r="X28" s="18">
        <v>10000</v>
      </c>
      <c r="Y28" s="19">
        <f t="shared" si="3"/>
        <v>0</v>
      </c>
    </row>
    <row r="29" spans="1:25" ht="15.75" customHeight="1">
      <c r="A29" s="11">
        <f t="shared" si="4"/>
        <v>14</v>
      </c>
      <c r="B29" s="12" t="s">
        <v>36</v>
      </c>
      <c r="C29" s="11">
        <f t="shared" si="2"/>
        <v>67</v>
      </c>
      <c r="D29" s="13">
        <f>'[1]Yr. Ended 2014'!W28</f>
        <v>67697.09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>
        <f t="shared" si="5"/>
        <v>0</v>
      </c>
      <c r="V29" s="8">
        <f t="shared" si="6"/>
        <v>0</v>
      </c>
      <c r="W29" s="9">
        <f t="shared" si="7"/>
        <v>67697.09</v>
      </c>
      <c r="X29" s="9">
        <v>67000</v>
      </c>
      <c r="Y29" s="14">
        <f t="shared" si="3"/>
        <v>697.08999999999651</v>
      </c>
    </row>
    <row r="30" spans="1:25" ht="15.75" customHeight="1">
      <c r="A30" s="11">
        <f t="shared" si="4"/>
        <v>15</v>
      </c>
      <c r="B30" s="12" t="s">
        <v>37</v>
      </c>
      <c r="C30" s="11">
        <f t="shared" si="2"/>
        <v>147</v>
      </c>
      <c r="D30" s="13">
        <f>'[1]Yr. Ended 2014'!W29</f>
        <v>147073.59038681429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>
        <f t="shared" si="5"/>
        <v>0</v>
      </c>
      <c r="V30" s="8">
        <f t="shared" si="6"/>
        <v>0</v>
      </c>
      <c r="W30" s="9">
        <f t="shared" si="7"/>
        <v>147073.59038681429</v>
      </c>
      <c r="X30" s="9">
        <v>147000</v>
      </c>
      <c r="Y30" s="14">
        <f t="shared" si="3"/>
        <v>73.590386814292287</v>
      </c>
    </row>
    <row r="31" spans="1:25" ht="15.75" customHeight="1">
      <c r="A31" s="11">
        <f t="shared" si="4"/>
        <v>16</v>
      </c>
      <c r="B31" s="12" t="s">
        <v>38</v>
      </c>
      <c r="C31" s="11">
        <f t="shared" si="2"/>
        <v>189</v>
      </c>
      <c r="D31" s="13">
        <f>'[1]Yr. Ended 2014'!W30</f>
        <v>189354.395129532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>
        <f t="shared" si="5"/>
        <v>0</v>
      </c>
      <c r="V31" s="8">
        <f t="shared" si="6"/>
        <v>0</v>
      </c>
      <c r="W31" s="9">
        <f t="shared" si="7"/>
        <v>189354.395129532</v>
      </c>
      <c r="X31" s="9">
        <v>189000</v>
      </c>
      <c r="Y31" s="14">
        <f t="shared" si="3"/>
        <v>354.39512953200028</v>
      </c>
    </row>
    <row r="32" spans="1:25" ht="15.75" customHeight="1">
      <c r="A32" s="11">
        <f t="shared" si="4"/>
        <v>17</v>
      </c>
      <c r="B32" s="12" t="s">
        <v>39</v>
      </c>
      <c r="C32" s="11">
        <f t="shared" si="2"/>
        <v>71</v>
      </c>
      <c r="D32" s="13">
        <f>'[1]Yr. Ended 2014'!W31</f>
        <v>71042.381494724759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>
        <f t="shared" si="5"/>
        <v>0</v>
      </c>
      <c r="V32" s="8">
        <f t="shared" si="6"/>
        <v>0</v>
      </c>
      <c r="W32" s="9">
        <f t="shared" si="7"/>
        <v>71042.381494724759</v>
      </c>
      <c r="X32" s="9">
        <v>71000</v>
      </c>
      <c r="Y32" s="14">
        <f t="shared" si="3"/>
        <v>42.38149472475925</v>
      </c>
    </row>
    <row r="33" spans="1:25" ht="15.75" customHeight="1">
      <c r="A33" s="11">
        <f t="shared" si="4"/>
        <v>18</v>
      </c>
      <c r="B33" s="12" t="s">
        <v>40</v>
      </c>
      <c r="C33" s="11">
        <f t="shared" si="2"/>
        <v>99</v>
      </c>
      <c r="D33" s="13">
        <f>'[1]Yr. Ended 2014'!W32</f>
        <v>99034.048441313033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>
        <f t="shared" si="5"/>
        <v>0</v>
      </c>
      <c r="V33" s="8">
        <f t="shared" si="6"/>
        <v>0</v>
      </c>
      <c r="W33" s="9">
        <f t="shared" si="7"/>
        <v>99034.048441313033</v>
      </c>
      <c r="X33" s="9">
        <v>99000</v>
      </c>
      <c r="Y33" s="14">
        <f t="shared" si="3"/>
        <v>34.048441313032527</v>
      </c>
    </row>
    <row r="34" spans="1:25" ht="15.75" customHeight="1">
      <c r="A34" s="11">
        <f t="shared" si="4"/>
        <v>19</v>
      </c>
      <c r="B34" s="15" t="s">
        <v>41</v>
      </c>
      <c r="C34" s="16">
        <f t="shared" si="2"/>
        <v>13</v>
      </c>
      <c r="D34" s="17">
        <f>'[1]Yr. Ended 2014'!W33</f>
        <v>13924.85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43">
        <f t="shared" si="5"/>
        <v>0</v>
      </c>
      <c r="V34" s="43">
        <f t="shared" si="6"/>
        <v>0</v>
      </c>
      <c r="W34" s="18">
        <f t="shared" si="7"/>
        <v>13924.85</v>
      </c>
      <c r="X34" s="18">
        <v>13000</v>
      </c>
      <c r="Y34" s="19">
        <f t="shared" si="3"/>
        <v>924.85000000000036</v>
      </c>
    </row>
    <row r="35" spans="1:25" ht="15.75" customHeight="1">
      <c r="A35" s="11">
        <f t="shared" si="4"/>
        <v>20</v>
      </c>
      <c r="B35" s="12" t="s">
        <v>42</v>
      </c>
      <c r="C35" s="11">
        <f t="shared" si="2"/>
        <v>17</v>
      </c>
      <c r="D35" s="13">
        <f>'[1]Yr. Ended 2014'!W34</f>
        <v>17811.366373014276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>
        <f t="shared" si="5"/>
        <v>0</v>
      </c>
      <c r="V35" s="8">
        <f t="shared" si="6"/>
        <v>0</v>
      </c>
      <c r="W35" s="9">
        <f t="shared" si="7"/>
        <v>17811.366373014276</v>
      </c>
      <c r="X35" s="9">
        <v>17000</v>
      </c>
      <c r="Y35" s="14">
        <f t="shared" si="3"/>
        <v>811.36637301427618</v>
      </c>
    </row>
    <row r="36" spans="1:25" ht="15.75" customHeight="1">
      <c r="A36" s="11">
        <f t="shared" si="4"/>
        <v>21</v>
      </c>
      <c r="B36" s="12" t="s">
        <v>43</v>
      </c>
      <c r="C36" s="11">
        <f t="shared" si="2"/>
        <v>13</v>
      </c>
      <c r="D36" s="13">
        <f>'[1]Yr. Ended 2014'!W35</f>
        <v>13172.2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>
        <f t="shared" si="5"/>
        <v>0</v>
      </c>
      <c r="V36" s="8">
        <f t="shared" si="6"/>
        <v>0</v>
      </c>
      <c r="W36" s="9">
        <f t="shared" si="7"/>
        <v>13172.2</v>
      </c>
      <c r="X36" s="9">
        <v>13000</v>
      </c>
      <c r="Y36" s="14">
        <f t="shared" si="3"/>
        <v>172.20000000000073</v>
      </c>
    </row>
    <row r="37" spans="1:25" ht="15.75" customHeight="1">
      <c r="A37" s="11">
        <f t="shared" si="4"/>
        <v>22</v>
      </c>
      <c r="B37" s="12" t="s">
        <v>44</v>
      </c>
      <c r="C37" s="11">
        <f t="shared" si="2"/>
        <v>142</v>
      </c>
      <c r="D37" s="13">
        <f>'[1]Yr. Ended 2014'!W36</f>
        <v>142794.28665182824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>
        <f t="shared" si="5"/>
        <v>0</v>
      </c>
      <c r="V37" s="8">
        <f t="shared" si="6"/>
        <v>0</v>
      </c>
      <c r="W37" s="9">
        <f t="shared" si="7"/>
        <v>142794.28665182824</v>
      </c>
      <c r="X37" s="9">
        <v>142000</v>
      </c>
      <c r="Y37" s="14">
        <f t="shared" si="3"/>
        <v>794.28665182823897</v>
      </c>
    </row>
    <row r="38" spans="1:25" ht="15.75" customHeight="1">
      <c r="A38" s="11">
        <f t="shared" si="4"/>
        <v>23</v>
      </c>
      <c r="B38" s="12" t="s">
        <v>45</v>
      </c>
      <c r="C38" s="11">
        <f t="shared" si="2"/>
        <v>66</v>
      </c>
      <c r="D38" s="13">
        <f>'[1]Yr. Ended 2014'!W37</f>
        <v>66332.479991494794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>
        <f t="shared" si="5"/>
        <v>0</v>
      </c>
      <c r="V38" s="8">
        <f t="shared" si="6"/>
        <v>0</v>
      </c>
      <c r="W38" s="9">
        <f t="shared" si="7"/>
        <v>66332.479991494794</v>
      </c>
      <c r="X38" s="9">
        <v>66000</v>
      </c>
      <c r="Y38" s="14">
        <f t="shared" si="3"/>
        <v>332.47999149479438</v>
      </c>
    </row>
    <row r="39" spans="1:25" ht="15.75" customHeight="1">
      <c r="A39" s="11">
        <f t="shared" si="4"/>
        <v>24</v>
      </c>
      <c r="B39" s="12" t="s">
        <v>46</v>
      </c>
      <c r="C39" s="11">
        <f t="shared" si="2"/>
        <v>38</v>
      </c>
      <c r="D39" s="13">
        <f>'[1]Yr. Ended 2014'!W38</f>
        <v>38207.349921123634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>
        <f t="shared" si="5"/>
        <v>0</v>
      </c>
      <c r="V39" s="8">
        <f t="shared" si="6"/>
        <v>0</v>
      </c>
      <c r="W39" s="9">
        <f t="shared" si="7"/>
        <v>38207.349921123634</v>
      </c>
      <c r="X39" s="9">
        <v>38000</v>
      </c>
      <c r="Y39" s="14">
        <f t="shared" si="3"/>
        <v>207.34992112363398</v>
      </c>
    </row>
    <row r="40" spans="1:25" ht="15.75" customHeight="1">
      <c r="A40" s="11">
        <f t="shared" si="4"/>
        <v>25</v>
      </c>
      <c r="B40" s="12" t="s">
        <v>47</v>
      </c>
      <c r="C40" s="11">
        <f t="shared" si="2"/>
        <v>28</v>
      </c>
      <c r="D40" s="13">
        <f>'[1]Yr. Ended 2014'!W39</f>
        <v>28025.722247848054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>
        <f t="shared" si="5"/>
        <v>0</v>
      </c>
      <c r="V40" s="8">
        <f t="shared" si="6"/>
        <v>0</v>
      </c>
      <c r="W40" s="9">
        <f t="shared" si="7"/>
        <v>28025.722247848054</v>
      </c>
      <c r="X40" s="9">
        <v>28000</v>
      </c>
      <c r="Y40" s="14">
        <f t="shared" si="3"/>
        <v>25.722247848054394</v>
      </c>
    </row>
    <row r="41" spans="1:25" s="20" customFormat="1" ht="15.75" customHeight="1">
      <c r="A41" s="11">
        <f t="shared" si="4"/>
        <v>26</v>
      </c>
      <c r="B41" s="15" t="s">
        <v>48</v>
      </c>
      <c r="C41" s="16">
        <f t="shared" si="2"/>
        <v>69</v>
      </c>
      <c r="D41" s="17">
        <f>'[1]Yr. Ended 2014'!W40</f>
        <v>69597.497687660187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43">
        <f t="shared" si="5"/>
        <v>0</v>
      </c>
      <c r="V41" s="43">
        <f t="shared" si="6"/>
        <v>0</v>
      </c>
      <c r="W41" s="18">
        <f t="shared" si="7"/>
        <v>69597.497687660187</v>
      </c>
      <c r="X41" s="18">
        <v>69000</v>
      </c>
      <c r="Y41" s="19">
        <f t="shared" si="3"/>
        <v>597.49768766018678</v>
      </c>
    </row>
    <row r="42" spans="1:25" s="20" customFormat="1" ht="15.75" customHeight="1">
      <c r="A42" s="11">
        <f t="shared" si="4"/>
        <v>27</v>
      </c>
      <c r="B42" s="15" t="s">
        <v>49</v>
      </c>
      <c r="C42" s="16">
        <f t="shared" si="2"/>
        <v>10</v>
      </c>
      <c r="D42" s="17">
        <f>'[1]Yr. Ended 2014'!W41</f>
        <v>10007.200000000001</v>
      </c>
      <c r="E42" s="17"/>
      <c r="F42" s="17">
        <v>500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43">
        <f t="shared" si="5"/>
        <v>0</v>
      </c>
      <c r="V42" s="43">
        <f t="shared" si="6"/>
        <v>500</v>
      </c>
      <c r="W42" s="18">
        <f t="shared" si="7"/>
        <v>10507.2</v>
      </c>
      <c r="X42" s="18">
        <v>10000</v>
      </c>
      <c r="Y42" s="19">
        <f t="shared" si="3"/>
        <v>507.20000000000073</v>
      </c>
    </row>
    <row r="43" spans="1:25" s="20" customFormat="1" ht="15.75" customHeight="1">
      <c r="A43" s="11">
        <f t="shared" si="4"/>
        <v>28</v>
      </c>
      <c r="B43" s="12" t="s">
        <v>50</v>
      </c>
      <c r="C43" s="11">
        <f t="shared" si="2"/>
        <v>471</v>
      </c>
      <c r="D43" s="13">
        <f>'[1]Yr. Ended 2014'!W42</f>
        <v>468079.22034595913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>
        <v>3750</v>
      </c>
      <c r="S43" s="13"/>
      <c r="T43" s="13"/>
      <c r="U43" s="8">
        <f t="shared" si="5"/>
        <v>0</v>
      </c>
      <c r="V43" s="8">
        <f t="shared" si="6"/>
        <v>3750</v>
      </c>
      <c r="W43" s="9">
        <f t="shared" si="7"/>
        <v>471829.22034595913</v>
      </c>
      <c r="X43" s="9">
        <v>471000</v>
      </c>
      <c r="Y43" s="14">
        <f t="shared" si="3"/>
        <v>829.22034595912555</v>
      </c>
    </row>
    <row r="44" spans="1:25" s="20" customFormat="1" ht="15.75" customHeight="1">
      <c r="A44" s="11">
        <f t="shared" si="4"/>
        <v>29</v>
      </c>
      <c r="B44" s="12" t="s">
        <v>51</v>
      </c>
      <c r="C44" s="11">
        <f t="shared" si="2"/>
        <v>429</v>
      </c>
      <c r="D44" s="13">
        <f>'[1]Yr. Ended 2014'!W43</f>
        <v>429002.67156820052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>
        <f t="shared" si="5"/>
        <v>0</v>
      </c>
      <c r="V44" s="8">
        <f t="shared" si="6"/>
        <v>0</v>
      </c>
      <c r="W44" s="9">
        <f t="shared" si="7"/>
        <v>429002.67156820052</v>
      </c>
      <c r="X44" s="9">
        <v>429000</v>
      </c>
      <c r="Y44" s="14">
        <f t="shared" si="3"/>
        <v>2.6715682005160488</v>
      </c>
    </row>
    <row r="45" spans="1:25" s="20" customFormat="1" ht="15.75" customHeight="1">
      <c r="A45" s="11">
        <f t="shared" si="4"/>
        <v>30</v>
      </c>
      <c r="B45" s="15" t="s">
        <v>52</v>
      </c>
      <c r="C45" s="16">
        <f t="shared" si="2"/>
        <v>161</v>
      </c>
      <c r="D45" s="17">
        <f>'[1]Yr. Ended 2014'!W44</f>
        <v>161480.65010371647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43">
        <f t="shared" si="5"/>
        <v>0</v>
      </c>
      <c r="V45" s="43">
        <f t="shared" si="6"/>
        <v>0</v>
      </c>
      <c r="W45" s="18">
        <f t="shared" si="7"/>
        <v>161480.65010371647</v>
      </c>
      <c r="X45" s="18">
        <v>161000</v>
      </c>
      <c r="Y45" s="19">
        <f t="shared" si="3"/>
        <v>480.65010371647077</v>
      </c>
    </row>
    <row r="46" spans="1:25" s="20" customFormat="1" ht="15.75" customHeight="1">
      <c r="A46" s="11">
        <f t="shared" si="4"/>
        <v>31</v>
      </c>
      <c r="B46" s="12" t="s">
        <v>53</v>
      </c>
      <c r="C46" s="11">
        <f t="shared" si="2"/>
        <v>174</v>
      </c>
      <c r="D46" s="13">
        <f>'[1]Yr. Ended 2014'!W45</f>
        <v>174674.79071043633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>
        <f t="shared" si="5"/>
        <v>0</v>
      </c>
      <c r="V46" s="8">
        <f t="shared" si="6"/>
        <v>0</v>
      </c>
      <c r="W46" s="9">
        <f t="shared" si="7"/>
        <v>174674.79071043633</v>
      </c>
      <c r="X46" s="9">
        <v>174000</v>
      </c>
      <c r="Y46" s="14">
        <f t="shared" si="3"/>
        <v>674.79071043632575</v>
      </c>
    </row>
    <row r="47" spans="1:25" s="20" customFormat="1" ht="15.75" customHeight="1">
      <c r="A47" s="11">
        <f t="shared" si="4"/>
        <v>32</v>
      </c>
      <c r="B47" s="15" t="s">
        <v>54</v>
      </c>
      <c r="C47" s="16">
        <f t="shared" si="2"/>
        <v>19</v>
      </c>
      <c r="D47" s="17">
        <f>'[1]Yr. Ended 2014'!W46</f>
        <v>19175.590000000004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>
        <v>10.8</v>
      </c>
      <c r="U47" s="43">
        <f t="shared" si="5"/>
        <v>0</v>
      </c>
      <c r="V47" s="43">
        <f t="shared" si="6"/>
        <v>10.8</v>
      </c>
      <c r="W47" s="18">
        <f t="shared" si="7"/>
        <v>19186.390000000003</v>
      </c>
      <c r="X47" s="18">
        <v>19000</v>
      </c>
      <c r="Y47" s="19">
        <f t="shared" si="3"/>
        <v>186.39000000000306</v>
      </c>
    </row>
    <row r="48" spans="1:25" s="20" customFormat="1" ht="15.75" customHeight="1">
      <c r="A48" s="11">
        <f t="shared" si="4"/>
        <v>33</v>
      </c>
      <c r="B48" s="12" t="s">
        <v>55</v>
      </c>
      <c r="C48" s="11">
        <f t="shared" si="2"/>
        <v>64</v>
      </c>
      <c r="D48" s="13">
        <f>'[1]Yr. Ended 2014'!W47</f>
        <v>64323.83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>
        <f t="shared" si="5"/>
        <v>0</v>
      </c>
      <c r="V48" s="8">
        <f t="shared" si="6"/>
        <v>0</v>
      </c>
      <c r="W48" s="9">
        <f t="shared" si="7"/>
        <v>64323.83</v>
      </c>
      <c r="X48" s="9">
        <v>64000</v>
      </c>
      <c r="Y48" s="14">
        <f t="shared" si="3"/>
        <v>323.83000000000175</v>
      </c>
    </row>
    <row r="49" spans="1:25" s="20" customFormat="1" ht="15.75" customHeight="1">
      <c r="A49" s="11">
        <f t="shared" si="4"/>
        <v>34</v>
      </c>
      <c r="B49" s="21" t="s">
        <v>56</v>
      </c>
      <c r="C49" s="22">
        <f t="shared" si="2"/>
        <v>0</v>
      </c>
      <c r="D49" s="23">
        <f>'[1]Yr. Ended 2014'!W48</f>
        <v>1.7908543668454513E-3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7">
        <f t="shared" si="5"/>
        <v>0</v>
      </c>
      <c r="V49" s="27">
        <f t="shared" si="6"/>
        <v>0</v>
      </c>
      <c r="W49" s="24">
        <f t="shared" si="7"/>
        <v>1.7908543668454513E-3</v>
      </c>
      <c r="X49" s="24">
        <v>0</v>
      </c>
      <c r="Y49" s="25">
        <f t="shared" si="3"/>
        <v>1.7908543668454513E-3</v>
      </c>
    </row>
    <row r="50" spans="1:25" s="20" customFormat="1" ht="15.75" customHeight="1">
      <c r="A50" s="11">
        <f t="shared" si="4"/>
        <v>35</v>
      </c>
      <c r="B50" s="12" t="s">
        <v>57</v>
      </c>
      <c r="C50" s="11">
        <f t="shared" si="2"/>
        <v>82</v>
      </c>
      <c r="D50" s="13">
        <f>'[1]Yr. Ended 2014'!W49</f>
        <v>82162.414802078318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>
        <f t="shared" si="5"/>
        <v>0</v>
      </c>
      <c r="V50" s="8">
        <f t="shared" si="6"/>
        <v>0</v>
      </c>
      <c r="W50" s="9">
        <f t="shared" si="7"/>
        <v>82162.414802078318</v>
      </c>
      <c r="X50" s="9">
        <v>82000</v>
      </c>
      <c r="Y50" s="14">
        <f t="shared" si="3"/>
        <v>162.41480207831773</v>
      </c>
    </row>
    <row r="51" spans="1:25" s="20" customFormat="1" ht="15.75" customHeight="1">
      <c r="A51" s="11">
        <f t="shared" si="4"/>
        <v>36</v>
      </c>
      <c r="B51" s="12" t="s">
        <v>58</v>
      </c>
      <c r="C51" s="11">
        <f t="shared" si="2"/>
        <v>68</v>
      </c>
      <c r="D51" s="13">
        <f>'[1]Yr. Ended 2014'!W50</f>
        <v>68095.508413708725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>
        <f t="shared" si="5"/>
        <v>0</v>
      </c>
      <c r="V51" s="8">
        <f t="shared" si="6"/>
        <v>0</v>
      </c>
      <c r="W51" s="9">
        <f t="shared" si="7"/>
        <v>68095.508413708725</v>
      </c>
      <c r="X51" s="9">
        <v>68000</v>
      </c>
      <c r="Y51" s="14">
        <f t="shared" si="3"/>
        <v>95.508413708725129</v>
      </c>
    </row>
    <row r="52" spans="1:25" s="20" customFormat="1" ht="15.75" customHeight="1">
      <c r="A52" s="11">
        <f t="shared" si="4"/>
        <v>37</v>
      </c>
      <c r="B52" s="12" t="s">
        <v>59</v>
      </c>
      <c r="C52" s="11">
        <f t="shared" si="2"/>
        <v>162</v>
      </c>
      <c r="D52" s="13">
        <f>'[1]Yr. Ended 2014'!W51</f>
        <v>162133.50370519963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>
        <f t="shared" si="5"/>
        <v>0</v>
      </c>
      <c r="V52" s="8">
        <f t="shared" si="6"/>
        <v>0</v>
      </c>
      <c r="W52" s="9">
        <f t="shared" si="7"/>
        <v>162133.50370519963</v>
      </c>
      <c r="X52" s="9">
        <v>162000</v>
      </c>
      <c r="Y52" s="14">
        <f t="shared" si="3"/>
        <v>133.50370519963326</v>
      </c>
    </row>
    <row r="53" spans="1:25" s="20" customFormat="1" ht="15.75" customHeight="1">
      <c r="A53" s="11">
        <f t="shared" si="4"/>
        <v>38</v>
      </c>
      <c r="B53" s="15" t="s">
        <v>60</v>
      </c>
      <c r="C53" s="16">
        <f t="shared" si="2"/>
        <v>79</v>
      </c>
      <c r="D53" s="17">
        <f>'[1]Yr. Ended 2014'!W52</f>
        <v>79276.585486228156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43">
        <f t="shared" si="5"/>
        <v>0</v>
      </c>
      <c r="V53" s="43">
        <f t="shared" si="6"/>
        <v>0</v>
      </c>
      <c r="W53" s="18">
        <f t="shared" si="7"/>
        <v>79276.585486228156</v>
      </c>
      <c r="X53" s="18">
        <v>79000</v>
      </c>
      <c r="Y53" s="19">
        <f t="shared" si="3"/>
        <v>276.58548622815579</v>
      </c>
    </row>
    <row r="54" spans="1:25" s="20" customFormat="1" ht="15.75" customHeight="1">
      <c r="A54" s="11">
        <f t="shared" si="4"/>
        <v>39</v>
      </c>
      <c r="B54" s="12" t="s">
        <v>61</v>
      </c>
      <c r="C54" s="11">
        <f t="shared" si="2"/>
        <v>213</v>
      </c>
      <c r="D54" s="13">
        <f>'[1]Yr. Ended 2014'!W53</f>
        <v>213746.79217045501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>
        <f t="shared" si="5"/>
        <v>0</v>
      </c>
      <c r="V54" s="8">
        <f t="shared" si="6"/>
        <v>0</v>
      </c>
      <c r="W54" s="9">
        <f t="shared" si="7"/>
        <v>213746.79217045501</v>
      </c>
      <c r="X54" s="9">
        <v>213000</v>
      </c>
      <c r="Y54" s="14">
        <f t="shared" si="3"/>
        <v>746.79217045500991</v>
      </c>
    </row>
    <row r="55" spans="1:25" s="20" customFormat="1" ht="15.75" customHeight="1">
      <c r="A55" s="11">
        <f t="shared" si="4"/>
        <v>40</v>
      </c>
      <c r="B55" s="12" t="s">
        <v>62</v>
      </c>
      <c r="C55" s="11">
        <f t="shared" si="2"/>
        <v>276</v>
      </c>
      <c r="D55" s="13">
        <f>'[1]Yr. Ended 2014'!W54</f>
        <v>276803.19275026815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>
        <f t="shared" si="5"/>
        <v>0</v>
      </c>
      <c r="V55" s="8">
        <f t="shared" si="6"/>
        <v>0</v>
      </c>
      <c r="W55" s="9">
        <f t="shared" si="7"/>
        <v>276803.19275026815</v>
      </c>
      <c r="X55" s="9">
        <v>276000</v>
      </c>
      <c r="Y55" s="14">
        <f t="shared" si="3"/>
        <v>803.19275026815012</v>
      </c>
    </row>
    <row r="56" spans="1:25" s="20" customFormat="1" ht="15.75" customHeight="1">
      <c r="A56" s="11">
        <f t="shared" si="4"/>
        <v>41</v>
      </c>
      <c r="B56" s="21" t="s">
        <v>63</v>
      </c>
      <c r="C56" s="22">
        <f t="shared" si="2"/>
        <v>0</v>
      </c>
      <c r="D56" s="23">
        <f>'[1]Yr. Ended 2014'!W55</f>
        <v>-1.1559269623830914E-3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7">
        <f t="shared" si="5"/>
        <v>0</v>
      </c>
      <c r="V56" s="27">
        <f t="shared" si="6"/>
        <v>0</v>
      </c>
      <c r="W56" s="24">
        <f t="shared" si="7"/>
        <v>-1.1559269623830914E-3</v>
      </c>
      <c r="X56" s="24">
        <v>0</v>
      </c>
      <c r="Y56" s="25">
        <f t="shared" si="3"/>
        <v>-1.1559269623830914E-3</v>
      </c>
    </row>
    <row r="57" spans="1:25" s="20" customFormat="1" ht="15.75" customHeight="1">
      <c r="A57" s="11">
        <f t="shared" si="4"/>
        <v>42</v>
      </c>
      <c r="B57" s="12" t="s">
        <v>64</v>
      </c>
      <c r="C57" s="11">
        <f t="shared" si="2"/>
        <v>54</v>
      </c>
      <c r="D57" s="13">
        <f>'[1]Yr. Ended 2014'!W56</f>
        <v>54004.59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>
        <f t="shared" si="5"/>
        <v>0</v>
      </c>
      <c r="V57" s="8">
        <f t="shared" si="6"/>
        <v>0</v>
      </c>
      <c r="W57" s="9">
        <f t="shared" si="7"/>
        <v>54004.59</v>
      </c>
      <c r="X57" s="9">
        <v>54000</v>
      </c>
      <c r="Y57" s="14">
        <f t="shared" si="3"/>
        <v>4.5899999999965075</v>
      </c>
    </row>
    <row r="58" spans="1:25" s="20" customFormat="1" ht="15.75" customHeight="1">
      <c r="A58" s="11">
        <f t="shared" si="4"/>
        <v>43</v>
      </c>
      <c r="B58" s="12" t="s">
        <v>65</v>
      </c>
      <c r="C58" s="11">
        <f t="shared" si="2"/>
        <v>181</v>
      </c>
      <c r="D58" s="13">
        <f>'[1]Yr. Ended 2014'!W57</f>
        <v>181581.85800751715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>
        <f t="shared" si="5"/>
        <v>0</v>
      </c>
      <c r="V58" s="8">
        <f t="shared" si="6"/>
        <v>0</v>
      </c>
      <c r="W58" s="9">
        <f t="shared" si="7"/>
        <v>181581.85800751715</v>
      </c>
      <c r="X58" s="9">
        <v>181000</v>
      </c>
      <c r="Y58" s="14">
        <f t="shared" si="3"/>
        <v>581.85800751714851</v>
      </c>
    </row>
    <row r="59" spans="1:25" s="20" customFormat="1" ht="15.75" customHeight="1">
      <c r="A59" s="11">
        <f t="shared" si="4"/>
        <v>44</v>
      </c>
      <c r="B59" s="12" t="s">
        <v>66</v>
      </c>
      <c r="C59" s="11">
        <f t="shared" si="2"/>
        <v>268</v>
      </c>
      <c r="D59" s="13">
        <f>'[1]Yr. Ended 2014'!W58</f>
        <v>268638.69404506753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>
        <f t="shared" si="5"/>
        <v>0</v>
      </c>
      <c r="V59" s="8">
        <f t="shared" si="6"/>
        <v>0</v>
      </c>
      <c r="W59" s="9">
        <f t="shared" si="7"/>
        <v>268638.69404506753</v>
      </c>
      <c r="X59" s="9">
        <v>268000</v>
      </c>
      <c r="Y59" s="14">
        <f t="shared" si="3"/>
        <v>638.69404506753199</v>
      </c>
    </row>
    <row r="60" spans="1:25" s="20" customFormat="1" ht="15.75" customHeight="1">
      <c r="A60" s="11">
        <f t="shared" si="4"/>
        <v>45</v>
      </c>
      <c r="B60" s="12" t="s">
        <v>67</v>
      </c>
      <c r="C60" s="11">
        <f t="shared" si="2"/>
        <v>43</v>
      </c>
      <c r="D60" s="13">
        <f>'[1]Yr. Ended 2014'!W59</f>
        <v>43825.537397249464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>
        <f t="shared" si="5"/>
        <v>0</v>
      </c>
      <c r="V60" s="8">
        <f t="shared" si="6"/>
        <v>0</v>
      </c>
      <c r="W60" s="9">
        <f t="shared" si="7"/>
        <v>43825.537397249464</v>
      </c>
      <c r="X60" s="9">
        <v>43000</v>
      </c>
      <c r="Y60" s="14">
        <f t="shared" si="3"/>
        <v>825.53739724946354</v>
      </c>
    </row>
    <row r="61" spans="1:25" s="20" customFormat="1" ht="15.75" customHeight="1">
      <c r="A61" s="11">
        <f t="shared" si="4"/>
        <v>46</v>
      </c>
      <c r="B61" s="12" t="s">
        <v>68</v>
      </c>
      <c r="C61" s="11">
        <f t="shared" si="2"/>
        <v>424</v>
      </c>
      <c r="D61" s="13">
        <f>'[1]Yr. Ended 2014'!W60</f>
        <v>424615.01764621853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>
        <f t="shared" si="5"/>
        <v>0</v>
      </c>
      <c r="V61" s="8">
        <f t="shared" si="6"/>
        <v>0</v>
      </c>
      <c r="W61" s="9">
        <f t="shared" si="7"/>
        <v>424615.01764621853</v>
      </c>
      <c r="X61" s="9">
        <v>424000</v>
      </c>
      <c r="Y61" s="14">
        <f t="shared" si="3"/>
        <v>615.01764621853363</v>
      </c>
    </row>
    <row r="62" spans="1:25" s="20" customFormat="1" ht="15.75" customHeight="1">
      <c r="A62" s="11">
        <f t="shared" si="4"/>
        <v>47</v>
      </c>
      <c r="B62" s="12" t="s">
        <v>69</v>
      </c>
      <c r="C62" s="11">
        <f t="shared" si="2"/>
        <v>25</v>
      </c>
      <c r="D62" s="13">
        <f>'[1]Yr. Ended 2014'!W61</f>
        <v>25559.97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>
        <f t="shared" si="5"/>
        <v>0</v>
      </c>
      <c r="V62" s="8">
        <f t="shared" si="6"/>
        <v>0</v>
      </c>
      <c r="W62" s="9">
        <f t="shared" si="7"/>
        <v>25559.97</v>
      </c>
      <c r="X62" s="9">
        <v>25000</v>
      </c>
      <c r="Y62" s="14">
        <f t="shared" si="3"/>
        <v>559.97000000000116</v>
      </c>
    </row>
    <row r="63" spans="1:25" s="20" customFormat="1" ht="15.75" customHeight="1">
      <c r="A63" s="11">
        <f t="shared" si="4"/>
        <v>48</v>
      </c>
      <c r="B63" s="15" t="s">
        <v>70</v>
      </c>
      <c r="C63" s="16">
        <f t="shared" si="2"/>
        <v>37</v>
      </c>
      <c r="D63" s="17">
        <f>'[1]Yr. Ended 2014'!W62</f>
        <v>37791.18379144738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43">
        <f t="shared" si="5"/>
        <v>0</v>
      </c>
      <c r="V63" s="43">
        <f t="shared" si="6"/>
        <v>0</v>
      </c>
      <c r="W63" s="18">
        <f t="shared" si="7"/>
        <v>37791.18379144738</v>
      </c>
      <c r="X63" s="18">
        <v>37000</v>
      </c>
      <c r="Y63" s="19">
        <f t="shared" si="3"/>
        <v>791.18379144737992</v>
      </c>
    </row>
    <row r="64" spans="1:25" s="20" customFormat="1" ht="15.75" customHeight="1">
      <c r="A64" s="11">
        <f t="shared" si="4"/>
        <v>49</v>
      </c>
      <c r="B64" s="15" t="s">
        <v>71</v>
      </c>
      <c r="C64" s="16">
        <f t="shared" si="2"/>
        <v>170</v>
      </c>
      <c r="D64" s="17">
        <f>'[1]Yr. Ended 2014'!W63</f>
        <v>170710.78451645508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43">
        <f t="shared" si="5"/>
        <v>0</v>
      </c>
      <c r="V64" s="43">
        <f t="shared" si="6"/>
        <v>0</v>
      </c>
      <c r="W64" s="18">
        <f t="shared" si="7"/>
        <v>170710.78451645508</v>
      </c>
      <c r="X64" s="18">
        <v>170000</v>
      </c>
      <c r="Y64" s="19">
        <f t="shared" si="3"/>
        <v>710.78451645508176</v>
      </c>
    </row>
    <row r="65" spans="1:25" s="20" customFormat="1" ht="15.75" customHeight="1">
      <c r="A65" s="11">
        <f t="shared" si="4"/>
        <v>50</v>
      </c>
      <c r="B65" s="12" t="s">
        <v>72</v>
      </c>
      <c r="C65" s="11">
        <f t="shared" si="2"/>
        <v>93</v>
      </c>
      <c r="D65" s="13">
        <f>'[1]Yr. Ended 2014'!W64</f>
        <v>93580.348743259747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>
        <f t="shared" si="5"/>
        <v>0</v>
      </c>
      <c r="V65" s="8">
        <f t="shared" si="6"/>
        <v>0</v>
      </c>
      <c r="W65" s="9">
        <f t="shared" si="7"/>
        <v>93580.348743259747</v>
      </c>
      <c r="X65" s="9">
        <v>93000</v>
      </c>
      <c r="Y65" s="14">
        <f t="shared" si="3"/>
        <v>580.3487432597467</v>
      </c>
    </row>
    <row r="66" spans="1:25" s="20" customFormat="1" ht="15.75" customHeight="1">
      <c r="A66" s="11">
        <f t="shared" si="4"/>
        <v>51</v>
      </c>
      <c r="B66" s="12" t="s">
        <v>73</v>
      </c>
      <c r="C66" s="11">
        <f t="shared" si="2"/>
        <v>61</v>
      </c>
      <c r="D66" s="13">
        <f>'[1]Yr. Ended 2014'!W65</f>
        <v>61056.630000000005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8">
        <f t="shared" si="5"/>
        <v>0</v>
      </c>
      <c r="V66" s="8">
        <f t="shared" si="6"/>
        <v>0</v>
      </c>
      <c r="W66" s="9">
        <f t="shared" si="7"/>
        <v>61056.630000000005</v>
      </c>
      <c r="X66" s="9">
        <v>61000</v>
      </c>
      <c r="Y66" s="14">
        <f t="shared" si="3"/>
        <v>56.630000000004657</v>
      </c>
    </row>
    <row r="67" spans="1:25" s="20" customFormat="1" ht="15.75" customHeight="1">
      <c r="A67" s="11">
        <f t="shared" si="4"/>
        <v>52</v>
      </c>
      <c r="B67" s="12" t="s">
        <v>74</v>
      </c>
      <c r="C67" s="11">
        <f t="shared" si="2"/>
        <v>0</v>
      </c>
      <c r="D67" s="13">
        <f>'[1]Yr. Ended 2014'!W66</f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>
        <f t="shared" si="5"/>
        <v>0</v>
      </c>
      <c r="V67" s="8">
        <f t="shared" si="6"/>
        <v>0</v>
      </c>
      <c r="W67" s="9">
        <f t="shared" si="7"/>
        <v>0</v>
      </c>
      <c r="X67" s="9">
        <v>0</v>
      </c>
      <c r="Y67" s="14">
        <f t="shared" si="3"/>
        <v>0</v>
      </c>
    </row>
    <row r="68" spans="1:25" s="20" customFormat="1" ht="15.75" customHeight="1">
      <c r="A68" s="11">
        <f t="shared" si="4"/>
        <v>53</v>
      </c>
      <c r="B68" s="15" t="s">
        <v>75</v>
      </c>
      <c r="C68" s="16">
        <f t="shared" si="2"/>
        <v>3</v>
      </c>
      <c r="D68" s="17">
        <f>'[1]Yr. Ended 2014'!W67</f>
        <v>3000</v>
      </c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43">
        <f t="shared" si="5"/>
        <v>0</v>
      </c>
      <c r="V68" s="43">
        <f t="shared" si="6"/>
        <v>0</v>
      </c>
      <c r="W68" s="18">
        <f t="shared" si="7"/>
        <v>3000</v>
      </c>
      <c r="X68" s="18">
        <v>3000</v>
      </c>
      <c r="Y68" s="19">
        <f t="shared" si="3"/>
        <v>0</v>
      </c>
    </row>
    <row r="69" spans="1:25" s="20" customFormat="1" ht="15.75" customHeight="1">
      <c r="A69" s="11">
        <f t="shared" si="4"/>
        <v>54</v>
      </c>
      <c r="B69" s="15" t="s">
        <v>76</v>
      </c>
      <c r="C69" s="16">
        <f t="shared" si="2"/>
        <v>23</v>
      </c>
      <c r="D69" s="17">
        <f>'[1]Yr. Ended 2014'!W68</f>
        <v>23614.567005954716</v>
      </c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43">
        <f t="shared" si="5"/>
        <v>0</v>
      </c>
      <c r="V69" s="43">
        <f t="shared" si="6"/>
        <v>0</v>
      </c>
      <c r="W69" s="18">
        <f t="shared" si="7"/>
        <v>23614.567005954716</v>
      </c>
      <c r="X69" s="18">
        <v>23000</v>
      </c>
      <c r="Y69" s="19">
        <f t="shared" si="3"/>
        <v>614.56700595471557</v>
      </c>
    </row>
    <row r="70" spans="1:25" s="20" customFormat="1" ht="15.75" customHeight="1">
      <c r="A70" s="11">
        <f t="shared" si="4"/>
        <v>55</v>
      </c>
      <c r="B70" s="12" t="s">
        <v>77</v>
      </c>
      <c r="C70" s="11">
        <f t="shared" si="2"/>
        <v>67</v>
      </c>
      <c r="D70" s="13">
        <f>'[1]Yr. Ended 2014'!W69</f>
        <v>67369.066313584306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>
        <f t="shared" si="5"/>
        <v>0</v>
      </c>
      <c r="V70" s="8">
        <f t="shared" si="6"/>
        <v>0</v>
      </c>
      <c r="W70" s="9">
        <f t="shared" si="7"/>
        <v>67369.066313584306</v>
      </c>
      <c r="X70" s="9">
        <v>67000</v>
      </c>
      <c r="Y70" s="14">
        <f t="shared" si="3"/>
        <v>369.06631358430604</v>
      </c>
    </row>
    <row r="71" spans="1:25" s="20" customFormat="1" ht="15.75" customHeight="1">
      <c r="A71" s="11">
        <f t="shared" si="4"/>
        <v>56</v>
      </c>
      <c r="B71" s="12" t="s">
        <v>78</v>
      </c>
      <c r="C71" s="11">
        <f t="shared" si="2"/>
        <v>31</v>
      </c>
      <c r="D71" s="13">
        <f>'[1]Yr. Ended 2014'!W70</f>
        <v>31723.931282570942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>
        <f t="shared" si="5"/>
        <v>0</v>
      </c>
      <c r="V71" s="8">
        <f t="shared" si="6"/>
        <v>0</v>
      </c>
      <c r="W71" s="9">
        <f t="shared" si="7"/>
        <v>31723.931282570942</v>
      </c>
      <c r="X71" s="9">
        <v>31000</v>
      </c>
      <c r="Y71" s="14">
        <f t="shared" si="3"/>
        <v>723.93128257094213</v>
      </c>
    </row>
    <row r="72" spans="1:25" s="20" customFormat="1" ht="15.75" customHeight="1">
      <c r="A72" s="11">
        <f t="shared" si="4"/>
        <v>57</v>
      </c>
      <c r="B72" s="15" t="s">
        <v>79</v>
      </c>
      <c r="C72" s="16">
        <f t="shared" si="2"/>
        <v>18</v>
      </c>
      <c r="D72" s="17">
        <f>'[1]Yr. Ended 2014'!W71</f>
        <v>17727.7</v>
      </c>
      <c r="E72" s="17"/>
      <c r="F72" s="17">
        <v>500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43">
        <f t="shared" si="5"/>
        <v>0</v>
      </c>
      <c r="V72" s="43">
        <f t="shared" si="6"/>
        <v>500</v>
      </c>
      <c r="W72" s="18">
        <f t="shared" si="7"/>
        <v>18227.7</v>
      </c>
      <c r="X72" s="18">
        <v>18000</v>
      </c>
      <c r="Y72" s="19">
        <f t="shared" si="3"/>
        <v>227.70000000000073</v>
      </c>
    </row>
    <row r="73" spans="1:25" s="20" customFormat="1" ht="15.75" customHeight="1">
      <c r="A73" s="11">
        <f t="shared" si="4"/>
        <v>58</v>
      </c>
      <c r="B73" s="15" t="s">
        <v>80</v>
      </c>
      <c r="C73" s="16">
        <f t="shared" si="2"/>
        <v>10</v>
      </c>
      <c r="D73" s="17">
        <f>'[1]Yr. Ended 2014'!W72</f>
        <v>10399.43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43">
        <f t="shared" si="5"/>
        <v>0</v>
      </c>
      <c r="V73" s="43">
        <f t="shared" si="6"/>
        <v>0</v>
      </c>
      <c r="W73" s="18">
        <f t="shared" si="7"/>
        <v>10399.43</v>
      </c>
      <c r="X73" s="18">
        <v>10000</v>
      </c>
      <c r="Y73" s="19">
        <f t="shared" si="3"/>
        <v>399.43000000000029</v>
      </c>
    </row>
    <row r="74" spans="1:25" s="20" customFormat="1" ht="15.75" customHeight="1">
      <c r="A74" s="11">
        <f t="shared" si="4"/>
        <v>59</v>
      </c>
      <c r="B74" s="12" t="s">
        <v>81</v>
      </c>
      <c r="C74" s="11">
        <f t="shared" si="2"/>
        <v>115</v>
      </c>
      <c r="D74" s="13">
        <f>'[1]Yr. Ended 2014'!W73</f>
        <v>115450.71667083331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>
        <f t="shared" si="5"/>
        <v>0</v>
      </c>
      <c r="V74" s="8">
        <f t="shared" si="6"/>
        <v>0</v>
      </c>
      <c r="W74" s="9">
        <f t="shared" si="7"/>
        <v>115450.71667083331</v>
      </c>
      <c r="X74" s="9">
        <v>115000</v>
      </c>
      <c r="Y74" s="14">
        <f t="shared" si="3"/>
        <v>450.71667083330976</v>
      </c>
    </row>
    <row r="75" spans="1:25" s="20" customFormat="1" ht="15.75" customHeight="1">
      <c r="A75" s="11">
        <f t="shared" si="4"/>
        <v>60</v>
      </c>
      <c r="B75" s="12" t="s">
        <v>82</v>
      </c>
      <c r="C75" s="11">
        <f t="shared" si="2"/>
        <v>83</v>
      </c>
      <c r="D75" s="13">
        <f>'[1]Yr. Ended 2014'!W74</f>
        <v>83087.378160763226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>
        <f t="shared" si="5"/>
        <v>0</v>
      </c>
      <c r="V75" s="8">
        <f t="shared" si="6"/>
        <v>0</v>
      </c>
      <c r="W75" s="9">
        <f t="shared" si="7"/>
        <v>83087.378160763226</v>
      </c>
      <c r="X75" s="9">
        <v>83000</v>
      </c>
      <c r="Y75" s="14">
        <f t="shared" si="3"/>
        <v>87.378160763226333</v>
      </c>
    </row>
    <row r="76" spans="1:25" s="20" customFormat="1" ht="15.75" customHeight="1">
      <c r="A76" s="11">
        <f t="shared" si="4"/>
        <v>61</v>
      </c>
      <c r="B76" s="12" t="s">
        <v>83</v>
      </c>
      <c r="C76" s="11">
        <f t="shared" si="2"/>
        <v>77</v>
      </c>
      <c r="D76" s="13">
        <f>'[1]Yr. Ended 2014'!W75</f>
        <v>77042.634448417433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>
        <f t="shared" si="5"/>
        <v>0</v>
      </c>
      <c r="V76" s="8">
        <f t="shared" si="6"/>
        <v>0</v>
      </c>
      <c r="W76" s="9">
        <f t="shared" si="7"/>
        <v>77042.634448417433</v>
      </c>
      <c r="X76" s="9">
        <v>77000</v>
      </c>
      <c r="Y76" s="14">
        <f t="shared" si="3"/>
        <v>42.634448417433305</v>
      </c>
    </row>
    <row r="77" spans="1:25" s="20" customFormat="1" ht="15.75" customHeight="1">
      <c r="A77" s="11">
        <f t="shared" si="4"/>
        <v>62</v>
      </c>
      <c r="B77" s="12" t="s">
        <v>84</v>
      </c>
      <c r="C77" s="11">
        <f t="shared" si="2"/>
        <v>16</v>
      </c>
      <c r="D77" s="13">
        <f>'[1]Yr. Ended 2014'!W76</f>
        <v>16597.804448417424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>
        <f t="shared" si="5"/>
        <v>0</v>
      </c>
      <c r="V77" s="8">
        <f t="shared" si="6"/>
        <v>0</v>
      </c>
      <c r="W77" s="9">
        <f t="shared" si="7"/>
        <v>16597.804448417424</v>
      </c>
      <c r="X77" s="9">
        <v>16000</v>
      </c>
      <c r="Y77" s="14">
        <f t="shared" si="3"/>
        <v>597.80444841742428</v>
      </c>
    </row>
    <row r="78" spans="1:25" s="20" customFormat="1" ht="15.75" customHeight="1">
      <c r="A78" s="11">
        <f t="shared" si="4"/>
        <v>63</v>
      </c>
      <c r="B78" s="15" t="s">
        <v>85</v>
      </c>
      <c r="C78" s="16">
        <f t="shared" si="2"/>
        <v>36</v>
      </c>
      <c r="D78" s="17">
        <f>'[1]Yr. Ended 2014'!W77</f>
        <v>36497.410000000003</v>
      </c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43">
        <f t="shared" si="5"/>
        <v>0</v>
      </c>
      <c r="V78" s="43">
        <f t="shared" si="6"/>
        <v>0</v>
      </c>
      <c r="W78" s="18">
        <f t="shared" si="7"/>
        <v>36497.410000000003</v>
      </c>
      <c r="X78" s="18">
        <v>36000</v>
      </c>
      <c r="Y78" s="19">
        <f t="shared" si="3"/>
        <v>497.41000000000349</v>
      </c>
    </row>
    <row r="79" spans="1:25" s="20" customFormat="1" ht="15.75" customHeight="1">
      <c r="A79" s="11">
        <f t="shared" si="4"/>
        <v>64</v>
      </c>
      <c r="B79" s="15" t="s">
        <v>86</v>
      </c>
      <c r="C79" s="16">
        <f t="shared" si="2"/>
        <v>75</v>
      </c>
      <c r="D79" s="17">
        <f>'[1]Yr. Ended 2014'!W78</f>
        <v>75082.274142591355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43">
        <f t="shared" si="5"/>
        <v>0</v>
      </c>
      <c r="V79" s="43">
        <f t="shared" si="6"/>
        <v>0</v>
      </c>
      <c r="W79" s="18">
        <f t="shared" si="7"/>
        <v>75082.274142591355</v>
      </c>
      <c r="X79" s="18">
        <v>75000</v>
      </c>
      <c r="Y79" s="19">
        <f t="shared" si="3"/>
        <v>82.274142591355485</v>
      </c>
    </row>
    <row r="80" spans="1:25" s="20" customFormat="1" ht="15.75" customHeight="1">
      <c r="A80" s="11">
        <f t="shared" si="4"/>
        <v>65</v>
      </c>
      <c r="B80" s="12" t="s">
        <v>87</v>
      </c>
      <c r="C80" s="11">
        <f t="shared" si="2"/>
        <v>11</v>
      </c>
      <c r="D80" s="13">
        <f>'[1]Yr. Ended 2014'!W79</f>
        <v>11103.06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>
        <f t="shared" si="5"/>
        <v>0</v>
      </c>
      <c r="V80" s="8">
        <f t="shared" si="6"/>
        <v>0</v>
      </c>
      <c r="W80" s="9">
        <f t="shared" si="7"/>
        <v>11103.06</v>
      </c>
      <c r="X80" s="9">
        <v>11000</v>
      </c>
      <c r="Y80" s="14">
        <f t="shared" si="3"/>
        <v>103.05999999999949</v>
      </c>
    </row>
    <row r="81" spans="1:25" s="20" customFormat="1" ht="15.75" customHeight="1">
      <c r="A81" s="11">
        <f t="shared" si="4"/>
        <v>66</v>
      </c>
      <c r="B81" s="12" t="s">
        <v>88</v>
      </c>
      <c r="C81" s="11">
        <f t="shared" ref="C81:C145" si="8">+X81/1000</f>
        <v>68</v>
      </c>
      <c r="D81" s="13">
        <f>'[1]Yr. Ended 2014'!W80</f>
        <v>68615.647545701868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>
        <f t="shared" ref="U81:U144" si="9">+E81+I81+K81+M81+O81+Q81+S81</f>
        <v>0</v>
      </c>
      <c r="V81" s="8">
        <f t="shared" ref="V81:V144" si="10">+F81+J81+L81+N81+P81+R81+T81</f>
        <v>0</v>
      </c>
      <c r="W81" s="9">
        <f t="shared" ref="W81:W144" si="11">+D81+V81-U81</f>
        <v>68615.647545701868</v>
      </c>
      <c r="X81" s="9">
        <v>68000</v>
      </c>
      <c r="Y81" s="14">
        <f t="shared" ref="Y81:Y144" si="12">+W81-X81</f>
        <v>615.64754570186778</v>
      </c>
    </row>
    <row r="82" spans="1:25" s="20" customFormat="1" ht="15.75" customHeight="1">
      <c r="A82" s="11">
        <f t="shared" ref="A82:A146" si="13">+A81+1</f>
        <v>67</v>
      </c>
      <c r="B82" s="15" t="s">
        <v>89</v>
      </c>
      <c r="C82" s="16">
        <f t="shared" si="8"/>
        <v>144</v>
      </c>
      <c r="D82" s="17">
        <f>'[1]Yr. Ended 2014'!W81</f>
        <v>144737.14522035199</v>
      </c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43">
        <f t="shared" si="9"/>
        <v>0</v>
      </c>
      <c r="V82" s="43">
        <f t="shared" si="10"/>
        <v>0</v>
      </c>
      <c r="W82" s="18">
        <f t="shared" si="11"/>
        <v>144737.14522035199</v>
      </c>
      <c r="X82" s="18">
        <v>144000</v>
      </c>
      <c r="Y82" s="19">
        <f t="shared" si="12"/>
        <v>737.14522035198752</v>
      </c>
    </row>
    <row r="83" spans="1:25" s="20" customFormat="1" ht="15.75" customHeight="1">
      <c r="A83" s="11">
        <f t="shared" si="13"/>
        <v>68</v>
      </c>
      <c r="B83" s="26" t="s">
        <v>90</v>
      </c>
      <c r="C83" s="11">
        <f t="shared" si="8"/>
        <v>92</v>
      </c>
      <c r="D83" s="13">
        <f>'[1]Yr. Ended 2014'!W82</f>
        <v>92403.774455290608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>
        <f t="shared" si="9"/>
        <v>0</v>
      </c>
      <c r="V83" s="8">
        <f t="shared" si="10"/>
        <v>0</v>
      </c>
      <c r="W83" s="9">
        <f t="shared" si="11"/>
        <v>92403.774455290608</v>
      </c>
      <c r="X83" s="9">
        <v>92000</v>
      </c>
      <c r="Y83" s="14">
        <f t="shared" si="12"/>
        <v>403.77445529060788</v>
      </c>
    </row>
    <row r="84" spans="1:25" s="20" customFormat="1" ht="15.75" customHeight="1">
      <c r="A84" s="11">
        <f t="shared" si="13"/>
        <v>69</v>
      </c>
      <c r="B84" s="12" t="s">
        <v>91</v>
      </c>
      <c r="C84" s="11">
        <f t="shared" si="8"/>
        <v>50</v>
      </c>
      <c r="D84" s="13">
        <f>'[1]Yr. Ended 2014'!W83</f>
        <v>38015.68380437322</v>
      </c>
      <c r="E84" s="13"/>
      <c r="F84" s="13">
        <v>12000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>
        <f t="shared" si="9"/>
        <v>0</v>
      </c>
      <c r="V84" s="8">
        <f t="shared" si="10"/>
        <v>12000</v>
      </c>
      <c r="W84" s="9">
        <f t="shared" si="11"/>
        <v>50015.68380437322</v>
      </c>
      <c r="X84" s="9">
        <v>50000</v>
      </c>
      <c r="Y84" s="14">
        <f t="shared" si="12"/>
        <v>15.683804373220482</v>
      </c>
    </row>
    <row r="85" spans="1:25" s="20" customFormat="1" ht="15.75" customHeight="1">
      <c r="A85" s="11">
        <f t="shared" si="13"/>
        <v>70</v>
      </c>
      <c r="B85" s="12" t="s">
        <v>92</v>
      </c>
      <c r="C85" s="11">
        <f t="shared" si="8"/>
        <v>71</v>
      </c>
      <c r="D85" s="13">
        <f>'[1]Yr. Ended 2014'!W84</f>
        <v>71561.068586879876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>
        <f t="shared" si="9"/>
        <v>0</v>
      </c>
      <c r="V85" s="8">
        <f t="shared" si="10"/>
        <v>0</v>
      </c>
      <c r="W85" s="9">
        <f t="shared" si="11"/>
        <v>71561.068586879876</v>
      </c>
      <c r="X85" s="9">
        <v>71000</v>
      </c>
      <c r="Y85" s="14">
        <f t="shared" si="12"/>
        <v>561.06858687987551</v>
      </c>
    </row>
    <row r="86" spans="1:25" s="20" customFormat="1" ht="15.75" customHeight="1">
      <c r="A86" s="11">
        <f t="shared" si="13"/>
        <v>71</v>
      </c>
      <c r="B86" s="21" t="s">
        <v>93</v>
      </c>
      <c r="C86" s="22">
        <f t="shared" si="8"/>
        <v>0</v>
      </c>
      <c r="D86" s="23">
        <f>'[1]Yr. Ended 2014'!W85</f>
        <v>-2.526119293179363E-3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7">
        <f t="shared" si="9"/>
        <v>0</v>
      </c>
      <c r="V86" s="27">
        <f t="shared" si="10"/>
        <v>0</v>
      </c>
      <c r="W86" s="24">
        <f t="shared" si="11"/>
        <v>-2.526119293179363E-3</v>
      </c>
      <c r="X86" s="24">
        <v>0</v>
      </c>
      <c r="Y86" s="25">
        <f t="shared" si="12"/>
        <v>-2.526119293179363E-3</v>
      </c>
    </row>
    <row r="87" spans="1:25" s="20" customFormat="1" ht="15.75" customHeight="1">
      <c r="A87" s="11">
        <f t="shared" si="13"/>
        <v>72</v>
      </c>
      <c r="B87" s="21" t="s">
        <v>94</v>
      </c>
      <c r="C87" s="22">
        <f t="shared" si="8"/>
        <v>0</v>
      </c>
      <c r="D87" s="23">
        <f>'[1]Yr. Ended 2014'!W86</f>
        <v>-4.9098788731498644E-3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7">
        <f t="shared" si="9"/>
        <v>0</v>
      </c>
      <c r="V87" s="27">
        <f t="shared" si="10"/>
        <v>0</v>
      </c>
      <c r="W87" s="24">
        <f t="shared" si="11"/>
        <v>-4.9098788731498644E-3</v>
      </c>
      <c r="X87" s="24">
        <v>0</v>
      </c>
      <c r="Y87" s="25">
        <f t="shared" si="12"/>
        <v>-4.9098788731498644E-3</v>
      </c>
    </row>
    <row r="88" spans="1:25" s="20" customFormat="1" ht="15.75" customHeight="1">
      <c r="A88" s="11">
        <f t="shared" si="13"/>
        <v>73</v>
      </c>
      <c r="B88" s="12" t="s">
        <v>95</v>
      </c>
      <c r="C88" s="11">
        <f t="shared" si="8"/>
        <v>42</v>
      </c>
      <c r="D88" s="13">
        <f>'[1]Yr. Ended 2014'!W87</f>
        <v>42554.75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>
        <f t="shared" si="9"/>
        <v>0</v>
      </c>
      <c r="V88" s="8">
        <f t="shared" si="10"/>
        <v>0</v>
      </c>
      <c r="W88" s="9">
        <f t="shared" si="11"/>
        <v>42554.75</v>
      </c>
      <c r="X88" s="9">
        <v>42000</v>
      </c>
      <c r="Y88" s="14">
        <f t="shared" si="12"/>
        <v>554.75</v>
      </c>
    </row>
    <row r="89" spans="1:25" s="20" customFormat="1" ht="15.75" customHeight="1">
      <c r="A89" s="11">
        <f t="shared" si="13"/>
        <v>74</v>
      </c>
      <c r="B89" s="21" t="s">
        <v>96</v>
      </c>
      <c r="C89" s="22">
        <f t="shared" si="8"/>
        <v>0</v>
      </c>
      <c r="D89" s="23">
        <f>'[1]Yr. Ended 2014'!W88</f>
        <v>2.3612625955138355E-3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7">
        <f t="shared" si="9"/>
        <v>0</v>
      </c>
      <c r="V89" s="27">
        <f t="shared" si="10"/>
        <v>0</v>
      </c>
      <c r="W89" s="24">
        <f t="shared" si="11"/>
        <v>2.3612625955138355E-3</v>
      </c>
      <c r="X89" s="24">
        <v>0</v>
      </c>
      <c r="Y89" s="25">
        <f t="shared" si="12"/>
        <v>2.3612625955138355E-3</v>
      </c>
    </row>
    <row r="90" spans="1:25" s="20" customFormat="1" ht="15.75" customHeight="1">
      <c r="A90" s="11">
        <f t="shared" si="13"/>
        <v>75</v>
      </c>
      <c r="B90" s="15" t="s">
        <v>97</v>
      </c>
      <c r="C90" s="16">
        <f t="shared" si="8"/>
        <v>40</v>
      </c>
      <c r="D90" s="17">
        <f>'[1]Yr. Ended 2014'!W89</f>
        <v>40284.50519899901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43">
        <f t="shared" si="9"/>
        <v>0</v>
      </c>
      <c r="V90" s="43">
        <f t="shared" si="10"/>
        <v>0</v>
      </c>
      <c r="W90" s="18">
        <f t="shared" si="11"/>
        <v>40284.50519899901</v>
      </c>
      <c r="X90" s="18">
        <v>40000</v>
      </c>
      <c r="Y90" s="19">
        <f t="shared" si="12"/>
        <v>284.50519899900974</v>
      </c>
    </row>
    <row r="91" spans="1:25" s="20" customFormat="1" ht="15.75" customHeight="1">
      <c r="A91" s="11">
        <f t="shared" si="13"/>
        <v>76</v>
      </c>
      <c r="B91" s="21" t="s">
        <v>98</v>
      </c>
      <c r="C91" s="22">
        <f t="shared" si="8"/>
        <v>0</v>
      </c>
      <c r="D91" s="23">
        <f>'[1]Yr. Ended 2014'!W90</f>
        <v>-2.1612185864796629E-3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7">
        <f t="shared" si="9"/>
        <v>0</v>
      </c>
      <c r="V91" s="27">
        <f t="shared" si="10"/>
        <v>0</v>
      </c>
      <c r="W91" s="24">
        <f t="shared" si="11"/>
        <v>-2.1612185864796629E-3</v>
      </c>
      <c r="X91" s="24">
        <v>0</v>
      </c>
      <c r="Y91" s="25">
        <f t="shared" si="12"/>
        <v>-2.1612185864796629E-3</v>
      </c>
    </row>
    <row r="92" spans="1:25" s="20" customFormat="1" ht="15.75" customHeight="1">
      <c r="A92" s="11">
        <f t="shared" si="13"/>
        <v>77</v>
      </c>
      <c r="B92" s="12" t="s">
        <v>99</v>
      </c>
      <c r="C92" s="11">
        <f t="shared" si="8"/>
        <v>215</v>
      </c>
      <c r="D92" s="13">
        <f>'[1]Yr. Ended 2014'!W91</f>
        <v>215621.31515939167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8">
        <f t="shared" si="9"/>
        <v>0</v>
      </c>
      <c r="V92" s="8">
        <f t="shared" si="10"/>
        <v>0</v>
      </c>
      <c r="W92" s="9">
        <f t="shared" si="11"/>
        <v>215621.31515939167</v>
      </c>
      <c r="X92" s="9">
        <v>215000</v>
      </c>
      <c r="Y92" s="14">
        <f t="shared" si="12"/>
        <v>621.31515939167002</v>
      </c>
    </row>
    <row r="93" spans="1:25" s="20" customFormat="1" ht="15.75" customHeight="1">
      <c r="A93" s="11">
        <f t="shared" si="13"/>
        <v>78</v>
      </c>
      <c r="B93" s="12" t="s">
        <v>100</v>
      </c>
      <c r="C93" s="11">
        <f t="shared" si="8"/>
        <v>57</v>
      </c>
      <c r="D93" s="13">
        <f>'[1]Yr. Ended 2014'!W92</f>
        <v>57461.270000000004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>
        <f t="shared" si="9"/>
        <v>0</v>
      </c>
      <c r="V93" s="8">
        <f t="shared" si="10"/>
        <v>0</v>
      </c>
      <c r="W93" s="9">
        <f t="shared" si="11"/>
        <v>57461.270000000004</v>
      </c>
      <c r="X93" s="9">
        <v>57000</v>
      </c>
      <c r="Y93" s="14">
        <f t="shared" si="12"/>
        <v>461.27000000000407</v>
      </c>
    </row>
    <row r="94" spans="1:25" s="20" customFormat="1" ht="15.75" customHeight="1">
      <c r="A94" s="11">
        <f t="shared" si="13"/>
        <v>79</v>
      </c>
      <c r="B94" s="21" t="s">
        <v>101</v>
      </c>
      <c r="C94" s="22">
        <f t="shared" si="8"/>
        <v>0</v>
      </c>
      <c r="D94" s="23">
        <f>'[1]Yr. Ended 2014'!W93</f>
        <v>0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7">
        <f t="shared" si="9"/>
        <v>0</v>
      </c>
      <c r="V94" s="27">
        <f t="shared" si="10"/>
        <v>0</v>
      </c>
      <c r="W94" s="24">
        <f t="shared" si="11"/>
        <v>0</v>
      </c>
      <c r="X94" s="24">
        <v>0</v>
      </c>
      <c r="Y94" s="25">
        <f t="shared" si="12"/>
        <v>0</v>
      </c>
    </row>
    <row r="95" spans="1:25" s="20" customFormat="1" ht="15.75" customHeight="1">
      <c r="A95" s="11">
        <f t="shared" si="13"/>
        <v>80</v>
      </c>
      <c r="B95" s="21" t="s">
        <v>102</v>
      </c>
      <c r="C95" s="22">
        <f t="shared" si="8"/>
        <v>0</v>
      </c>
      <c r="D95" s="23">
        <f>'[1]Yr. Ended 2014'!W94</f>
        <v>0</v>
      </c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7">
        <f t="shared" si="9"/>
        <v>0</v>
      </c>
      <c r="V95" s="27">
        <f t="shared" si="10"/>
        <v>0</v>
      </c>
      <c r="W95" s="24">
        <f t="shared" si="11"/>
        <v>0</v>
      </c>
      <c r="X95" s="24">
        <v>0</v>
      </c>
      <c r="Y95" s="25">
        <f t="shared" si="12"/>
        <v>0</v>
      </c>
    </row>
    <row r="96" spans="1:25" s="20" customFormat="1" ht="15.75" customHeight="1">
      <c r="A96" s="11">
        <f t="shared" si="13"/>
        <v>81</v>
      </c>
      <c r="B96" s="15" t="s">
        <v>103</v>
      </c>
      <c r="C96" s="16">
        <f t="shared" si="8"/>
        <v>253</v>
      </c>
      <c r="D96" s="17">
        <f>'[1]Yr. Ended 2014'!W95</f>
        <v>253741.11926483785</v>
      </c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43">
        <f t="shared" si="9"/>
        <v>0</v>
      </c>
      <c r="V96" s="43">
        <f t="shared" si="10"/>
        <v>0</v>
      </c>
      <c r="W96" s="18">
        <f t="shared" si="11"/>
        <v>253741.11926483785</v>
      </c>
      <c r="X96" s="18">
        <v>253000</v>
      </c>
      <c r="Y96" s="19">
        <f t="shared" si="12"/>
        <v>741.11926483784919</v>
      </c>
    </row>
    <row r="97" spans="1:25" s="20" customFormat="1" ht="15.75" customHeight="1">
      <c r="A97" s="11">
        <f t="shared" si="13"/>
        <v>82</v>
      </c>
      <c r="B97" s="12" t="s">
        <v>104</v>
      </c>
      <c r="C97" s="11">
        <f t="shared" si="8"/>
        <v>166</v>
      </c>
      <c r="D97" s="13">
        <f>'[1]Yr. Ended 2014'!W96</f>
        <v>166573.12616567881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>
        <f t="shared" si="9"/>
        <v>0</v>
      </c>
      <c r="V97" s="8">
        <f t="shared" si="10"/>
        <v>0</v>
      </c>
      <c r="W97" s="9">
        <f t="shared" si="11"/>
        <v>166573.12616567881</v>
      </c>
      <c r="X97" s="9">
        <v>166000</v>
      </c>
      <c r="Y97" s="14">
        <f t="shared" si="12"/>
        <v>573.12616567881196</v>
      </c>
    </row>
    <row r="98" spans="1:25" s="20" customFormat="1" ht="15.75" customHeight="1">
      <c r="A98" s="11">
        <f t="shared" si="13"/>
        <v>83</v>
      </c>
      <c r="B98" s="12" t="s">
        <v>105</v>
      </c>
      <c r="C98" s="11">
        <f t="shared" si="8"/>
        <v>187</v>
      </c>
      <c r="D98" s="13">
        <f>'[1]Yr. Ended 2014'!W97</f>
        <v>187964.48319005666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8">
        <f t="shared" si="9"/>
        <v>0</v>
      </c>
      <c r="V98" s="8">
        <f t="shared" si="10"/>
        <v>0</v>
      </c>
      <c r="W98" s="9">
        <f t="shared" si="11"/>
        <v>187964.48319005666</v>
      </c>
      <c r="X98" s="9">
        <v>187000</v>
      </c>
      <c r="Y98" s="14">
        <f t="shared" si="12"/>
        <v>964.48319005666417</v>
      </c>
    </row>
    <row r="99" spans="1:25" s="20" customFormat="1" ht="15.75" customHeight="1">
      <c r="A99" s="11">
        <f t="shared" si="13"/>
        <v>84</v>
      </c>
      <c r="B99" s="12" t="s">
        <v>106</v>
      </c>
      <c r="C99" s="11">
        <f t="shared" si="8"/>
        <v>256</v>
      </c>
      <c r="D99" s="13">
        <f>'[1]Yr. Ended 2014'!W98</f>
        <v>256667.67894160055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>
        <f t="shared" si="9"/>
        <v>0</v>
      </c>
      <c r="V99" s="8">
        <f t="shared" si="10"/>
        <v>0</v>
      </c>
      <c r="W99" s="9">
        <f t="shared" si="11"/>
        <v>256667.67894160055</v>
      </c>
      <c r="X99" s="9">
        <v>256000</v>
      </c>
      <c r="Y99" s="14">
        <f t="shared" si="12"/>
        <v>667.67894160054857</v>
      </c>
    </row>
    <row r="100" spans="1:25" s="20" customFormat="1" ht="15.75" customHeight="1">
      <c r="A100" s="11">
        <f t="shared" si="13"/>
        <v>85</v>
      </c>
      <c r="B100" s="15" t="s">
        <v>107</v>
      </c>
      <c r="C100" s="16">
        <f t="shared" si="8"/>
        <v>10</v>
      </c>
      <c r="D100" s="17">
        <f>'[1]Yr. Ended 2014'!W99</f>
        <v>10745.880000000001</v>
      </c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43">
        <f t="shared" si="9"/>
        <v>0</v>
      </c>
      <c r="V100" s="43">
        <f t="shared" si="10"/>
        <v>0</v>
      </c>
      <c r="W100" s="18">
        <f t="shared" si="11"/>
        <v>10745.880000000001</v>
      </c>
      <c r="X100" s="18">
        <v>10000</v>
      </c>
      <c r="Y100" s="19">
        <f t="shared" si="12"/>
        <v>745.88000000000102</v>
      </c>
    </row>
    <row r="101" spans="1:25" s="20" customFormat="1" ht="15.75" customHeight="1">
      <c r="A101" s="11">
        <f t="shared" si="13"/>
        <v>86</v>
      </c>
      <c r="B101" s="15" t="s">
        <v>108</v>
      </c>
      <c r="C101" s="16">
        <f t="shared" si="8"/>
        <v>42</v>
      </c>
      <c r="D101" s="17">
        <f>'[1]Yr. Ended 2014'!W100</f>
        <v>42812.207021083392</v>
      </c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43">
        <f t="shared" si="9"/>
        <v>0</v>
      </c>
      <c r="V101" s="43">
        <f t="shared" si="10"/>
        <v>0</v>
      </c>
      <c r="W101" s="18">
        <f t="shared" si="11"/>
        <v>42812.207021083392</v>
      </c>
      <c r="X101" s="18">
        <v>42000</v>
      </c>
      <c r="Y101" s="19">
        <f t="shared" si="12"/>
        <v>812.20702108339174</v>
      </c>
    </row>
    <row r="102" spans="1:25" s="20" customFormat="1" ht="15.75" customHeight="1">
      <c r="A102" s="11">
        <f t="shared" si="13"/>
        <v>87</v>
      </c>
      <c r="B102" s="15" t="s">
        <v>109</v>
      </c>
      <c r="C102" s="16">
        <f t="shared" si="8"/>
        <v>137</v>
      </c>
      <c r="D102" s="17">
        <f>'[1]Yr. Ended 2014'!W101</f>
        <v>137115.67783292773</v>
      </c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43">
        <f t="shared" si="9"/>
        <v>0</v>
      </c>
      <c r="V102" s="43">
        <f t="shared" si="10"/>
        <v>0</v>
      </c>
      <c r="W102" s="18">
        <f t="shared" si="11"/>
        <v>137115.67783292773</v>
      </c>
      <c r="X102" s="18">
        <v>137000</v>
      </c>
      <c r="Y102" s="19">
        <f t="shared" si="12"/>
        <v>115.67783292772947</v>
      </c>
    </row>
    <row r="103" spans="1:25" s="20" customFormat="1" ht="15.75" customHeight="1">
      <c r="A103" s="11">
        <f t="shared" si="13"/>
        <v>88</v>
      </c>
      <c r="B103" s="12" t="s">
        <v>110</v>
      </c>
      <c r="C103" s="11">
        <f t="shared" si="8"/>
        <v>49</v>
      </c>
      <c r="D103" s="13">
        <f>'[1]Yr. Ended 2014'!W102</f>
        <v>49211.68305487599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8">
        <f t="shared" si="9"/>
        <v>0</v>
      </c>
      <c r="V103" s="8">
        <f t="shared" si="10"/>
        <v>0</v>
      </c>
      <c r="W103" s="9">
        <f t="shared" si="11"/>
        <v>49211.68305487599</v>
      </c>
      <c r="X103" s="9">
        <v>49000</v>
      </c>
      <c r="Y103" s="14">
        <f t="shared" si="12"/>
        <v>211.68305487598991</v>
      </c>
    </row>
    <row r="104" spans="1:25" s="20" customFormat="1" ht="15.75" customHeight="1">
      <c r="A104" s="11">
        <f t="shared" si="13"/>
        <v>89</v>
      </c>
      <c r="B104" s="15" t="s">
        <v>111</v>
      </c>
      <c r="C104" s="16">
        <f t="shared" si="8"/>
        <v>155</v>
      </c>
      <c r="D104" s="17">
        <f>'[1]Yr. Ended 2014'!W103</f>
        <v>155596.56216935671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43">
        <f t="shared" si="9"/>
        <v>0</v>
      </c>
      <c r="V104" s="43">
        <f t="shared" si="10"/>
        <v>0</v>
      </c>
      <c r="W104" s="18">
        <f t="shared" si="11"/>
        <v>155596.56216935671</v>
      </c>
      <c r="X104" s="18">
        <v>155000</v>
      </c>
      <c r="Y104" s="19">
        <f t="shared" si="12"/>
        <v>596.56216935670818</v>
      </c>
    </row>
    <row r="105" spans="1:25" s="20" customFormat="1" ht="15.75" customHeight="1">
      <c r="A105" s="11">
        <f t="shared" si="13"/>
        <v>90</v>
      </c>
      <c r="B105" s="12" t="s">
        <v>112</v>
      </c>
      <c r="C105" s="11">
        <f t="shared" si="8"/>
        <v>198</v>
      </c>
      <c r="D105" s="13">
        <f>'[1]Yr. Ended 2014'!W104</f>
        <v>198246.59881086196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8">
        <f t="shared" si="9"/>
        <v>0</v>
      </c>
      <c r="V105" s="8">
        <f t="shared" si="10"/>
        <v>0</v>
      </c>
      <c r="W105" s="9">
        <f t="shared" si="11"/>
        <v>198246.59881086196</v>
      </c>
      <c r="X105" s="9">
        <v>198000</v>
      </c>
      <c r="Y105" s="14">
        <f t="shared" si="12"/>
        <v>246.59881086196401</v>
      </c>
    </row>
    <row r="106" spans="1:25" s="20" customFormat="1" ht="15.75" customHeight="1">
      <c r="A106" s="11">
        <f t="shared" si="13"/>
        <v>91</v>
      </c>
      <c r="B106" s="12" t="s">
        <v>113</v>
      </c>
      <c r="C106" s="11">
        <f t="shared" si="8"/>
        <v>34</v>
      </c>
      <c r="D106" s="13">
        <f>'[1]Yr. Ended 2014'!W105</f>
        <v>34304.303226791162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8">
        <f t="shared" si="9"/>
        <v>0</v>
      </c>
      <c r="V106" s="8">
        <f t="shared" si="10"/>
        <v>0</v>
      </c>
      <c r="W106" s="9">
        <f t="shared" si="11"/>
        <v>34304.303226791162</v>
      </c>
      <c r="X106" s="9">
        <v>34000</v>
      </c>
      <c r="Y106" s="14">
        <f t="shared" si="12"/>
        <v>304.30322679116216</v>
      </c>
    </row>
    <row r="107" spans="1:25" s="20" customFormat="1" ht="15.75" customHeight="1">
      <c r="A107" s="11">
        <f t="shared" si="13"/>
        <v>92</v>
      </c>
      <c r="B107" s="12" t="s">
        <v>114</v>
      </c>
      <c r="C107" s="11">
        <f t="shared" si="8"/>
        <v>232</v>
      </c>
      <c r="D107" s="13">
        <f>'[1]Yr. Ended 2014'!W106</f>
        <v>232049.14783215598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8">
        <f t="shared" si="9"/>
        <v>0</v>
      </c>
      <c r="V107" s="8">
        <f t="shared" si="10"/>
        <v>0</v>
      </c>
      <c r="W107" s="9">
        <f t="shared" si="11"/>
        <v>232049.14783215598</v>
      </c>
      <c r="X107" s="9">
        <v>232000</v>
      </c>
      <c r="Y107" s="14">
        <f t="shared" si="12"/>
        <v>49.147832155984361</v>
      </c>
    </row>
    <row r="108" spans="1:25" s="20" customFormat="1" ht="15.75" customHeight="1">
      <c r="A108" s="11">
        <f t="shared" si="13"/>
        <v>93</v>
      </c>
      <c r="B108" s="12" t="s">
        <v>115</v>
      </c>
      <c r="C108" s="11">
        <f t="shared" si="8"/>
        <v>152</v>
      </c>
      <c r="D108" s="13">
        <f>'[1]Yr. Ended 2014'!W107</f>
        <v>152011.98936806884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8">
        <f t="shared" si="9"/>
        <v>0</v>
      </c>
      <c r="V108" s="8">
        <f t="shared" si="10"/>
        <v>0</v>
      </c>
      <c r="W108" s="9">
        <f t="shared" si="11"/>
        <v>152011.98936806884</v>
      </c>
      <c r="X108" s="9">
        <v>152000</v>
      </c>
      <c r="Y108" s="14">
        <f t="shared" si="12"/>
        <v>11.989368068840122</v>
      </c>
    </row>
    <row r="109" spans="1:25" s="20" customFormat="1" ht="15.75" customHeight="1">
      <c r="A109" s="11">
        <f t="shared" si="13"/>
        <v>94</v>
      </c>
      <c r="B109" s="12" t="s">
        <v>116</v>
      </c>
      <c r="C109" s="11">
        <f t="shared" si="8"/>
        <v>82</v>
      </c>
      <c r="D109" s="13">
        <f>'[1]Yr. Ended 2014'!W108</f>
        <v>82509.156875646368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8">
        <f t="shared" si="9"/>
        <v>0</v>
      </c>
      <c r="V109" s="8">
        <f t="shared" si="10"/>
        <v>0</v>
      </c>
      <c r="W109" s="9">
        <f t="shared" si="11"/>
        <v>82509.156875646368</v>
      </c>
      <c r="X109" s="9">
        <v>82000</v>
      </c>
      <c r="Y109" s="14">
        <f t="shared" si="12"/>
        <v>509.15687564636755</v>
      </c>
    </row>
    <row r="110" spans="1:25" s="20" customFormat="1" ht="15.75" customHeight="1">
      <c r="A110" s="11">
        <f t="shared" si="13"/>
        <v>95</v>
      </c>
      <c r="B110" s="12" t="s">
        <v>117</v>
      </c>
      <c r="C110" s="11">
        <f t="shared" si="8"/>
        <v>160</v>
      </c>
      <c r="D110" s="13">
        <f>'[1]Yr. Ended 2014'!W109</f>
        <v>160476.28278646228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8">
        <f t="shared" si="9"/>
        <v>0</v>
      </c>
      <c r="V110" s="8">
        <f t="shared" si="10"/>
        <v>0</v>
      </c>
      <c r="W110" s="9">
        <f t="shared" si="11"/>
        <v>160476.28278646228</v>
      </c>
      <c r="X110" s="9">
        <v>160000</v>
      </c>
      <c r="Y110" s="14">
        <f t="shared" si="12"/>
        <v>476.28278646228136</v>
      </c>
    </row>
    <row r="111" spans="1:25" s="20" customFormat="1" ht="15.75" customHeight="1">
      <c r="A111" s="11">
        <f t="shared" si="13"/>
        <v>96</v>
      </c>
      <c r="B111" s="12" t="s">
        <v>118</v>
      </c>
      <c r="C111" s="11">
        <f t="shared" si="8"/>
        <v>280</v>
      </c>
      <c r="D111" s="13">
        <f>'[1]Yr. Ended 2014'!W110</f>
        <v>280562.44733034848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8">
        <f t="shared" si="9"/>
        <v>0</v>
      </c>
      <c r="V111" s="8">
        <f t="shared" si="10"/>
        <v>0</v>
      </c>
      <c r="W111" s="9">
        <f t="shared" si="11"/>
        <v>280562.44733034848</v>
      </c>
      <c r="X111" s="9">
        <v>280000</v>
      </c>
      <c r="Y111" s="14">
        <f t="shared" si="12"/>
        <v>562.44733034848468</v>
      </c>
    </row>
    <row r="112" spans="1:25" s="20" customFormat="1" ht="15.75" customHeight="1">
      <c r="A112" s="11">
        <f t="shared" si="13"/>
        <v>97</v>
      </c>
      <c r="B112" s="12" t="s">
        <v>119</v>
      </c>
      <c r="C112" s="11">
        <f t="shared" si="8"/>
        <v>0</v>
      </c>
      <c r="D112" s="13">
        <f>'[1]Yr. Ended 2014'!W111</f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8">
        <f t="shared" si="9"/>
        <v>0</v>
      </c>
      <c r="V112" s="8">
        <f t="shared" si="10"/>
        <v>0</v>
      </c>
      <c r="W112" s="9">
        <f t="shared" si="11"/>
        <v>0</v>
      </c>
      <c r="X112" s="9">
        <v>0</v>
      </c>
      <c r="Y112" s="14">
        <f t="shared" si="12"/>
        <v>0</v>
      </c>
    </row>
    <row r="113" spans="1:25" s="20" customFormat="1" ht="15.75" customHeight="1">
      <c r="A113" s="11">
        <f t="shared" si="13"/>
        <v>98</v>
      </c>
      <c r="B113" s="12" t="s">
        <v>120</v>
      </c>
      <c r="C113" s="11">
        <f t="shared" si="8"/>
        <v>61</v>
      </c>
      <c r="D113" s="13">
        <f>'[1]Yr. Ended 2014'!W112</f>
        <v>61252.74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8">
        <f t="shared" si="9"/>
        <v>0</v>
      </c>
      <c r="V113" s="8">
        <f t="shared" si="10"/>
        <v>0</v>
      </c>
      <c r="W113" s="9">
        <f t="shared" si="11"/>
        <v>61252.74</v>
      </c>
      <c r="X113" s="9">
        <v>61000</v>
      </c>
      <c r="Y113" s="14">
        <f t="shared" si="12"/>
        <v>252.73999999999796</v>
      </c>
    </row>
    <row r="114" spans="1:25" s="20" customFormat="1" ht="15.75" customHeight="1">
      <c r="A114" s="11">
        <f t="shared" si="13"/>
        <v>99</v>
      </c>
      <c r="B114" s="12" t="s">
        <v>121</v>
      </c>
      <c r="C114" s="11">
        <f t="shared" si="8"/>
        <v>127</v>
      </c>
      <c r="D114" s="13">
        <f>'[1]Yr. Ended 2014'!W113</f>
        <v>127832.58316851904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8">
        <f t="shared" si="9"/>
        <v>0</v>
      </c>
      <c r="V114" s="8">
        <f t="shared" si="10"/>
        <v>0</v>
      </c>
      <c r="W114" s="9">
        <f t="shared" si="11"/>
        <v>127832.58316851904</v>
      </c>
      <c r="X114" s="9">
        <v>127000</v>
      </c>
      <c r="Y114" s="14">
        <f t="shared" si="12"/>
        <v>832.5831685190351</v>
      </c>
    </row>
    <row r="115" spans="1:25" s="20" customFormat="1" ht="15.75" customHeight="1">
      <c r="A115" s="11">
        <f t="shared" si="13"/>
        <v>100</v>
      </c>
      <c r="B115" s="12" t="s">
        <v>122</v>
      </c>
      <c r="C115" s="11">
        <f t="shared" si="8"/>
        <v>228</v>
      </c>
      <c r="D115" s="13">
        <f>'[1]Yr. Ended 2014'!W114</f>
        <v>228660.37993581739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8">
        <f t="shared" si="9"/>
        <v>0</v>
      </c>
      <c r="V115" s="8">
        <f t="shared" si="10"/>
        <v>0</v>
      </c>
      <c r="W115" s="9">
        <f t="shared" si="11"/>
        <v>228660.37993581739</v>
      </c>
      <c r="X115" s="9">
        <v>228000</v>
      </c>
      <c r="Y115" s="14">
        <f t="shared" si="12"/>
        <v>660.37993581738556</v>
      </c>
    </row>
    <row r="116" spans="1:25" s="20" customFormat="1" ht="15.75" customHeight="1">
      <c r="A116" s="11">
        <f t="shared" si="13"/>
        <v>101</v>
      </c>
      <c r="B116" s="12" t="s">
        <v>123</v>
      </c>
      <c r="C116" s="11">
        <f t="shared" si="8"/>
        <v>119</v>
      </c>
      <c r="D116" s="13">
        <f>'[1]Yr. Ended 2014'!W115</f>
        <v>119175.68425571827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8">
        <f t="shared" si="9"/>
        <v>0</v>
      </c>
      <c r="V116" s="8">
        <f t="shared" si="10"/>
        <v>0</v>
      </c>
      <c r="W116" s="9">
        <f t="shared" si="11"/>
        <v>119175.68425571827</v>
      </c>
      <c r="X116" s="9">
        <v>119000</v>
      </c>
      <c r="Y116" s="14">
        <f t="shared" si="12"/>
        <v>175.6842557182681</v>
      </c>
    </row>
    <row r="117" spans="1:25" s="20" customFormat="1" ht="15.75" customHeight="1">
      <c r="A117" s="11">
        <f t="shared" si="13"/>
        <v>102</v>
      </c>
      <c r="B117" s="15" t="s">
        <v>271</v>
      </c>
      <c r="C117" s="16">
        <f t="shared" si="8"/>
        <v>10</v>
      </c>
      <c r="D117" s="17"/>
      <c r="E117" s="17"/>
      <c r="F117" s="17">
        <v>10000</v>
      </c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43">
        <f t="shared" si="9"/>
        <v>0</v>
      </c>
      <c r="V117" s="43">
        <f t="shared" si="10"/>
        <v>10000</v>
      </c>
      <c r="W117" s="18">
        <f t="shared" si="11"/>
        <v>10000</v>
      </c>
      <c r="X117" s="18">
        <v>10000</v>
      </c>
      <c r="Y117" s="19">
        <f t="shared" si="12"/>
        <v>0</v>
      </c>
    </row>
    <row r="118" spans="1:25" s="20" customFormat="1" ht="15.75" customHeight="1">
      <c r="A118" s="11">
        <f t="shared" si="13"/>
        <v>103</v>
      </c>
      <c r="B118" s="12" t="s">
        <v>124</v>
      </c>
      <c r="C118" s="11">
        <f t="shared" si="8"/>
        <v>50</v>
      </c>
      <c r="D118" s="13">
        <f>'[1]Yr. Ended 2014'!W116</f>
        <v>50000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8">
        <f t="shared" si="9"/>
        <v>0</v>
      </c>
      <c r="V118" s="8">
        <f t="shared" si="10"/>
        <v>0</v>
      </c>
      <c r="W118" s="9">
        <f t="shared" si="11"/>
        <v>50000</v>
      </c>
      <c r="X118" s="9">
        <v>50000</v>
      </c>
      <c r="Y118" s="14">
        <f t="shared" si="12"/>
        <v>0</v>
      </c>
    </row>
    <row r="119" spans="1:25" s="20" customFormat="1" ht="15.75" customHeight="1">
      <c r="A119" s="11">
        <f t="shared" si="13"/>
        <v>104</v>
      </c>
      <c r="B119" s="12" t="s">
        <v>125</v>
      </c>
      <c r="C119" s="11">
        <f t="shared" si="8"/>
        <v>197</v>
      </c>
      <c r="D119" s="13">
        <f>'[1]Yr. Ended 2014'!W117</f>
        <v>195091.6546112764</v>
      </c>
      <c r="E119" s="13"/>
      <c r="F119" s="13">
        <v>2000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8">
        <f t="shared" si="9"/>
        <v>0</v>
      </c>
      <c r="V119" s="8">
        <f t="shared" si="10"/>
        <v>2000</v>
      </c>
      <c r="W119" s="9">
        <f t="shared" si="11"/>
        <v>197091.6546112764</v>
      </c>
      <c r="X119" s="9">
        <v>197000</v>
      </c>
      <c r="Y119" s="14">
        <f t="shared" si="12"/>
        <v>91.654611276404466</v>
      </c>
    </row>
    <row r="120" spans="1:25" s="20" customFormat="1" ht="15.75" customHeight="1">
      <c r="A120" s="11">
        <f t="shared" si="13"/>
        <v>105</v>
      </c>
      <c r="B120" s="12" t="s">
        <v>126</v>
      </c>
      <c r="C120" s="11">
        <f t="shared" si="8"/>
        <v>405</v>
      </c>
      <c r="D120" s="13">
        <f>'[1]Yr. Ended 2014'!W118</f>
        <v>405807.68493714102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8">
        <f t="shared" si="9"/>
        <v>0</v>
      </c>
      <c r="V120" s="8">
        <f t="shared" si="10"/>
        <v>0</v>
      </c>
      <c r="W120" s="9">
        <f t="shared" si="11"/>
        <v>405807.68493714102</v>
      </c>
      <c r="X120" s="9">
        <v>405000</v>
      </c>
      <c r="Y120" s="14">
        <f t="shared" si="12"/>
        <v>807.68493714102078</v>
      </c>
    </row>
    <row r="121" spans="1:25" s="20" customFormat="1" ht="15.75" customHeight="1">
      <c r="A121" s="11">
        <f t="shared" si="13"/>
        <v>106</v>
      </c>
      <c r="B121" s="15" t="s">
        <v>127</v>
      </c>
      <c r="C121" s="16">
        <f t="shared" si="8"/>
        <v>151</v>
      </c>
      <c r="D121" s="17">
        <f>'[1]Yr. Ended 2014'!W119</f>
        <v>151160.51948498219</v>
      </c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43">
        <f t="shared" si="9"/>
        <v>0</v>
      </c>
      <c r="V121" s="43">
        <f t="shared" si="10"/>
        <v>0</v>
      </c>
      <c r="W121" s="18">
        <f t="shared" si="11"/>
        <v>151160.51948498219</v>
      </c>
      <c r="X121" s="18">
        <v>151000</v>
      </c>
      <c r="Y121" s="19">
        <f t="shared" si="12"/>
        <v>160.51948498218553</v>
      </c>
    </row>
    <row r="122" spans="1:25" s="20" customFormat="1" ht="15.75" customHeight="1">
      <c r="A122" s="11">
        <f t="shared" si="13"/>
        <v>107</v>
      </c>
      <c r="B122" s="15" t="s">
        <v>128</v>
      </c>
      <c r="C122" s="16">
        <f t="shared" si="8"/>
        <v>27</v>
      </c>
      <c r="D122" s="17">
        <f>'[1]Yr. Ended 2014'!W120</f>
        <v>27617.459999999995</v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43">
        <f t="shared" si="9"/>
        <v>0</v>
      </c>
      <c r="V122" s="43">
        <f t="shared" si="10"/>
        <v>0</v>
      </c>
      <c r="W122" s="18">
        <f t="shared" si="11"/>
        <v>27617.459999999995</v>
      </c>
      <c r="X122" s="18">
        <v>27000</v>
      </c>
      <c r="Y122" s="19">
        <f t="shared" si="12"/>
        <v>617.45999999999549</v>
      </c>
    </row>
    <row r="123" spans="1:25" s="20" customFormat="1" ht="15.75" customHeight="1">
      <c r="A123" s="11">
        <f t="shared" si="13"/>
        <v>108</v>
      </c>
      <c r="B123" s="12" t="s">
        <v>129</v>
      </c>
      <c r="C123" s="11">
        <f t="shared" si="8"/>
        <v>1</v>
      </c>
      <c r="D123" s="13">
        <f>'[1]Yr. Ended 2014'!W121</f>
        <v>1288.066214090579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8">
        <f t="shared" si="9"/>
        <v>0</v>
      </c>
      <c r="V123" s="8">
        <f t="shared" si="10"/>
        <v>0</v>
      </c>
      <c r="W123" s="9">
        <f t="shared" si="11"/>
        <v>1288.066214090579</v>
      </c>
      <c r="X123" s="9">
        <v>1000</v>
      </c>
      <c r="Y123" s="14">
        <f t="shared" si="12"/>
        <v>288.06621409057902</v>
      </c>
    </row>
    <row r="124" spans="1:25" s="20" customFormat="1" ht="15.75" customHeight="1">
      <c r="A124" s="11">
        <f t="shared" si="13"/>
        <v>109</v>
      </c>
      <c r="B124" s="12" t="s">
        <v>130</v>
      </c>
      <c r="C124" s="11">
        <f t="shared" si="8"/>
        <v>119</v>
      </c>
      <c r="D124" s="13">
        <f>'[1]Yr. Ended 2014'!W122</f>
        <v>119361.58563883578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8">
        <f t="shared" si="9"/>
        <v>0</v>
      </c>
      <c r="V124" s="8">
        <f t="shared" si="10"/>
        <v>0</v>
      </c>
      <c r="W124" s="9">
        <f t="shared" si="11"/>
        <v>119361.58563883578</v>
      </c>
      <c r="X124" s="9">
        <v>119000</v>
      </c>
      <c r="Y124" s="14">
        <f t="shared" si="12"/>
        <v>361.58563883577881</v>
      </c>
    </row>
    <row r="125" spans="1:25" s="20" customFormat="1" ht="15.75" customHeight="1">
      <c r="A125" s="11">
        <f t="shared" si="13"/>
        <v>110</v>
      </c>
      <c r="B125" s="12" t="s">
        <v>131</v>
      </c>
      <c r="C125" s="11">
        <f t="shared" si="8"/>
        <v>12</v>
      </c>
      <c r="D125" s="13">
        <f>'[1]Yr. Ended 2014'!W123</f>
        <v>12901.8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8">
        <f t="shared" si="9"/>
        <v>0</v>
      </c>
      <c r="V125" s="8">
        <f t="shared" si="10"/>
        <v>0</v>
      </c>
      <c r="W125" s="9">
        <f t="shared" si="11"/>
        <v>12901.8</v>
      </c>
      <c r="X125" s="9">
        <v>12000</v>
      </c>
      <c r="Y125" s="14">
        <f t="shared" si="12"/>
        <v>901.79999999999927</v>
      </c>
    </row>
    <row r="126" spans="1:25" s="20" customFormat="1" ht="15.75" customHeight="1">
      <c r="A126" s="11">
        <f t="shared" si="13"/>
        <v>111</v>
      </c>
      <c r="B126" s="12" t="s">
        <v>132</v>
      </c>
      <c r="C126" s="11">
        <f t="shared" si="8"/>
        <v>18</v>
      </c>
      <c r="D126" s="13">
        <f>'[1]Yr. Ended 2014'!W124</f>
        <v>18650.429747367169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8">
        <f t="shared" si="9"/>
        <v>0</v>
      </c>
      <c r="V126" s="8">
        <f t="shared" si="10"/>
        <v>0</v>
      </c>
      <c r="W126" s="9">
        <f t="shared" si="11"/>
        <v>18650.429747367169</v>
      </c>
      <c r="X126" s="9">
        <v>18000</v>
      </c>
      <c r="Y126" s="14">
        <f t="shared" si="12"/>
        <v>650.4297473671686</v>
      </c>
    </row>
    <row r="127" spans="1:25" s="20" customFormat="1" ht="15.75" customHeight="1">
      <c r="A127" s="11">
        <f t="shared" si="13"/>
        <v>112</v>
      </c>
      <c r="B127" s="12" t="s">
        <v>133</v>
      </c>
      <c r="C127" s="11">
        <f t="shared" si="8"/>
        <v>13</v>
      </c>
      <c r="D127" s="13">
        <f>'[1]Yr. Ended 2014'!W125</f>
        <v>13862.030958472893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8">
        <f t="shared" si="9"/>
        <v>0</v>
      </c>
      <c r="V127" s="8">
        <f t="shared" si="10"/>
        <v>0</v>
      </c>
      <c r="W127" s="9">
        <f t="shared" si="11"/>
        <v>13862.030958472893</v>
      </c>
      <c r="X127" s="9">
        <v>13000</v>
      </c>
      <c r="Y127" s="14">
        <f t="shared" si="12"/>
        <v>862.03095847289296</v>
      </c>
    </row>
    <row r="128" spans="1:25" s="20" customFormat="1" ht="15.75" customHeight="1">
      <c r="A128" s="11">
        <f t="shared" si="13"/>
        <v>113</v>
      </c>
      <c r="B128" s="12" t="s">
        <v>134</v>
      </c>
      <c r="C128" s="11">
        <f t="shared" si="8"/>
        <v>64</v>
      </c>
      <c r="D128" s="13">
        <f>'[1]Yr. Ended 2014'!W126</f>
        <v>64469.232268390704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8">
        <f t="shared" si="9"/>
        <v>0</v>
      </c>
      <c r="V128" s="8">
        <f t="shared" si="10"/>
        <v>0</v>
      </c>
      <c r="W128" s="9">
        <f t="shared" si="11"/>
        <v>64469.232268390704</v>
      </c>
      <c r="X128" s="9">
        <v>64000</v>
      </c>
      <c r="Y128" s="14">
        <f t="shared" si="12"/>
        <v>469.23226839070412</v>
      </c>
    </row>
    <row r="129" spans="1:25" s="20" customFormat="1" ht="15.75" customHeight="1">
      <c r="A129" s="11">
        <f t="shared" si="13"/>
        <v>114</v>
      </c>
      <c r="B129" s="12" t="s">
        <v>135</v>
      </c>
      <c r="C129" s="11">
        <f t="shared" si="8"/>
        <v>21</v>
      </c>
      <c r="D129" s="13">
        <f>'[1]Yr. Ended 2014'!W127</f>
        <v>21390.33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8">
        <f t="shared" si="9"/>
        <v>0</v>
      </c>
      <c r="V129" s="8">
        <f t="shared" si="10"/>
        <v>0</v>
      </c>
      <c r="W129" s="9">
        <f t="shared" si="11"/>
        <v>21390.33</v>
      </c>
      <c r="X129" s="9">
        <v>21000</v>
      </c>
      <c r="Y129" s="14">
        <f t="shared" si="12"/>
        <v>390.33000000000175</v>
      </c>
    </row>
    <row r="130" spans="1:25" s="20" customFormat="1" ht="15.75" customHeight="1">
      <c r="A130" s="11">
        <f t="shared" si="13"/>
        <v>115</v>
      </c>
      <c r="B130" s="12" t="s">
        <v>136</v>
      </c>
      <c r="C130" s="11">
        <f t="shared" si="8"/>
        <v>260</v>
      </c>
      <c r="D130" s="13">
        <f>'[1]Yr. Ended 2014'!W128</f>
        <v>260624.80492044546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8">
        <f t="shared" si="9"/>
        <v>0</v>
      </c>
      <c r="V130" s="8">
        <f t="shared" si="10"/>
        <v>0</v>
      </c>
      <c r="W130" s="9">
        <f t="shared" si="11"/>
        <v>260624.80492044546</v>
      </c>
      <c r="X130" s="9">
        <v>260000</v>
      </c>
      <c r="Y130" s="14">
        <f t="shared" si="12"/>
        <v>624.80492044545827</v>
      </c>
    </row>
    <row r="131" spans="1:25" s="20" customFormat="1" ht="15.75" customHeight="1">
      <c r="A131" s="11">
        <f t="shared" si="13"/>
        <v>116</v>
      </c>
      <c r="B131" s="12" t="s">
        <v>137</v>
      </c>
      <c r="C131" s="11">
        <f t="shared" si="8"/>
        <v>34</v>
      </c>
      <c r="D131" s="13">
        <f>'[1]Yr. Ended 2014'!W129</f>
        <v>34938.07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8">
        <f t="shared" si="9"/>
        <v>0</v>
      </c>
      <c r="V131" s="8">
        <f t="shared" si="10"/>
        <v>0</v>
      </c>
      <c r="W131" s="9">
        <f t="shared" si="11"/>
        <v>34938.07</v>
      </c>
      <c r="X131" s="9">
        <v>34000</v>
      </c>
      <c r="Y131" s="14">
        <f t="shared" si="12"/>
        <v>938.06999999999971</v>
      </c>
    </row>
    <row r="132" spans="1:25" s="20" customFormat="1" ht="15.75" customHeight="1">
      <c r="A132" s="11">
        <f t="shared" si="13"/>
        <v>117</v>
      </c>
      <c r="B132" s="12" t="s">
        <v>138</v>
      </c>
      <c r="C132" s="11">
        <f t="shared" si="8"/>
        <v>13</v>
      </c>
      <c r="D132" s="13">
        <f>'[1]Yr. Ended 2014'!W130</f>
        <v>13798.144822098619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8">
        <f t="shared" si="9"/>
        <v>0</v>
      </c>
      <c r="V132" s="8">
        <f t="shared" si="10"/>
        <v>0</v>
      </c>
      <c r="W132" s="9">
        <f t="shared" si="11"/>
        <v>13798.144822098619</v>
      </c>
      <c r="X132" s="9">
        <v>13000</v>
      </c>
      <c r="Y132" s="14">
        <f t="shared" si="12"/>
        <v>798.14482209861853</v>
      </c>
    </row>
    <row r="133" spans="1:25" s="20" customFormat="1" ht="15.75" customHeight="1">
      <c r="A133" s="11">
        <f t="shared" si="13"/>
        <v>118</v>
      </c>
      <c r="B133" s="12" t="s">
        <v>139</v>
      </c>
      <c r="C133" s="11">
        <f t="shared" si="8"/>
        <v>245</v>
      </c>
      <c r="D133" s="13">
        <f>'[1]Yr. Ended 2014'!W131</f>
        <v>245890.24694906682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8">
        <f t="shared" si="9"/>
        <v>0</v>
      </c>
      <c r="V133" s="8">
        <f t="shared" si="10"/>
        <v>0</v>
      </c>
      <c r="W133" s="9">
        <f t="shared" si="11"/>
        <v>245890.24694906682</v>
      </c>
      <c r="X133" s="9">
        <v>245000</v>
      </c>
      <c r="Y133" s="14">
        <f t="shared" si="12"/>
        <v>890.24694906681543</v>
      </c>
    </row>
    <row r="134" spans="1:25" s="20" customFormat="1" ht="15.75" customHeight="1">
      <c r="A134" s="11">
        <f t="shared" si="13"/>
        <v>119</v>
      </c>
      <c r="B134" s="12" t="s">
        <v>140</v>
      </c>
      <c r="C134" s="11">
        <f t="shared" si="8"/>
        <v>3</v>
      </c>
      <c r="D134" s="13">
        <f>'[1]Yr. Ended 2014'!W132</f>
        <v>3478.2340837143656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8">
        <f t="shared" si="9"/>
        <v>0</v>
      </c>
      <c r="V134" s="8">
        <f t="shared" si="10"/>
        <v>0</v>
      </c>
      <c r="W134" s="9">
        <f t="shared" si="11"/>
        <v>3478.2340837143656</v>
      </c>
      <c r="X134" s="9">
        <v>3000</v>
      </c>
      <c r="Y134" s="14">
        <f t="shared" si="12"/>
        <v>478.23408371436562</v>
      </c>
    </row>
    <row r="135" spans="1:25" s="20" customFormat="1" ht="15.75" customHeight="1">
      <c r="A135" s="11">
        <f t="shared" si="13"/>
        <v>120</v>
      </c>
      <c r="B135" s="12" t="s">
        <v>141</v>
      </c>
      <c r="C135" s="11">
        <f t="shared" si="8"/>
        <v>287</v>
      </c>
      <c r="D135" s="13">
        <f>'[1]Yr. Ended 2014'!W133</f>
        <v>287393.82159193564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8">
        <f t="shared" si="9"/>
        <v>0</v>
      </c>
      <c r="V135" s="8">
        <f t="shared" si="10"/>
        <v>0</v>
      </c>
      <c r="W135" s="9">
        <f t="shared" si="11"/>
        <v>287393.82159193564</v>
      </c>
      <c r="X135" s="9">
        <v>287000</v>
      </c>
      <c r="Y135" s="14">
        <f t="shared" si="12"/>
        <v>393.82159193564439</v>
      </c>
    </row>
    <row r="136" spans="1:25" s="20" customFormat="1" ht="15.75" customHeight="1">
      <c r="A136" s="11">
        <f t="shared" si="13"/>
        <v>121</v>
      </c>
      <c r="B136" s="12" t="s">
        <v>142</v>
      </c>
      <c r="C136" s="11">
        <f t="shared" si="8"/>
        <v>219</v>
      </c>
      <c r="D136" s="13">
        <f>'[1]Yr. Ended 2014'!W134</f>
        <v>218790.22838564994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>
        <v>484.2</v>
      </c>
      <c r="U136" s="8">
        <f t="shared" si="9"/>
        <v>0</v>
      </c>
      <c r="V136" s="8">
        <f t="shared" si="10"/>
        <v>484.2</v>
      </c>
      <c r="W136" s="9">
        <f t="shared" si="11"/>
        <v>219274.42838564995</v>
      </c>
      <c r="X136" s="9">
        <v>219000</v>
      </c>
      <c r="Y136" s="14">
        <f t="shared" si="12"/>
        <v>274.42838564995327</v>
      </c>
    </row>
    <row r="137" spans="1:25" s="20" customFormat="1" ht="15.75" customHeight="1">
      <c r="A137" s="11">
        <f t="shared" si="13"/>
        <v>122</v>
      </c>
      <c r="B137" s="12" t="s">
        <v>143</v>
      </c>
      <c r="C137" s="11">
        <f t="shared" si="8"/>
        <v>208</v>
      </c>
      <c r="D137" s="13">
        <f>'[1]Yr. Ended 2014'!W135</f>
        <v>208685.83509160104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8">
        <f t="shared" si="9"/>
        <v>0</v>
      </c>
      <c r="V137" s="8">
        <f t="shared" si="10"/>
        <v>0</v>
      </c>
      <c r="W137" s="9">
        <f t="shared" si="11"/>
        <v>208685.83509160104</v>
      </c>
      <c r="X137" s="9">
        <v>208000</v>
      </c>
      <c r="Y137" s="14">
        <f t="shared" si="12"/>
        <v>685.83509160103858</v>
      </c>
    </row>
    <row r="138" spans="1:25" s="20" customFormat="1" ht="15.75" customHeight="1">
      <c r="A138" s="11">
        <f t="shared" si="13"/>
        <v>123</v>
      </c>
      <c r="B138" s="12" t="s">
        <v>144</v>
      </c>
      <c r="C138" s="11">
        <f t="shared" si="8"/>
        <v>177</v>
      </c>
      <c r="D138" s="13">
        <f>'[1]Yr. Ended 2014'!W136</f>
        <v>177738.24512431378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8">
        <f t="shared" si="9"/>
        <v>0</v>
      </c>
      <c r="V138" s="8">
        <f t="shared" si="10"/>
        <v>0</v>
      </c>
      <c r="W138" s="9">
        <f t="shared" si="11"/>
        <v>177738.24512431378</v>
      </c>
      <c r="X138" s="9">
        <v>177000</v>
      </c>
      <c r="Y138" s="14">
        <f t="shared" si="12"/>
        <v>738.24512431377661</v>
      </c>
    </row>
    <row r="139" spans="1:25" s="20" customFormat="1" ht="15.75" customHeight="1">
      <c r="A139" s="11">
        <f t="shared" si="13"/>
        <v>124</v>
      </c>
      <c r="B139" s="12" t="s">
        <v>145</v>
      </c>
      <c r="C139" s="11">
        <f t="shared" si="8"/>
        <v>73</v>
      </c>
      <c r="D139" s="13">
        <f>'[1]Yr. Ended 2014'!W137</f>
        <v>73930.501533429735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8">
        <f t="shared" si="9"/>
        <v>0</v>
      </c>
      <c r="V139" s="8">
        <f t="shared" si="10"/>
        <v>0</v>
      </c>
      <c r="W139" s="9">
        <f t="shared" si="11"/>
        <v>73930.501533429735</v>
      </c>
      <c r="X139" s="9">
        <v>73000</v>
      </c>
      <c r="Y139" s="14">
        <f t="shared" si="12"/>
        <v>930.50153342973499</v>
      </c>
    </row>
    <row r="140" spans="1:25" s="20" customFormat="1" ht="15.75" customHeight="1">
      <c r="A140" s="11">
        <f t="shared" si="13"/>
        <v>125</v>
      </c>
      <c r="B140" s="12" t="s">
        <v>146</v>
      </c>
      <c r="C140" s="11">
        <f t="shared" si="8"/>
        <v>65</v>
      </c>
      <c r="D140" s="13">
        <f>'[1]Yr. Ended 2014'!W138</f>
        <v>65914.316734557491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8">
        <f t="shared" si="9"/>
        <v>0</v>
      </c>
      <c r="V140" s="8">
        <f t="shared" si="10"/>
        <v>0</v>
      </c>
      <c r="W140" s="9">
        <f t="shared" si="11"/>
        <v>65914.316734557491</v>
      </c>
      <c r="X140" s="9">
        <v>65000</v>
      </c>
      <c r="Y140" s="14">
        <f t="shared" si="12"/>
        <v>914.31673455749115</v>
      </c>
    </row>
    <row r="141" spans="1:25" s="20" customFormat="1" ht="15.75" customHeight="1">
      <c r="A141" s="11">
        <f t="shared" si="13"/>
        <v>126</v>
      </c>
      <c r="B141" s="12" t="s">
        <v>147</v>
      </c>
      <c r="C141" s="11">
        <f t="shared" si="8"/>
        <v>177</v>
      </c>
      <c r="D141" s="13">
        <f>'[1]Yr. Ended 2014'!W139</f>
        <v>177864.9054738174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8">
        <f t="shared" si="9"/>
        <v>0</v>
      </c>
      <c r="V141" s="8">
        <f t="shared" si="10"/>
        <v>0</v>
      </c>
      <c r="W141" s="9">
        <f t="shared" si="11"/>
        <v>177864.9054738174</v>
      </c>
      <c r="X141" s="9">
        <v>177000</v>
      </c>
      <c r="Y141" s="14">
        <f t="shared" si="12"/>
        <v>864.9054738174018</v>
      </c>
    </row>
    <row r="142" spans="1:25" s="20" customFormat="1" ht="15.75" customHeight="1">
      <c r="A142" s="11">
        <f t="shared" si="13"/>
        <v>127</v>
      </c>
      <c r="B142" s="12" t="s">
        <v>148</v>
      </c>
      <c r="C142" s="11">
        <f t="shared" si="8"/>
        <v>56</v>
      </c>
      <c r="D142" s="13">
        <f>'[1]Yr. Ended 2014'!W140</f>
        <v>56925.566031130489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8">
        <f t="shared" si="9"/>
        <v>0</v>
      </c>
      <c r="V142" s="8">
        <f t="shared" si="10"/>
        <v>0</v>
      </c>
      <c r="W142" s="9">
        <f t="shared" si="11"/>
        <v>56925.566031130489</v>
      </c>
      <c r="X142" s="9">
        <v>56000</v>
      </c>
      <c r="Y142" s="14">
        <f t="shared" si="12"/>
        <v>925.56603113048914</v>
      </c>
    </row>
    <row r="143" spans="1:25" s="20" customFormat="1" ht="15.75" customHeight="1">
      <c r="A143" s="11">
        <f t="shared" si="13"/>
        <v>128</v>
      </c>
      <c r="B143" s="12" t="s">
        <v>149</v>
      </c>
      <c r="C143" s="11">
        <f t="shared" si="8"/>
        <v>55</v>
      </c>
      <c r="D143" s="13">
        <f>'[1]Yr. Ended 2014'!W141</f>
        <v>55338.47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8">
        <f t="shared" si="9"/>
        <v>0</v>
      </c>
      <c r="V143" s="8">
        <f t="shared" si="10"/>
        <v>0</v>
      </c>
      <c r="W143" s="9">
        <f t="shared" si="11"/>
        <v>55338.47</v>
      </c>
      <c r="X143" s="9">
        <v>55000</v>
      </c>
      <c r="Y143" s="14">
        <f t="shared" si="12"/>
        <v>338.47000000000116</v>
      </c>
    </row>
    <row r="144" spans="1:25" s="20" customFormat="1" ht="15.75" customHeight="1">
      <c r="A144" s="11">
        <f t="shared" si="13"/>
        <v>129</v>
      </c>
      <c r="B144" s="12" t="s">
        <v>150</v>
      </c>
      <c r="C144" s="11">
        <f t="shared" si="8"/>
        <v>316</v>
      </c>
      <c r="D144" s="13">
        <f>'[1]Yr. Ended 2014'!W142</f>
        <v>311992.35364037898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>
        <v>4500</v>
      </c>
      <c r="S144" s="13"/>
      <c r="T144" s="13"/>
      <c r="U144" s="8">
        <f t="shared" si="9"/>
        <v>0</v>
      </c>
      <c r="V144" s="8">
        <f t="shared" si="10"/>
        <v>4500</v>
      </c>
      <c r="W144" s="9">
        <f t="shared" si="11"/>
        <v>316492.35364037898</v>
      </c>
      <c r="X144" s="9">
        <v>316000</v>
      </c>
      <c r="Y144" s="14">
        <f t="shared" si="12"/>
        <v>492.35364037897671</v>
      </c>
    </row>
    <row r="145" spans="1:25" s="20" customFormat="1" ht="15.75" customHeight="1">
      <c r="A145" s="11">
        <f t="shared" si="13"/>
        <v>130</v>
      </c>
      <c r="B145" s="12" t="s">
        <v>151</v>
      </c>
      <c r="C145" s="11">
        <f t="shared" si="8"/>
        <v>50</v>
      </c>
      <c r="D145" s="13">
        <f>'[1]Yr. Ended 2014'!W143</f>
        <v>50197.782758185029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8">
        <f t="shared" ref="U145:U208" si="14">+E145+I145+K145+M145+O145+Q145+S145</f>
        <v>0</v>
      </c>
      <c r="V145" s="8">
        <f t="shared" ref="V145:V208" si="15">+F145+J145+L145+N145+P145+R145+T145</f>
        <v>0</v>
      </c>
      <c r="W145" s="9">
        <f t="shared" ref="W145:W208" si="16">+D145+V145-U145</f>
        <v>50197.782758185029</v>
      </c>
      <c r="X145" s="9">
        <v>50000</v>
      </c>
      <c r="Y145" s="14">
        <f t="shared" ref="Y145:Y208" si="17">+W145-X145</f>
        <v>197.7827581850288</v>
      </c>
    </row>
    <row r="146" spans="1:25" s="20" customFormat="1" ht="15.75" customHeight="1">
      <c r="A146" s="11">
        <f t="shared" si="13"/>
        <v>131</v>
      </c>
      <c r="B146" s="12" t="s">
        <v>152</v>
      </c>
      <c r="C146" s="11">
        <f t="shared" ref="C146:C210" si="18">+X146/1000</f>
        <v>178</v>
      </c>
      <c r="D146" s="13">
        <f>'[1]Yr. Ended 2014'!W144</f>
        <v>178699.63511762736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8">
        <f t="shared" si="14"/>
        <v>0</v>
      </c>
      <c r="V146" s="8">
        <f t="shared" si="15"/>
        <v>0</v>
      </c>
      <c r="W146" s="9">
        <f t="shared" si="16"/>
        <v>178699.63511762736</v>
      </c>
      <c r="X146" s="9">
        <v>178000</v>
      </c>
      <c r="Y146" s="14">
        <f t="shared" si="17"/>
        <v>699.63511762736016</v>
      </c>
    </row>
    <row r="147" spans="1:25" s="20" customFormat="1" ht="15.75" customHeight="1">
      <c r="A147" s="11">
        <f t="shared" ref="A147:A210" si="19">+A146+1</f>
        <v>132</v>
      </c>
      <c r="B147" s="15" t="s">
        <v>273</v>
      </c>
      <c r="C147" s="16">
        <f t="shared" si="18"/>
        <v>1</v>
      </c>
      <c r="D147" s="17">
        <f>'[1]Yr. Ended 2014'!W145</f>
        <v>1000</v>
      </c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43">
        <f t="shared" si="14"/>
        <v>0</v>
      </c>
      <c r="V147" s="43">
        <f t="shared" si="15"/>
        <v>0</v>
      </c>
      <c r="W147" s="18">
        <f t="shared" si="16"/>
        <v>1000</v>
      </c>
      <c r="X147" s="18">
        <v>1000</v>
      </c>
      <c r="Y147" s="19">
        <f t="shared" si="17"/>
        <v>0</v>
      </c>
    </row>
    <row r="148" spans="1:25" s="20" customFormat="1" ht="15.75" customHeight="1">
      <c r="A148" s="11">
        <f t="shared" si="19"/>
        <v>133</v>
      </c>
      <c r="B148" s="12" t="s">
        <v>153</v>
      </c>
      <c r="C148" s="11">
        <f t="shared" si="18"/>
        <v>272</v>
      </c>
      <c r="D148" s="13">
        <f>'[1]Yr. Ended 2014'!W146</f>
        <v>272335.33952448075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8">
        <f t="shared" si="14"/>
        <v>0</v>
      </c>
      <c r="V148" s="8">
        <f t="shared" si="15"/>
        <v>0</v>
      </c>
      <c r="W148" s="9">
        <f t="shared" si="16"/>
        <v>272335.33952448075</v>
      </c>
      <c r="X148" s="9">
        <v>272000</v>
      </c>
      <c r="Y148" s="14">
        <f t="shared" si="17"/>
        <v>335.33952448074706</v>
      </c>
    </row>
    <row r="149" spans="1:25" s="20" customFormat="1" ht="15.75" customHeight="1">
      <c r="A149" s="11">
        <f t="shared" si="19"/>
        <v>134</v>
      </c>
      <c r="B149" s="12" t="s">
        <v>154</v>
      </c>
      <c r="C149" s="11">
        <f t="shared" si="18"/>
        <v>210</v>
      </c>
      <c r="D149" s="13">
        <f>'[1]Yr. Ended 2014'!W147</f>
        <v>210093.91555184763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8">
        <f t="shared" si="14"/>
        <v>0</v>
      </c>
      <c r="V149" s="8">
        <f t="shared" si="15"/>
        <v>0</v>
      </c>
      <c r="W149" s="9">
        <f t="shared" si="16"/>
        <v>210093.91555184763</v>
      </c>
      <c r="X149" s="9">
        <v>210000</v>
      </c>
      <c r="Y149" s="14">
        <f t="shared" si="17"/>
        <v>93.915551847632742</v>
      </c>
    </row>
    <row r="150" spans="1:25" s="20" customFormat="1" ht="15.75" customHeight="1">
      <c r="A150" s="11">
        <f t="shared" si="19"/>
        <v>135</v>
      </c>
      <c r="B150" s="12" t="s">
        <v>155</v>
      </c>
      <c r="C150" s="11">
        <f t="shared" si="18"/>
        <v>60</v>
      </c>
      <c r="D150" s="13">
        <f>'[1]Yr. Ended 2014'!W148</f>
        <v>60411.873286065587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8">
        <f t="shared" si="14"/>
        <v>0</v>
      </c>
      <c r="V150" s="8">
        <f t="shared" si="15"/>
        <v>0</v>
      </c>
      <c r="W150" s="9">
        <f t="shared" si="16"/>
        <v>60411.873286065587</v>
      </c>
      <c r="X150" s="9">
        <v>60000</v>
      </c>
      <c r="Y150" s="14">
        <f t="shared" si="17"/>
        <v>411.87328606558731</v>
      </c>
    </row>
    <row r="151" spans="1:25" s="20" customFormat="1" ht="15.75" customHeight="1">
      <c r="A151" s="11">
        <f t="shared" si="19"/>
        <v>136</v>
      </c>
      <c r="B151" s="12" t="s">
        <v>156</v>
      </c>
      <c r="C151" s="11">
        <f t="shared" si="18"/>
        <v>67</v>
      </c>
      <c r="D151" s="13">
        <f>'[1]Yr. Ended 2014'!W149</f>
        <v>67957.11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8">
        <f t="shared" si="14"/>
        <v>0</v>
      </c>
      <c r="V151" s="8">
        <f t="shared" si="15"/>
        <v>0</v>
      </c>
      <c r="W151" s="9">
        <f t="shared" si="16"/>
        <v>67957.11</v>
      </c>
      <c r="X151" s="9">
        <v>67000</v>
      </c>
      <c r="Y151" s="14">
        <f t="shared" si="17"/>
        <v>957.11000000000058</v>
      </c>
    </row>
    <row r="152" spans="1:25" s="20" customFormat="1" ht="15.75" customHeight="1">
      <c r="A152" s="11">
        <f t="shared" si="19"/>
        <v>137</v>
      </c>
      <c r="B152" s="12" t="s">
        <v>157</v>
      </c>
      <c r="C152" s="11">
        <f t="shared" si="18"/>
        <v>190</v>
      </c>
      <c r="D152" s="13">
        <f>'[1]Yr. Ended 2014'!W150</f>
        <v>190496.94023289825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8">
        <f t="shared" si="14"/>
        <v>0</v>
      </c>
      <c r="V152" s="8">
        <f t="shared" si="15"/>
        <v>0</v>
      </c>
      <c r="W152" s="9">
        <f t="shared" si="16"/>
        <v>190496.94023289825</v>
      </c>
      <c r="X152" s="9">
        <v>190000</v>
      </c>
      <c r="Y152" s="14">
        <f t="shared" si="17"/>
        <v>496.94023289825418</v>
      </c>
    </row>
    <row r="153" spans="1:25" s="20" customFormat="1" ht="15.75" customHeight="1">
      <c r="A153" s="11">
        <f t="shared" si="19"/>
        <v>138</v>
      </c>
      <c r="B153" s="12" t="s">
        <v>158</v>
      </c>
      <c r="C153" s="11">
        <f t="shared" si="18"/>
        <v>243</v>
      </c>
      <c r="D153" s="13">
        <f>'[1]Yr. Ended 2014'!W151</f>
        <v>243917.43860550836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8">
        <f t="shared" si="14"/>
        <v>0</v>
      </c>
      <c r="V153" s="8">
        <f t="shared" si="15"/>
        <v>0</v>
      </c>
      <c r="W153" s="9">
        <f t="shared" si="16"/>
        <v>243917.43860550836</v>
      </c>
      <c r="X153" s="9">
        <v>243000</v>
      </c>
      <c r="Y153" s="14">
        <f t="shared" si="17"/>
        <v>917.43860550835961</v>
      </c>
    </row>
    <row r="154" spans="1:25" s="20" customFormat="1" ht="15.75" customHeight="1">
      <c r="A154" s="11">
        <f t="shared" si="19"/>
        <v>139</v>
      </c>
      <c r="B154" s="12" t="s">
        <v>159</v>
      </c>
      <c r="C154" s="11">
        <f t="shared" si="18"/>
        <v>97</v>
      </c>
      <c r="D154" s="13">
        <f>'[1]Yr. Ended 2014'!W152</f>
        <v>97356.578116884441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8">
        <f t="shared" si="14"/>
        <v>0</v>
      </c>
      <c r="V154" s="8">
        <f t="shared" si="15"/>
        <v>0</v>
      </c>
      <c r="W154" s="9">
        <f t="shared" si="16"/>
        <v>97356.578116884441</v>
      </c>
      <c r="X154" s="9">
        <v>97000</v>
      </c>
      <c r="Y154" s="14">
        <f t="shared" si="17"/>
        <v>356.57811688444053</v>
      </c>
    </row>
    <row r="155" spans="1:25" s="20" customFormat="1" ht="15.75" customHeight="1">
      <c r="A155" s="11">
        <f t="shared" si="19"/>
        <v>140</v>
      </c>
      <c r="B155" s="12" t="s">
        <v>160</v>
      </c>
      <c r="C155" s="11">
        <f t="shared" si="18"/>
        <v>26</v>
      </c>
      <c r="D155" s="13">
        <f>'[1]Yr. Ended 2014'!W153</f>
        <v>26075.928613574331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8">
        <f t="shared" si="14"/>
        <v>0</v>
      </c>
      <c r="V155" s="8">
        <f t="shared" si="15"/>
        <v>0</v>
      </c>
      <c r="W155" s="9">
        <f t="shared" si="16"/>
        <v>26075.928613574331</v>
      </c>
      <c r="X155" s="9">
        <v>26000</v>
      </c>
      <c r="Y155" s="14">
        <f t="shared" si="17"/>
        <v>75.928613574331393</v>
      </c>
    </row>
    <row r="156" spans="1:25" s="20" customFormat="1" ht="15.75" customHeight="1">
      <c r="A156" s="11">
        <f t="shared" si="19"/>
        <v>141</v>
      </c>
      <c r="B156" s="12" t="s">
        <v>161</v>
      </c>
      <c r="C156" s="11">
        <f t="shared" si="18"/>
        <v>282</v>
      </c>
      <c r="D156" s="13">
        <f>'[1]Yr. Ended 2014'!W154</f>
        <v>282848.87132937927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8">
        <f t="shared" si="14"/>
        <v>0</v>
      </c>
      <c r="V156" s="8">
        <f t="shared" si="15"/>
        <v>0</v>
      </c>
      <c r="W156" s="9">
        <f t="shared" si="16"/>
        <v>282848.87132937927</v>
      </c>
      <c r="X156" s="9">
        <v>282000</v>
      </c>
      <c r="Y156" s="14">
        <f t="shared" si="17"/>
        <v>848.87132937926799</v>
      </c>
    </row>
    <row r="157" spans="1:25" s="20" customFormat="1" ht="15.75" customHeight="1">
      <c r="A157" s="11">
        <f t="shared" si="19"/>
        <v>142</v>
      </c>
      <c r="B157" s="12" t="s">
        <v>162</v>
      </c>
      <c r="C157" s="11">
        <f t="shared" si="18"/>
        <v>48</v>
      </c>
      <c r="D157" s="13">
        <f>'[1]Yr. Ended 2014'!W155</f>
        <v>48635.712055971802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8">
        <f t="shared" si="14"/>
        <v>0</v>
      </c>
      <c r="V157" s="8">
        <f t="shared" si="15"/>
        <v>0</v>
      </c>
      <c r="W157" s="9">
        <f t="shared" si="16"/>
        <v>48635.712055971802</v>
      </c>
      <c r="X157" s="9">
        <v>48000</v>
      </c>
      <c r="Y157" s="14">
        <f t="shared" si="17"/>
        <v>635.71205597180233</v>
      </c>
    </row>
    <row r="158" spans="1:25" s="20" customFormat="1" ht="15.75" customHeight="1">
      <c r="A158" s="11">
        <f t="shared" si="19"/>
        <v>143</v>
      </c>
      <c r="B158" s="12" t="s">
        <v>163</v>
      </c>
      <c r="C158" s="11">
        <f t="shared" si="18"/>
        <v>140</v>
      </c>
      <c r="D158" s="13">
        <f>'[1]Yr. Ended 2014'!W156</f>
        <v>140101.86975219814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8">
        <f t="shared" si="14"/>
        <v>0</v>
      </c>
      <c r="V158" s="8">
        <f t="shared" si="15"/>
        <v>0</v>
      </c>
      <c r="W158" s="9">
        <f t="shared" si="16"/>
        <v>140101.86975219814</v>
      </c>
      <c r="X158" s="9">
        <v>140000</v>
      </c>
      <c r="Y158" s="14">
        <f t="shared" si="17"/>
        <v>101.86975219813758</v>
      </c>
    </row>
    <row r="159" spans="1:25" s="20" customFormat="1" ht="15.75" customHeight="1">
      <c r="A159" s="11">
        <f t="shared" si="19"/>
        <v>144</v>
      </c>
      <c r="B159" s="15" t="s">
        <v>164</v>
      </c>
      <c r="C159" s="16">
        <f t="shared" si="18"/>
        <v>15</v>
      </c>
      <c r="D159" s="17">
        <f>'[1]Yr. Ended 2014'!W157</f>
        <v>15000</v>
      </c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43">
        <f t="shared" si="14"/>
        <v>0</v>
      </c>
      <c r="V159" s="43">
        <f t="shared" si="15"/>
        <v>0</v>
      </c>
      <c r="W159" s="18">
        <f t="shared" si="16"/>
        <v>15000</v>
      </c>
      <c r="X159" s="18">
        <v>15000</v>
      </c>
      <c r="Y159" s="19">
        <f t="shared" si="17"/>
        <v>0</v>
      </c>
    </row>
    <row r="160" spans="1:25" s="20" customFormat="1" ht="15.75" customHeight="1">
      <c r="A160" s="11">
        <f t="shared" si="19"/>
        <v>145</v>
      </c>
      <c r="B160" s="12" t="s">
        <v>165</v>
      </c>
      <c r="C160" s="11">
        <f t="shared" si="18"/>
        <v>10</v>
      </c>
      <c r="D160" s="13">
        <f>'[1]Yr. Ended 2014'!W158</f>
        <v>10000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8">
        <f t="shared" si="14"/>
        <v>0</v>
      </c>
      <c r="V160" s="8">
        <f t="shared" si="15"/>
        <v>0</v>
      </c>
      <c r="W160" s="9">
        <f t="shared" si="16"/>
        <v>10000</v>
      </c>
      <c r="X160" s="9">
        <v>10000</v>
      </c>
      <c r="Y160" s="14">
        <f t="shared" si="17"/>
        <v>0</v>
      </c>
    </row>
    <row r="161" spans="1:25" s="20" customFormat="1" ht="15.75" customHeight="1">
      <c r="A161" s="11">
        <f t="shared" si="19"/>
        <v>146</v>
      </c>
      <c r="B161" s="12" t="s">
        <v>166</v>
      </c>
      <c r="C161" s="11">
        <f t="shared" si="18"/>
        <v>95</v>
      </c>
      <c r="D161" s="13">
        <f>'[1]Yr. Ended 2014'!W159</f>
        <v>95678.995950448298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8">
        <f t="shared" si="14"/>
        <v>0</v>
      </c>
      <c r="V161" s="8">
        <f t="shared" si="15"/>
        <v>0</v>
      </c>
      <c r="W161" s="9">
        <f t="shared" si="16"/>
        <v>95678.995950448298</v>
      </c>
      <c r="X161" s="9">
        <v>95000</v>
      </c>
      <c r="Y161" s="14">
        <f t="shared" si="17"/>
        <v>678.99595044829766</v>
      </c>
    </row>
    <row r="162" spans="1:25" s="20" customFormat="1" ht="15.75" customHeight="1">
      <c r="A162" s="11">
        <f t="shared" si="19"/>
        <v>147</v>
      </c>
      <c r="B162" s="12" t="s">
        <v>167</v>
      </c>
      <c r="C162" s="11">
        <f t="shared" si="18"/>
        <v>11</v>
      </c>
      <c r="D162" s="13">
        <f>'[1]Yr. Ended 2014'!W160</f>
        <v>11781.77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8">
        <f t="shared" si="14"/>
        <v>0</v>
      </c>
      <c r="V162" s="8">
        <f t="shared" si="15"/>
        <v>0</v>
      </c>
      <c r="W162" s="9">
        <f t="shared" si="16"/>
        <v>11781.77</v>
      </c>
      <c r="X162" s="9">
        <v>11000</v>
      </c>
      <c r="Y162" s="14">
        <f t="shared" si="17"/>
        <v>781.77000000000044</v>
      </c>
    </row>
    <row r="163" spans="1:25" s="20" customFormat="1" ht="15.75" customHeight="1">
      <c r="A163" s="11">
        <f t="shared" si="19"/>
        <v>148</v>
      </c>
      <c r="B163" s="12" t="s">
        <v>168</v>
      </c>
      <c r="C163" s="11">
        <f t="shared" si="18"/>
        <v>162</v>
      </c>
      <c r="D163" s="13">
        <f>'[1]Yr. Ended 2014'!W161</f>
        <v>162729.73495825101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8">
        <f t="shared" si="14"/>
        <v>0</v>
      </c>
      <c r="V163" s="8">
        <f t="shared" si="15"/>
        <v>0</v>
      </c>
      <c r="W163" s="9">
        <f t="shared" si="16"/>
        <v>162729.73495825101</v>
      </c>
      <c r="X163" s="9">
        <v>162000</v>
      </c>
      <c r="Y163" s="14">
        <f t="shared" si="17"/>
        <v>729.7349582510069</v>
      </c>
    </row>
    <row r="164" spans="1:25" s="20" customFormat="1" ht="15.75" customHeight="1">
      <c r="A164" s="11">
        <f t="shared" si="19"/>
        <v>149</v>
      </c>
      <c r="B164" s="12" t="s">
        <v>169</v>
      </c>
      <c r="C164" s="11">
        <f t="shared" si="18"/>
        <v>17</v>
      </c>
      <c r="D164" s="13">
        <f>'[1]Yr. Ended 2014'!W162</f>
        <v>17542.36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8">
        <f t="shared" si="14"/>
        <v>0</v>
      </c>
      <c r="V164" s="8">
        <f t="shared" si="15"/>
        <v>0</v>
      </c>
      <c r="W164" s="9">
        <f t="shared" si="16"/>
        <v>17542.36</v>
      </c>
      <c r="X164" s="9">
        <v>17000</v>
      </c>
      <c r="Y164" s="14">
        <f t="shared" si="17"/>
        <v>542.36000000000058</v>
      </c>
    </row>
    <row r="165" spans="1:25" s="20" customFormat="1" ht="15.75" customHeight="1">
      <c r="A165" s="11">
        <f t="shared" si="19"/>
        <v>150</v>
      </c>
      <c r="B165" s="12" t="s">
        <v>170</v>
      </c>
      <c r="C165" s="11">
        <f t="shared" si="18"/>
        <v>212</v>
      </c>
      <c r="D165" s="13">
        <f>'[1]Yr. Ended 2014'!W163</f>
        <v>212071.64375962346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8">
        <f t="shared" si="14"/>
        <v>0</v>
      </c>
      <c r="V165" s="8">
        <f t="shared" si="15"/>
        <v>0</v>
      </c>
      <c r="W165" s="9">
        <f t="shared" si="16"/>
        <v>212071.64375962346</v>
      </c>
      <c r="X165" s="9">
        <v>212000</v>
      </c>
      <c r="Y165" s="14">
        <f t="shared" si="17"/>
        <v>71.643759623460937</v>
      </c>
    </row>
    <row r="166" spans="1:25" s="20" customFormat="1" ht="15.75" customHeight="1">
      <c r="A166" s="11">
        <f t="shared" si="19"/>
        <v>151</v>
      </c>
      <c r="B166" s="12" t="s">
        <v>171</v>
      </c>
      <c r="C166" s="11">
        <f t="shared" si="18"/>
        <v>88</v>
      </c>
      <c r="D166" s="13">
        <f>'[1]Yr. Ended 2014'!W164</f>
        <v>88145.845143656115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8">
        <f t="shared" si="14"/>
        <v>0</v>
      </c>
      <c r="V166" s="8">
        <f t="shared" si="15"/>
        <v>0</v>
      </c>
      <c r="W166" s="9">
        <f t="shared" si="16"/>
        <v>88145.845143656115</v>
      </c>
      <c r="X166" s="9">
        <v>88000</v>
      </c>
      <c r="Y166" s="14">
        <f t="shared" si="17"/>
        <v>145.8451436561154</v>
      </c>
    </row>
    <row r="167" spans="1:25" s="20" customFormat="1" ht="15.75" customHeight="1">
      <c r="A167" s="11">
        <f t="shared" si="19"/>
        <v>152</v>
      </c>
      <c r="B167" s="12" t="s">
        <v>172</v>
      </c>
      <c r="C167" s="11">
        <f t="shared" si="18"/>
        <v>262</v>
      </c>
      <c r="D167" s="13">
        <f>'[1]Yr. Ended 2014'!W165</f>
        <v>262481.95312888932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8">
        <f t="shared" si="14"/>
        <v>0</v>
      </c>
      <c r="V167" s="8">
        <f t="shared" si="15"/>
        <v>0</v>
      </c>
      <c r="W167" s="9">
        <f t="shared" si="16"/>
        <v>262481.95312888932</v>
      </c>
      <c r="X167" s="9">
        <v>262000</v>
      </c>
      <c r="Y167" s="14">
        <f t="shared" si="17"/>
        <v>481.95312888931949</v>
      </c>
    </row>
    <row r="168" spans="1:25" s="20" customFormat="1" ht="15.75" customHeight="1">
      <c r="A168" s="11">
        <f t="shared" si="19"/>
        <v>153</v>
      </c>
      <c r="B168" s="12" t="s">
        <v>173</v>
      </c>
      <c r="C168" s="11">
        <f t="shared" si="18"/>
        <v>262</v>
      </c>
      <c r="D168" s="13">
        <f>'[1]Yr. Ended 2014'!W166</f>
        <v>262425.55901016673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8">
        <f t="shared" si="14"/>
        <v>0</v>
      </c>
      <c r="V168" s="8">
        <f t="shared" si="15"/>
        <v>0</v>
      </c>
      <c r="W168" s="9">
        <f t="shared" si="16"/>
        <v>262425.55901016673</v>
      </c>
      <c r="X168" s="9">
        <v>262000</v>
      </c>
      <c r="Y168" s="14">
        <f t="shared" si="17"/>
        <v>425.55901016673306</v>
      </c>
    </row>
    <row r="169" spans="1:25" s="20" customFormat="1" ht="15.75" customHeight="1">
      <c r="A169" s="11">
        <f t="shared" si="19"/>
        <v>154</v>
      </c>
      <c r="B169" s="12" t="s">
        <v>174</v>
      </c>
      <c r="C169" s="11">
        <f t="shared" si="18"/>
        <v>364</v>
      </c>
      <c r="D169" s="13">
        <f>'[1]Yr. Ended 2014'!W167</f>
        <v>364719.18760160572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>
        <v>10.8</v>
      </c>
      <c r="U169" s="8">
        <f t="shared" si="14"/>
        <v>0</v>
      </c>
      <c r="V169" s="8">
        <f t="shared" si="15"/>
        <v>10.8</v>
      </c>
      <c r="W169" s="9">
        <f t="shared" si="16"/>
        <v>364729.98760160571</v>
      </c>
      <c r="X169" s="9">
        <v>364000</v>
      </c>
      <c r="Y169" s="14">
        <f t="shared" si="17"/>
        <v>729.98760160570964</v>
      </c>
    </row>
    <row r="170" spans="1:25" s="20" customFormat="1" ht="15.75" customHeight="1">
      <c r="A170" s="11">
        <f t="shared" si="19"/>
        <v>155</v>
      </c>
      <c r="B170" s="12" t="s">
        <v>175</v>
      </c>
      <c r="C170" s="11">
        <f t="shared" si="18"/>
        <v>31</v>
      </c>
      <c r="D170" s="13">
        <f>'[1]Yr. Ended 2014'!W168</f>
        <v>31499.579815368208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8">
        <f t="shared" si="14"/>
        <v>0</v>
      </c>
      <c r="V170" s="8">
        <f t="shared" si="15"/>
        <v>0</v>
      </c>
      <c r="W170" s="9">
        <f t="shared" si="16"/>
        <v>31499.579815368208</v>
      </c>
      <c r="X170" s="9">
        <v>31000</v>
      </c>
      <c r="Y170" s="14">
        <f t="shared" si="17"/>
        <v>499.57981536820807</v>
      </c>
    </row>
    <row r="171" spans="1:25" s="20" customFormat="1" ht="15.75" customHeight="1">
      <c r="A171" s="11">
        <f t="shared" si="19"/>
        <v>156</v>
      </c>
      <c r="B171" s="12" t="s">
        <v>176</v>
      </c>
      <c r="C171" s="11">
        <f t="shared" si="18"/>
        <v>92</v>
      </c>
      <c r="D171" s="13">
        <f>'[1]Yr. Ended 2014'!W169</f>
        <v>92863.280511844627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8">
        <f t="shared" si="14"/>
        <v>0</v>
      </c>
      <c r="V171" s="8">
        <f t="shared" si="15"/>
        <v>0</v>
      </c>
      <c r="W171" s="9">
        <f t="shared" si="16"/>
        <v>92863.280511844627</v>
      </c>
      <c r="X171" s="9">
        <v>92000</v>
      </c>
      <c r="Y171" s="14">
        <f t="shared" si="17"/>
        <v>863.28051184462674</v>
      </c>
    </row>
    <row r="172" spans="1:25" s="20" customFormat="1" ht="15.75" customHeight="1">
      <c r="A172" s="11">
        <f t="shared" si="19"/>
        <v>157</v>
      </c>
      <c r="B172" s="12" t="s">
        <v>177</v>
      </c>
      <c r="C172" s="11">
        <f t="shared" si="18"/>
        <v>1102</v>
      </c>
      <c r="D172" s="13">
        <f>'[1]Yr. Ended 2014'!W170</f>
        <v>1102333.4415429244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8">
        <f t="shared" si="14"/>
        <v>0</v>
      </c>
      <c r="V172" s="8">
        <f t="shared" si="15"/>
        <v>0</v>
      </c>
      <c r="W172" s="9">
        <f t="shared" si="16"/>
        <v>1102333.4415429244</v>
      </c>
      <c r="X172" s="9">
        <v>1102000</v>
      </c>
      <c r="Y172" s="14">
        <f t="shared" si="17"/>
        <v>333.44154292438179</v>
      </c>
    </row>
    <row r="173" spans="1:25" s="20" customFormat="1" ht="15.75" customHeight="1">
      <c r="A173" s="11">
        <f t="shared" si="19"/>
        <v>158</v>
      </c>
      <c r="B173" s="12" t="s">
        <v>178</v>
      </c>
      <c r="C173" s="11">
        <f t="shared" si="18"/>
        <v>113</v>
      </c>
      <c r="D173" s="13">
        <f>'[1]Yr. Ended 2014'!W171</f>
        <v>113701.34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8">
        <f t="shared" si="14"/>
        <v>0</v>
      </c>
      <c r="V173" s="8">
        <f t="shared" si="15"/>
        <v>0</v>
      </c>
      <c r="W173" s="9">
        <f t="shared" si="16"/>
        <v>113701.34</v>
      </c>
      <c r="X173" s="9">
        <v>113000</v>
      </c>
      <c r="Y173" s="14">
        <f t="shared" si="17"/>
        <v>701.33999999999651</v>
      </c>
    </row>
    <row r="174" spans="1:25" s="20" customFormat="1" ht="15.75" customHeight="1">
      <c r="A174" s="11">
        <f t="shared" si="19"/>
        <v>159</v>
      </c>
      <c r="B174" s="12" t="s">
        <v>179</v>
      </c>
      <c r="C174" s="11">
        <f t="shared" si="18"/>
        <v>157</v>
      </c>
      <c r="D174" s="13">
        <f>'[1]Yr. Ended 2014'!W172</f>
        <v>157104.28537665895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8">
        <f t="shared" si="14"/>
        <v>0</v>
      </c>
      <c r="V174" s="8">
        <f t="shared" si="15"/>
        <v>0</v>
      </c>
      <c r="W174" s="9">
        <f t="shared" si="16"/>
        <v>157104.28537665895</v>
      </c>
      <c r="X174" s="9">
        <v>157000</v>
      </c>
      <c r="Y174" s="14">
        <f t="shared" si="17"/>
        <v>104.28537665895419</v>
      </c>
    </row>
    <row r="175" spans="1:25" s="20" customFormat="1" ht="15.75" customHeight="1">
      <c r="A175" s="11">
        <f t="shared" si="19"/>
        <v>160</v>
      </c>
      <c r="B175" s="12" t="s">
        <v>180</v>
      </c>
      <c r="C175" s="11">
        <f t="shared" si="18"/>
        <v>626</v>
      </c>
      <c r="D175" s="13">
        <f>'[1]Yr. Ended 2014'!W173</f>
        <v>626178.70416241954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8">
        <f t="shared" si="14"/>
        <v>0</v>
      </c>
      <c r="V175" s="8">
        <f t="shared" si="15"/>
        <v>0</v>
      </c>
      <c r="W175" s="9">
        <f t="shared" si="16"/>
        <v>626178.70416241954</v>
      </c>
      <c r="X175" s="9">
        <v>626000</v>
      </c>
      <c r="Y175" s="14">
        <f t="shared" si="17"/>
        <v>178.70416241954081</v>
      </c>
    </row>
    <row r="176" spans="1:25" s="20" customFormat="1" ht="15.75" customHeight="1">
      <c r="A176" s="11">
        <f t="shared" si="19"/>
        <v>161</v>
      </c>
      <c r="B176" s="12" t="s">
        <v>181</v>
      </c>
      <c r="C176" s="11">
        <f t="shared" si="18"/>
        <v>70</v>
      </c>
      <c r="D176" s="13">
        <f>'[1]Yr. Ended 2014'!W174</f>
        <v>70411.48940978029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8">
        <f t="shared" si="14"/>
        <v>0</v>
      </c>
      <c r="V176" s="8">
        <f t="shared" si="15"/>
        <v>0</v>
      </c>
      <c r="W176" s="9">
        <f t="shared" si="16"/>
        <v>70411.48940978029</v>
      </c>
      <c r="X176" s="9">
        <v>70000</v>
      </c>
      <c r="Y176" s="14">
        <f t="shared" si="17"/>
        <v>411.48940978028986</v>
      </c>
    </row>
    <row r="177" spans="1:25" s="20" customFormat="1" ht="15.75" customHeight="1">
      <c r="A177" s="11">
        <f t="shared" si="19"/>
        <v>162</v>
      </c>
      <c r="B177" s="12" t="s">
        <v>182</v>
      </c>
      <c r="C177" s="11">
        <f t="shared" si="18"/>
        <v>194</v>
      </c>
      <c r="D177" s="13">
        <f>'[1]Yr. Ended 2014'!W175</f>
        <v>194299.96079412717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8">
        <f t="shared" si="14"/>
        <v>0</v>
      </c>
      <c r="V177" s="8">
        <f t="shared" si="15"/>
        <v>0</v>
      </c>
      <c r="W177" s="9">
        <f t="shared" si="16"/>
        <v>194299.96079412717</v>
      </c>
      <c r="X177" s="9">
        <v>194000</v>
      </c>
      <c r="Y177" s="14">
        <f t="shared" si="17"/>
        <v>299.9607941271679</v>
      </c>
    </row>
    <row r="178" spans="1:25" s="20" customFormat="1" ht="15.75" customHeight="1">
      <c r="A178" s="11">
        <f t="shared" si="19"/>
        <v>163</v>
      </c>
      <c r="B178" s="15" t="s">
        <v>183</v>
      </c>
      <c r="C178" s="16">
        <f t="shared" si="18"/>
        <v>10</v>
      </c>
      <c r="D178" s="17">
        <f>'[1]Yr. Ended 2014'!W176</f>
        <v>10000</v>
      </c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43">
        <f t="shared" si="14"/>
        <v>0</v>
      </c>
      <c r="V178" s="43">
        <f t="shared" si="15"/>
        <v>0</v>
      </c>
      <c r="W178" s="18">
        <f t="shared" si="16"/>
        <v>10000</v>
      </c>
      <c r="X178" s="18">
        <v>10000</v>
      </c>
      <c r="Y178" s="19">
        <f t="shared" si="17"/>
        <v>0</v>
      </c>
    </row>
    <row r="179" spans="1:25" s="20" customFormat="1" ht="15.75" customHeight="1">
      <c r="A179" s="11">
        <f t="shared" si="19"/>
        <v>164</v>
      </c>
      <c r="B179" s="12" t="s">
        <v>184</v>
      </c>
      <c r="C179" s="11">
        <f t="shared" si="18"/>
        <v>251</v>
      </c>
      <c r="D179" s="13">
        <f>'[1]Yr. Ended 2014'!W177</f>
        <v>251079.01238617275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8">
        <f t="shared" si="14"/>
        <v>0</v>
      </c>
      <c r="V179" s="8">
        <f t="shared" si="15"/>
        <v>0</v>
      </c>
      <c r="W179" s="9">
        <f t="shared" si="16"/>
        <v>251079.01238617275</v>
      </c>
      <c r="X179" s="9">
        <v>251000</v>
      </c>
      <c r="Y179" s="14">
        <f t="shared" si="17"/>
        <v>79.012386172747938</v>
      </c>
    </row>
    <row r="180" spans="1:25" s="20" customFormat="1" ht="15.75" customHeight="1">
      <c r="A180" s="11">
        <f t="shared" si="19"/>
        <v>165</v>
      </c>
      <c r="B180" s="12" t="s">
        <v>185</v>
      </c>
      <c r="C180" s="11">
        <f t="shared" si="18"/>
        <v>67</v>
      </c>
      <c r="D180" s="13">
        <f>'[1]Yr. Ended 2014'!W178</f>
        <v>67550.010000000009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8">
        <f t="shared" si="14"/>
        <v>0</v>
      </c>
      <c r="V180" s="8">
        <f t="shared" si="15"/>
        <v>0</v>
      </c>
      <c r="W180" s="9">
        <f t="shared" si="16"/>
        <v>67550.010000000009</v>
      </c>
      <c r="X180" s="9">
        <v>67000</v>
      </c>
      <c r="Y180" s="14">
        <f t="shared" si="17"/>
        <v>550.01000000000931</v>
      </c>
    </row>
    <row r="181" spans="1:25" s="20" customFormat="1" ht="15.75" customHeight="1">
      <c r="A181" s="11">
        <f t="shared" si="19"/>
        <v>166</v>
      </c>
      <c r="B181" s="12" t="s">
        <v>186</v>
      </c>
      <c r="C181" s="11">
        <f t="shared" si="18"/>
        <v>22</v>
      </c>
      <c r="D181" s="13">
        <f>'[1]Yr. Ended 2014'!W179</f>
        <v>22118.425218330627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8">
        <f t="shared" si="14"/>
        <v>0</v>
      </c>
      <c r="V181" s="8">
        <f t="shared" si="15"/>
        <v>0</v>
      </c>
      <c r="W181" s="9">
        <f t="shared" si="16"/>
        <v>22118.425218330627</v>
      </c>
      <c r="X181" s="9">
        <v>22000</v>
      </c>
      <c r="Y181" s="14">
        <f t="shared" si="17"/>
        <v>118.4252183306271</v>
      </c>
    </row>
    <row r="182" spans="1:25" s="20" customFormat="1" ht="15.75" customHeight="1">
      <c r="A182" s="11">
        <f t="shared" si="19"/>
        <v>167</v>
      </c>
      <c r="B182" s="12" t="s">
        <v>187</v>
      </c>
      <c r="C182" s="11">
        <f t="shared" si="18"/>
        <v>41</v>
      </c>
      <c r="D182" s="13">
        <f>'[1]Yr. Ended 2014'!W180</f>
        <v>41155.419772558533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8">
        <f t="shared" si="14"/>
        <v>0</v>
      </c>
      <c r="V182" s="8">
        <f t="shared" si="15"/>
        <v>0</v>
      </c>
      <c r="W182" s="9">
        <f t="shared" si="16"/>
        <v>41155.419772558533</v>
      </c>
      <c r="X182" s="9">
        <v>41000</v>
      </c>
      <c r="Y182" s="14">
        <f t="shared" si="17"/>
        <v>155.41977255853271</v>
      </c>
    </row>
    <row r="183" spans="1:25" s="20" customFormat="1" ht="15.75" customHeight="1">
      <c r="A183" s="11">
        <f t="shared" si="19"/>
        <v>168</v>
      </c>
      <c r="B183" s="12" t="s">
        <v>188</v>
      </c>
      <c r="C183" s="11">
        <f t="shared" si="18"/>
        <v>47</v>
      </c>
      <c r="D183" s="13">
        <f>'[1]Yr. Ended 2014'!W181</f>
        <v>47417.631920525448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8">
        <f t="shared" si="14"/>
        <v>0</v>
      </c>
      <c r="V183" s="8">
        <f t="shared" si="15"/>
        <v>0</v>
      </c>
      <c r="W183" s="9">
        <f t="shared" si="16"/>
        <v>47417.631920525448</v>
      </c>
      <c r="X183" s="9">
        <v>47000</v>
      </c>
      <c r="Y183" s="14">
        <f t="shared" si="17"/>
        <v>417.63192052544764</v>
      </c>
    </row>
    <row r="184" spans="1:25" s="20" customFormat="1" ht="15.75" customHeight="1">
      <c r="A184" s="11">
        <f t="shared" si="19"/>
        <v>169</v>
      </c>
      <c r="B184" s="21" t="s">
        <v>189</v>
      </c>
      <c r="C184" s="22">
        <f t="shared" si="18"/>
        <v>0</v>
      </c>
      <c r="D184" s="23">
        <f>'[1]Yr. Ended 2014'!W182</f>
        <v>0</v>
      </c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7">
        <f t="shared" si="14"/>
        <v>0</v>
      </c>
      <c r="V184" s="27">
        <f t="shared" si="15"/>
        <v>0</v>
      </c>
      <c r="W184" s="24">
        <f t="shared" si="16"/>
        <v>0</v>
      </c>
      <c r="X184" s="24">
        <v>0</v>
      </c>
      <c r="Y184" s="25">
        <f t="shared" si="17"/>
        <v>0</v>
      </c>
    </row>
    <row r="185" spans="1:25" s="20" customFormat="1" ht="15.75" customHeight="1">
      <c r="A185" s="11">
        <f t="shared" si="19"/>
        <v>170</v>
      </c>
      <c r="B185" s="12" t="s">
        <v>190</v>
      </c>
      <c r="C185" s="11">
        <f t="shared" si="18"/>
        <v>87</v>
      </c>
      <c r="D185" s="13">
        <f>'[1]Yr. Ended 2014'!W183</f>
        <v>87804.567174012584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8">
        <f t="shared" si="14"/>
        <v>0</v>
      </c>
      <c r="V185" s="8">
        <f t="shared" si="15"/>
        <v>0</v>
      </c>
      <c r="W185" s="9">
        <f t="shared" si="16"/>
        <v>87804.567174012584</v>
      </c>
      <c r="X185" s="9">
        <v>87000</v>
      </c>
      <c r="Y185" s="14">
        <f t="shared" si="17"/>
        <v>804.56717401258356</v>
      </c>
    </row>
    <row r="186" spans="1:25" s="20" customFormat="1" ht="15.75" customHeight="1">
      <c r="A186" s="11">
        <f t="shared" si="19"/>
        <v>171</v>
      </c>
      <c r="B186" s="12" t="s">
        <v>191</v>
      </c>
      <c r="C186" s="11">
        <f t="shared" si="18"/>
        <v>245</v>
      </c>
      <c r="D186" s="13">
        <f>'[1]Yr. Ended 2014'!W184</f>
        <v>245354.00660718456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8">
        <f t="shared" si="14"/>
        <v>0</v>
      </c>
      <c r="V186" s="8">
        <f t="shared" si="15"/>
        <v>0</v>
      </c>
      <c r="W186" s="9">
        <f t="shared" si="16"/>
        <v>245354.00660718456</v>
      </c>
      <c r="X186" s="9">
        <v>245000</v>
      </c>
      <c r="Y186" s="14">
        <f t="shared" si="17"/>
        <v>354.00660718456493</v>
      </c>
    </row>
    <row r="187" spans="1:25" s="20" customFormat="1" ht="15.75" customHeight="1">
      <c r="A187" s="11">
        <f t="shared" si="19"/>
        <v>172</v>
      </c>
      <c r="B187" s="15" t="s">
        <v>192</v>
      </c>
      <c r="C187" s="16">
        <f t="shared" si="18"/>
        <v>153</v>
      </c>
      <c r="D187" s="17">
        <f>'[1]Yr. Ended 2014'!W185</f>
        <v>153822.38247455133</v>
      </c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43">
        <f t="shared" si="14"/>
        <v>0</v>
      </c>
      <c r="V187" s="43">
        <f t="shared" si="15"/>
        <v>0</v>
      </c>
      <c r="W187" s="18">
        <f t="shared" si="16"/>
        <v>153822.38247455133</v>
      </c>
      <c r="X187" s="18">
        <v>153000</v>
      </c>
      <c r="Y187" s="19">
        <f t="shared" si="17"/>
        <v>822.3824745513266</v>
      </c>
    </row>
    <row r="188" spans="1:25" s="20" customFormat="1" ht="15.75" customHeight="1">
      <c r="A188" s="11">
        <f t="shared" si="19"/>
        <v>173</v>
      </c>
      <c r="B188" s="12" t="s">
        <v>193</v>
      </c>
      <c r="C188" s="11">
        <f t="shared" si="18"/>
        <v>92</v>
      </c>
      <c r="D188" s="13">
        <f>'[1]Yr. Ended 2014'!W186</f>
        <v>92563.679361492454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8">
        <f t="shared" si="14"/>
        <v>0</v>
      </c>
      <c r="V188" s="8">
        <f t="shared" si="15"/>
        <v>0</v>
      </c>
      <c r="W188" s="9">
        <f t="shared" si="16"/>
        <v>92563.679361492454</v>
      </c>
      <c r="X188" s="9">
        <v>92000</v>
      </c>
      <c r="Y188" s="14">
        <f t="shared" si="17"/>
        <v>563.67936149245361</v>
      </c>
    </row>
    <row r="189" spans="1:25" s="20" customFormat="1" ht="15.75" customHeight="1">
      <c r="A189" s="11">
        <f t="shared" si="19"/>
        <v>174</v>
      </c>
      <c r="B189" s="12" t="s">
        <v>194</v>
      </c>
      <c r="C189" s="11">
        <f t="shared" si="18"/>
        <v>145</v>
      </c>
      <c r="D189" s="13">
        <f>'[1]Yr. Ended 2014'!W187</f>
        <v>145448.38898293767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8">
        <f t="shared" si="14"/>
        <v>0</v>
      </c>
      <c r="V189" s="8">
        <f t="shared" si="15"/>
        <v>0</v>
      </c>
      <c r="W189" s="9">
        <f t="shared" si="16"/>
        <v>145448.38898293767</v>
      </c>
      <c r="X189" s="9">
        <v>145000</v>
      </c>
      <c r="Y189" s="14">
        <f t="shared" si="17"/>
        <v>448.38898293767124</v>
      </c>
    </row>
    <row r="190" spans="1:25" s="20" customFormat="1" ht="15.75" customHeight="1">
      <c r="A190" s="11">
        <f t="shared" si="19"/>
        <v>175</v>
      </c>
      <c r="B190" s="12" t="s">
        <v>195</v>
      </c>
      <c r="C190" s="11">
        <f t="shared" si="18"/>
        <v>225</v>
      </c>
      <c r="D190" s="13">
        <f>'[1]Yr. Ended 2014'!W188</f>
        <v>225009.84948464605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8">
        <f t="shared" si="14"/>
        <v>0</v>
      </c>
      <c r="V190" s="8">
        <f t="shared" si="15"/>
        <v>0</v>
      </c>
      <c r="W190" s="9">
        <f t="shared" si="16"/>
        <v>225009.84948464605</v>
      </c>
      <c r="X190" s="9">
        <v>225000</v>
      </c>
      <c r="Y190" s="14">
        <f t="shared" si="17"/>
        <v>9.8494846460525878</v>
      </c>
    </row>
    <row r="191" spans="1:25" s="20" customFormat="1" ht="15.75" customHeight="1">
      <c r="A191" s="11">
        <f t="shared" si="19"/>
        <v>176</v>
      </c>
      <c r="B191" s="15" t="s">
        <v>196</v>
      </c>
      <c r="C191" s="16">
        <f t="shared" si="18"/>
        <v>62</v>
      </c>
      <c r="D191" s="17">
        <f>'[1]Yr. Ended 2014'!W189</f>
        <v>62016.06178844309</v>
      </c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43">
        <f t="shared" si="14"/>
        <v>0</v>
      </c>
      <c r="V191" s="43">
        <f t="shared" si="15"/>
        <v>0</v>
      </c>
      <c r="W191" s="18">
        <f t="shared" si="16"/>
        <v>62016.06178844309</v>
      </c>
      <c r="X191" s="18">
        <v>62000</v>
      </c>
      <c r="Y191" s="19">
        <f t="shared" si="17"/>
        <v>16.061788443090336</v>
      </c>
    </row>
    <row r="192" spans="1:25" s="20" customFormat="1" ht="15.75" customHeight="1">
      <c r="A192" s="11">
        <f t="shared" si="19"/>
        <v>177</v>
      </c>
      <c r="B192" s="12" t="s">
        <v>197</v>
      </c>
      <c r="C192" s="11">
        <f t="shared" si="18"/>
        <v>26</v>
      </c>
      <c r="D192" s="13">
        <f>'[1]Yr. Ended 2014'!W190</f>
        <v>26061.760715973818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8">
        <f t="shared" si="14"/>
        <v>0</v>
      </c>
      <c r="V192" s="8">
        <f t="shared" si="15"/>
        <v>0</v>
      </c>
      <c r="W192" s="9">
        <f t="shared" si="16"/>
        <v>26061.760715973818</v>
      </c>
      <c r="X192" s="9">
        <v>26000</v>
      </c>
      <c r="Y192" s="14">
        <f t="shared" si="17"/>
        <v>61.760715973818151</v>
      </c>
    </row>
    <row r="193" spans="1:25" s="20" customFormat="1" ht="15.75" customHeight="1">
      <c r="A193" s="11">
        <f t="shared" si="19"/>
        <v>178</v>
      </c>
      <c r="B193" s="12" t="s">
        <v>198</v>
      </c>
      <c r="C193" s="11">
        <f t="shared" si="18"/>
        <v>184</v>
      </c>
      <c r="D193" s="13">
        <f>'[1]Yr. Ended 2014'!W191</f>
        <v>184341.4830381324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8">
        <f t="shared" si="14"/>
        <v>0</v>
      </c>
      <c r="V193" s="8">
        <f t="shared" si="15"/>
        <v>0</v>
      </c>
      <c r="W193" s="9">
        <f t="shared" si="16"/>
        <v>184341.4830381324</v>
      </c>
      <c r="X193" s="9">
        <v>184000</v>
      </c>
      <c r="Y193" s="14">
        <f t="shared" si="17"/>
        <v>341.48303813239909</v>
      </c>
    </row>
    <row r="194" spans="1:25" s="20" customFormat="1" ht="15.75" customHeight="1">
      <c r="A194" s="11">
        <f t="shared" si="19"/>
        <v>179</v>
      </c>
      <c r="B194" s="12" t="s">
        <v>199</v>
      </c>
      <c r="C194" s="11">
        <f t="shared" si="18"/>
        <v>12</v>
      </c>
      <c r="D194" s="13">
        <f>'[1]Yr. Ended 2014'!W192</f>
        <v>12142.759866706214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8">
        <f t="shared" si="14"/>
        <v>0</v>
      </c>
      <c r="V194" s="8">
        <f t="shared" si="15"/>
        <v>0</v>
      </c>
      <c r="W194" s="9">
        <f t="shared" si="16"/>
        <v>12142.759866706214</v>
      </c>
      <c r="X194" s="9">
        <v>12000</v>
      </c>
      <c r="Y194" s="14">
        <f t="shared" si="17"/>
        <v>142.75986670621387</v>
      </c>
    </row>
    <row r="195" spans="1:25" s="20" customFormat="1" ht="15.75" customHeight="1">
      <c r="A195" s="11">
        <f t="shared" si="19"/>
        <v>180</v>
      </c>
      <c r="B195" s="12" t="s">
        <v>200</v>
      </c>
      <c r="C195" s="11">
        <f t="shared" si="18"/>
        <v>270</v>
      </c>
      <c r="D195" s="13">
        <f>'[1]Yr. Ended 2014'!W193</f>
        <v>270210.15459408256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8">
        <f t="shared" si="14"/>
        <v>0</v>
      </c>
      <c r="V195" s="8">
        <f t="shared" si="15"/>
        <v>0</v>
      </c>
      <c r="W195" s="9">
        <f t="shared" si="16"/>
        <v>270210.15459408256</v>
      </c>
      <c r="X195" s="9">
        <v>270000</v>
      </c>
      <c r="Y195" s="14">
        <f t="shared" si="17"/>
        <v>210.15459408255992</v>
      </c>
    </row>
    <row r="196" spans="1:25" s="20" customFormat="1" ht="15.75" customHeight="1">
      <c r="A196" s="11">
        <f t="shared" si="19"/>
        <v>181</v>
      </c>
      <c r="B196" s="12" t="s">
        <v>201</v>
      </c>
      <c r="C196" s="11">
        <f t="shared" si="18"/>
        <v>258</v>
      </c>
      <c r="D196" s="13">
        <f>'[1]Yr. Ended 2014'!W194</f>
        <v>258406.65329767624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8">
        <f t="shared" si="14"/>
        <v>0</v>
      </c>
      <c r="V196" s="8">
        <f t="shared" si="15"/>
        <v>0</v>
      </c>
      <c r="W196" s="9">
        <f t="shared" si="16"/>
        <v>258406.65329767624</v>
      </c>
      <c r="X196" s="9">
        <v>258000</v>
      </c>
      <c r="Y196" s="14">
        <f t="shared" si="17"/>
        <v>406.65329767623916</v>
      </c>
    </row>
    <row r="197" spans="1:25" s="20" customFormat="1" ht="15.75" customHeight="1">
      <c r="A197" s="11">
        <f t="shared" si="19"/>
        <v>182</v>
      </c>
      <c r="B197" s="12" t="s">
        <v>202</v>
      </c>
      <c r="C197" s="11">
        <f t="shared" si="18"/>
        <v>433</v>
      </c>
      <c r="D197" s="13">
        <f>'[1]Yr. Ended 2014'!W195</f>
        <v>433995.38323141413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8">
        <f t="shared" si="14"/>
        <v>0</v>
      </c>
      <c r="V197" s="8">
        <f t="shared" si="15"/>
        <v>0</v>
      </c>
      <c r="W197" s="9">
        <f t="shared" si="16"/>
        <v>433995.38323141413</v>
      </c>
      <c r="X197" s="9">
        <v>433000</v>
      </c>
      <c r="Y197" s="14">
        <f t="shared" si="17"/>
        <v>995.38323141413275</v>
      </c>
    </row>
    <row r="198" spans="1:25" s="20" customFormat="1" ht="15.75" customHeight="1">
      <c r="A198" s="11">
        <f t="shared" si="19"/>
        <v>183</v>
      </c>
      <c r="B198" s="12" t="s">
        <v>203</v>
      </c>
      <c r="C198" s="11">
        <f t="shared" si="18"/>
        <v>230</v>
      </c>
      <c r="D198" s="13">
        <f>'[1]Yr. Ended 2014'!W196</f>
        <v>230558.96699988062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8">
        <f t="shared" si="14"/>
        <v>0</v>
      </c>
      <c r="V198" s="8">
        <f t="shared" si="15"/>
        <v>0</v>
      </c>
      <c r="W198" s="9">
        <f t="shared" si="16"/>
        <v>230558.96699988062</v>
      </c>
      <c r="X198" s="9">
        <v>230000</v>
      </c>
      <c r="Y198" s="14">
        <f t="shared" si="17"/>
        <v>558.96699988062028</v>
      </c>
    </row>
    <row r="199" spans="1:25" s="20" customFormat="1" ht="15.75" customHeight="1">
      <c r="A199" s="11">
        <f t="shared" si="19"/>
        <v>184</v>
      </c>
      <c r="B199" s="12" t="s">
        <v>204</v>
      </c>
      <c r="C199" s="11">
        <f t="shared" si="18"/>
        <v>117</v>
      </c>
      <c r="D199" s="13">
        <f>'[1]Yr. Ended 2014'!W197</f>
        <v>117461.35919477502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8">
        <f t="shared" si="14"/>
        <v>0</v>
      </c>
      <c r="V199" s="8">
        <f t="shared" si="15"/>
        <v>0</v>
      </c>
      <c r="W199" s="9">
        <f t="shared" si="16"/>
        <v>117461.35919477502</v>
      </c>
      <c r="X199" s="9">
        <v>117000</v>
      </c>
      <c r="Y199" s="14">
        <f t="shared" si="17"/>
        <v>461.35919477502466</v>
      </c>
    </row>
    <row r="200" spans="1:25" s="20" customFormat="1" ht="15.75" customHeight="1">
      <c r="A200" s="11">
        <f t="shared" si="19"/>
        <v>185</v>
      </c>
      <c r="B200" s="12" t="s">
        <v>205</v>
      </c>
      <c r="C200" s="11">
        <f t="shared" si="18"/>
        <v>284</v>
      </c>
      <c r="D200" s="13">
        <f>'[1]Yr. Ended 2014'!W198</f>
        <v>284160.38316332723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8">
        <f t="shared" si="14"/>
        <v>0</v>
      </c>
      <c r="V200" s="8">
        <f t="shared" si="15"/>
        <v>0</v>
      </c>
      <c r="W200" s="9">
        <f t="shared" si="16"/>
        <v>284160.38316332723</v>
      </c>
      <c r="X200" s="9">
        <v>284000</v>
      </c>
      <c r="Y200" s="14">
        <f t="shared" si="17"/>
        <v>160.3831633272348</v>
      </c>
    </row>
    <row r="201" spans="1:25" s="20" customFormat="1" ht="15.75" customHeight="1">
      <c r="A201" s="11">
        <f t="shared" si="19"/>
        <v>186</v>
      </c>
      <c r="B201" s="21" t="s">
        <v>206</v>
      </c>
      <c r="C201" s="22">
        <f t="shared" si="18"/>
        <v>0</v>
      </c>
      <c r="D201" s="23">
        <f>'[1]Yr. Ended 2014'!W199</f>
        <v>0</v>
      </c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7">
        <f t="shared" si="14"/>
        <v>0</v>
      </c>
      <c r="V201" s="27">
        <f t="shared" si="15"/>
        <v>0</v>
      </c>
      <c r="W201" s="24">
        <f t="shared" si="16"/>
        <v>0</v>
      </c>
      <c r="X201" s="24">
        <v>0</v>
      </c>
      <c r="Y201" s="25">
        <f t="shared" si="17"/>
        <v>0</v>
      </c>
    </row>
    <row r="202" spans="1:25" s="20" customFormat="1" ht="15.75" customHeight="1">
      <c r="A202" s="11">
        <f t="shared" si="19"/>
        <v>187</v>
      </c>
      <c r="B202" s="21" t="s">
        <v>207</v>
      </c>
      <c r="C202" s="22">
        <f t="shared" si="18"/>
        <v>0</v>
      </c>
      <c r="D202" s="23">
        <f>'[1]Yr. Ended 2014'!W200</f>
        <v>8.0775564128998667E-4</v>
      </c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7">
        <f t="shared" si="14"/>
        <v>0</v>
      </c>
      <c r="V202" s="27">
        <f t="shared" si="15"/>
        <v>0</v>
      </c>
      <c r="W202" s="24">
        <f t="shared" si="16"/>
        <v>8.0775564128998667E-4</v>
      </c>
      <c r="X202" s="24">
        <v>0</v>
      </c>
      <c r="Y202" s="25">
        <f t="shared" si="17"/>
        <v>8.0775564128998667E-4</v>
      </c>
    </row>
    <row r="203" spans="1:25" s="20" customFormat="1" ht="15.75" customHeight="1">
      <c r="A203" s="11">
        <f t="shared" si="19"/>
        <v>188</v>
      </c>
      <c r="B203" s="12" t="s">
        <v>208</v>
      </c>
      <c r="C203" s="11">
        <f t="shared" si="18"/>
        <v>64</v>
      </c>
      <c r="D203" s="13">
        <f>'[1]Yr. Ended 2014'!W201</f>
        <v>64191.65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8">
        <f t="shared" si="14"/>
        <v>0</v>
      </c>
      <c r="V203" s="8">
        <f t="shared" si="15"/>
        <v>0</v>
      </c>
      <c r="W203" s="9">
        <f t="shared" si="16"/>
        <v>64191.65</v>
      </c>
      <c r="X203" s="9">
        <v>64000</v>
      </c>
      <c r="Y203" s="14">
        <f t="shared" si="17"/>
        <v>191.65000000000146</v>
      </c>
    </row>
    <row r="204" spans="1:25" s="20" customFormat="1" ht="15.75" customHeight="1">
      <c r="A204" s="11">
        <f t="shared" si="19"/>
        <v>189</v>
      </c>
      <c r="B204" s="12" t="s">
        <v>209</v>
      </c>
      <c r="C204" s="11">
        <f t="shared" si="18"/>
        <v>26</v>
      </c>
      <c r="D204" s="13">
        <f>'[1]Yr. Ended 2014'!W202</f>
        <v>26636.402117503523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8">
        <f t="shared" si="14"/>
        <v>0</v>
      </c>
      <c r="V204" s="8">
        <f t="shared" si="15"/>
        <v>0</v>
      </c>
      <c r="W204" s="9">
        <f t="shared" si="16"/>
        <v>26636.402117503523</v>
      </c>
      <c r="X204" s="9">
        <v>26000</v>
      </c>
      <c r="Y204" s="14">
        <f t="shared" si="17"/>
        <v>636.40211750352319</v>
      </c>
    </row>
    <row r="205" spans="1:25" s="20" customFormat="1" ht="15.75" customHeight="1">
      <c r="A205" s="11">
        <f t="shared" si="19"/>
        <v>190</v>
      </c>
      <c r="B205" s="12" t="s">
        <v>210</v>
      </c>
      <c r="C205" s="11">
        <f t="shared" si="18"/>
        <v>30</v>
      </c>
      <c r="D205" s="13">
        <f>'[1]Yr. Ended 2014'!W203</f>
        <v>30245.223070100452</v>
      </c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8">
        <f t="shared" si="14"/>
        <v>0</v>
      </c>
      <c r="V205" s="8">
        <f t="shared" si="15"/>
        <v>0</v>
      </c>
      <c r="W205" s="9">
        <f t="shared" si="16"/>
        <v>30245.223070100452</v>
      </c>
      <c r="X205" s="9">
        <v>30000</v>
      </c>
      <c r="Y205" s="14">
        <f t="shared" si="17"/>
        <v>245.22307010045188</v>
      </c>
    </row>
    <row r="206" spans="1:25" s="20" customFormat="1" ht="15.75" customHeight="1">
      <c r="A206" s="11">
        <f t="shared" si="19"/>
        <v>191</v>
      </c>
      <c r="B206" s="12" t="s">
        <v>211</v>
      </c>
      <c r="C206" s="11">
        <f t="shared" si="18"/>
        <v>368</v>
      </c>
      <c r="D206" s="13">
        <f>'[1]Yr. Ended 2014'!W204</f>
        <v>368730.62453564547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8">
        <f t="shared" si="14"/>
        <v>0</v>
      </c>
      <c r="V206" s="8">
        <f t="shared" si="15"/>
        <v>0</v>
      </c>
      <c r="W206" s="9">
        <f t="shared" si="16"/>
        <v>368730.62453564547</v>
      </c>
      <c r="X206" s="9">
        <v>368000</v>
      </c>
      <c r="Y206" s="14">
        <f t="shared" si="17"/>
        <v>730.62453564547468</v>
      </c>
    </row>
    <row r="207" spans="1:25" s="20" customFormat="1" ht="15.75" customHeight="1">
      <c r="A207" s="11">
        <f t="shared" si="19"/>
        <v>192</v>
      </c>
      <c r="B207" s="12" t="s">
        <v>212</v>
      </c>
      <c r="C207" s="11">
        <f t="shared" si="18"/>
        <v>89</v>
      </c>
      <c r="D207" s="13">
        <f>'[1]Yr. Ended 2014'!W205</f>
        <v>89497.746468658603</v>
      </c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8">
        <f t="shared" si="14"/>
        <v>0</v>
      </c>
      <c r="V207" s="8">
        <f t="shared" si="15"/>
        <v>0</v>
      </c>
      <c r="W207" s="9">
        <f t="shared" si="16"/>
        <v>89497.746468658603</v>
      </c>
      <c r="X207" s="9">
        <v>89000</v>
      </c>
      <c r="Y207" s="14">
        <f t="shared" si="17"/>
        <v>497.74646865860268</v>
      </c>
    </row>
    <row r="208" spans="1:25" s="20" customFormat="1" ht="15.75" customHeight="1">
      <c r="A208" s="11">
        <f t="shared" si="19"/>
        <v>193</v>
      </c>
      <c r="B208" s="12" t="s">
        <v>213</v>
      </c>
      <c r="C208" s="11">
        <f t="shared" si="18"/>
        <v>84</v>
      </c>
      <c r="D208" s="13">
        <f>'[1]Yr. Ended 2014'!W206</f>
        <v>84249.945977314681</v>
      </c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8">
        <f t="shared" si="14"/>
        <v>0</v>
      </c>
      <c r="V208" s="8">
        <f t="shared" si="15"/>
        <v>0</v>
      </c>
      <c r="W208" s="9">
        <f t="shared" si="16"/>
        <v>84249.945977314681</v>
      </c>
      <c r="X208" s="9">
        <v>84000</v>
      </c>
      <c r="Y208" s="14">
        <f t="shared" si="17"/>
        <v>249.94597731468093</v>
      </c>
    </row>
    <row r="209" spans="1:25" s="20" customFormat="1" ht="15.75" customHeight="1">
      <c r="A209" s="11">
        <f t="shared" si="19"/>
        <v>194</v>
      </c>
      <c r="B209" s="12" t="s">
        <v>214</v>
      </c>
      <c r="C209" s="11">
        <f t="shared" si="18"/>
        <v>21</v>
      </c>
      <c r="D209" s="13">
        <f>'[1]Yr. Ended 2014'!W207</f>
        <v>21450.126068801586</v>
      </c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8">
        <f t="shared" ref="U209:U260" si="20">+E209+I209+K209+M209+O209+Q209+S209</f>
        <v>0</v>
      </c>
      <c r="V209" s="8">
        <f t="shared" ref="V209:V260" si="21">+F209+J209+L209+N209+P209+R209+T209</f>
        <v>0</v>
      </c>
      <c r="W209" s="9">
        <f t="shared" ref="W209:W260" si="22">+D209+V209-U209</f>
        <v>21450.126068801586</v>
      </c>
      <c r="X209" s="9">
        <v>21000</v>
      </c>
      <c r="Y209" s="14">
        <f t="shared" ref="Y209:Y260" si="23">+W209-X209</f>
        <v>450.12606880158637</v>
      </c>
    </row>
    <row r="210" spans="1:25" s="20" customFormat="1" ht="15.75" customHeight="1">
      <c r="A210" s="11">
        <f t="shared" si="19"/>
        <v>195</v>
      </c>
      <c r="B210" s="12" t="s">
        <v>215</v>
      </c>
      <c r="C210" s="11">
        <f t="shared" si="18"/>
        <v>182</v>
      </c>
      <c r="D210" s="13">
        <f>'[1]Yr. Ended 2014'!W208</f>
        <v>182655.7795025896</v>
      </c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8">
        <f t="shared" si="20"/>
        <v>0</v>
      </c>
      <c r="V210" s="8">
        <f t="shared" si="21"/>
        <v>0</v>
      </c>
      <c r="W210" s="9">
        <f t="shared" si="22"/>
        <v>182655.7795025896</v>
      </c>
      <c r="X210" s="9">
        <v>182000</v>
      </c>
      <c r="Y210" s="14">
        <f t="shared" si="23"/>
        <v>655.77950258960482</v>
      </c>
    </row>
    <row r="211" spans="1:25" s="20" customFormat="1" ht="15.75" customHeight="1">
      <c r="A211" s="11">
        <f t="shared" ref="A211:A257" si="24">+A210+1</f>
        <v>196</v>
      </c>
      <c r="B211" s="12" t="s">
        <v>216</v>
      </c>
      <c r="C211" s="11">
        <f t="shared" ref="C211:C260" si="25">+X211/1000</f>
        <v>176</v>
      </c>
      <c r="D211" s="13">
        <f>'[1]Yr. Ended 2014'!W209</f>
        <v>176479.07604472572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8">
        <f t="shared" si="20"/>
        <v>0</v>
      </c>
      <c r="V211" s="8">
        <f t="shared" si="21"/>
        <v>0</v>
      </c>
      <c r="W211" s="9">
        <f t="shared" si="22"/>
        <v>176479.07604472572</v>
      </c>
      <c r="X211" s="9">
        <v>176000</v>
      </c>
      <c r="Y211" s="14">
        <f t="shared" si="23"/>
        <v>479.07604472571984</v>
      </c>
    </row>
    <row r="212" spans="1:25" s="20" customFormat="1" ht="15.75" customHeight="1">
      <c r="A212" s="11">
        <f t="shared" si="24"/>
        <v>197</v>
      </c>
      <c r="B212" s="12" t="s">
        <v>217</v>
      </c>
      <c r="C212" s="11">
        <f t="shared" si="25"/>
        <v>11</v>
      </c>
      <c r="D212" s="13">
        <f>'[1]Yr. Ended 2014'!W210</f>
        <v>11791.99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8">
        <f t="shared" si="20"/>
        <v>0</v>
      </c>
      <c r="V212" s="8">
        <f t="shared" si="21"/>
        <v>0</v>
      </c>
      <c r="W212" s="9">
        <f t="shared" si="22"/>
        <v>11791.99</v>
      </c>
      <c r="X212" s="9">
        <v>11000</v>
      </c>
      <c r="Y212" s="14">
        <f t="shared" si="23"/>
        <v>791.98999999999978</v>
      </c>
    </row>
    <row r="213" spans="1:25" s="20" customFormat="1" ht="15.75" customHeight="1">
      <c r="A213" s="11">
        <f t="shared" si="24"/>
        <v>198</v>
      </c>
      <c r="B213" s="15" t="s">
        <v>218</v>
      </c>
      <c r="C213" s="16">
        <f t="shared" si="25"/>
        <v>127</v>
      </c>
      <c r="D213" s="17">
        <f>'[1]Yr. Ended 2014'!W211</f>
        <v>126213.80325336645</v>
      </c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>
        <v>875</v>
      </c>
      <c r="S213" s="17"/>
      <c r="T213" s="17"/>
      <c r="U213" s="43">
        <f t="shared" si="20"/>
        <v>0</v>
      </c>
      <c r="V213" s="43">
        <f t="shared" si="21"/>
        <v>875</v>
      </c>
      <c r="W213" s="18">
        <f t="shared" si="22"/>
        <v>127088.80325336645</v>
      </c>
      <c r="X213" s="18">
        <v>127000</v>
      </c>
      <c r="Y213" s="19">
        <f t="shared" si="23"/>
        <v>88.803253366451827</v>
      </c>
    </row>
    <row r="214" spans="1:25" s="20" customFormat="1" ht="15.75" customHeight="1">
      <c r="A214" s="11">
        <f t="shared" si="24"/>
        <v>199</v>
      </c>
      <c r="B214" s="21" t="s">
        <v>219</v>
      </c>
      <c r="C214" s="22">
        <f t="shared" si="25"/>
        <v>0</v>
      </c>
      <c r="D214" s="23">
        <f>'[1]Yr. Ended 2014'!W212</f>
        <v>-3.1753512084833346E-3</v>
      </c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7">
        <f t="shared" si="20"/>
        <v>0</v>
      </c>
      <c r="V214" s="27">
        <f t="shared" si="21"/>
        <v>0</v>
      </c>
      <c r="W214" s="24">
        <f t="shared" si="22"/>
        <v>-3.1753512084833346E-3</v>
      </c>
      <c r="X214" s="24">
        <v>0</v>
      </c>
      <c r="Y214" s="25">
        <f t="shared" si="23"/>
        <v>-3.1753512084833346E-3</v>
      </c>
    </row>
    <row r="215" spans="1:25" s="20" customFormat="1" ht="15.75" customHeight="1">
      <c r="A215" s="11">
        <f t="shared" si="24"/>
        <v>200</v>
      </c>
      <c r="B215" s="12" t="s">
        <v>220</v>
      </c>
      <c r="C215" s="11">
        <f t="shared" si="25"/>
        <v>13</v>
      </c>
      <c r="D215" s="13">
        <f>'[1]Yr. Ended 2014'!W213</f>
        <v>13652.09</v>
      </c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8">
        <f t="shared" si="20"/>
        <v>0</v>
      </c>
      <c r="V215" s="8">
        <f t="shared" si="21"/>
        <v>0</v>
      </c>
      <c r="W215" s="9">
        <f t="shared" si="22"/>
        <v>13652.09</v>
      </c>
      <c r="X215" s="9">
        <v>13000</v>
      </c>
      <c r="Y215" s="14">
        <f t="shared" si="23"/>
        <v>652.09000000000015</v>
      </c>
    </row>
    <row r="216" spans="1:25" s="20" customFormat="1" ht="15.75" customHeight="1">
      <c r="A216" s="11">
        <f t="shared" si="24"/>
        <v>201</v>
      </c>
      <c r="B216" s="12" t="s">
        <v>221</v>
      </c>
      <c r="C216" s="11">
        <f t="shared" si="25"/>
        <v>43</v>
      </c>
      <c r="D216" s="13">
        <f>'[1]Yr. Ended 2014'!W214</f>
        <v>43562.931626452941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8">
        <f t="shared" si="20"/>
        <v>0</v>
      </c>
      <c r="V216" s="8">
        <f t="shared" si="21"/>
        <v>0</v>
      </c>
      <c r="W216" s="9">
        <f t="shared" si="22"/>
        <v>43562.931626452941</v>
      </c>
      <c r="X216" s="9">
        <v>43000</v>
      </c>
      <c r="Y216" s="14">
        <f t="shared" si="23"/>
        <v>562.93162645294069</v>
      </c>
    </row>
    <row r="217" spans="1:25" s="20" customFormat="1" ht="15.75" customHeight="1">
      <c r="A217" s="11">
        <f t="shared" si="24"/>
        <v>202</v>
      </c>
      <c r="B217" s="15" t="s">
        <v>222</v>
      </c>
      <c r="C217" s="16">
        <f t="shared" si="25"/>
        <v>51</v>
      </c>
      <c r="D217" s="17">
        <f>'[1]Yr. Ended 2014'!W215</f>
        <v>51771.136589446956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43">
        <f t="shared" si="20"/>
        <v>0</v>
      </c>
      <c r="V217" s="43">
        <f t="shared" si="21"/>
        <v>0</v>
      </c>
      <c r="W217" s="18">
        <f t="shared" si="22"/>
        <v>51771.136589446956</v>
      </c>
      <c r="X217" s="18">
        <v>51000</v>
      </c>
      <c r="Y217" s="19">
        <f t="shared" si="23"/>
        <v>771.13658944695635</v>
      </c>
    </row>
    <row r="218" spans="1:25" s="20" customFormat="1" ht="15.75" customHeight="1">
      <c r="A218" s="11">
        <f t="shared" si="24"/>
        <v>203</v>
      </c>
      <c r="B218" s="12" t="s">
        <v>223</v>
      </c>
      <c r="C218" s="11">
        <f t="shared" si="25"/>
        <v>171</v>
      </c>
      <c r="D218" s="13">
        <f>'[1]Yr. Ended 2014'!W216</f>
        <v>171991.72692929051</v>
      </c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8">
        <f t="shared" si="20"/>
        <v>0</v>
      </c>
      <c r="V218" s="8">
        <f t="shared" si="21"/>
        <v>0</v>
      </c>
      <c r="W218" s="9">
        <f t="shared" si="22"/>
        <v>171991.72692929051</v>
      </c>
      <c r="X218" s="9">
        <v>171000</v>
      </c>
      <c r="Y218" s="14">
        <f t="shared" si="23"/>
        <v>991.72692929051118</v>
      </c>
    </row>
    <row r="219" spans="1:25" s="20" customFormat="1" ht="15.75" customHeight="1">
      <c r="A219" s="11">
        <f t="shared" si="24"/>
        <v>204</v>
      </c>
      <c r="B219" s="12" t="s">
        <v>224</v>
      </c>
      <c r="C219" s="11">
        <f t="shared" si="25"/>
        <v>292</v>
      </c>
      <c r="D219" s="13">
        <f>'[1]Yr. Ended 2014'!W217</f>
        <v>292337.26199399453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8">
        <f t="shared" si="20"/>
        <v>0</v>
      </c>
      <c r="V219" s="8">
        <f t="shared" si="21"/>
        <v>0</v>
      </c>
      <c r="W219" s="9">
        <f t="shared" si="22"/>
        <v>292337.26199399453</v>
      </c>
      <c r="X219" s="9">
        <v>292000</v>
      </c>
      <c r="Y219" s="14">
        <f t="shared" si="23"/>
        <v>337.26199399452889</v>
      </c>
    </row>
    <row r="220" spans="1:25" s="20" customFormat="1" ht="15.75" customHeight="1">
      <c r="A220" s="11">
        <f t="shared" si="24"/>
        <v>205</v>
      </c>
      <c r="B220" s="12" t="s">
        <v>225</v>
      </c>
      <c r="C220" s="11">
        <f t="shared" si="25"/>
        <v>62</v>
      </c>
      <c r="D220" s="13">
        <f>'[1]Yr. Ended 2014'!W218</f>
        <v>62708.72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8">
        <f t="shared" si="20"/>
        <v>0</v>
      </c>
      <c r="V220" s="8">
        <f t="shared" si="21"/>
        <v>0</v>
      </c>
      <c r="W220" s="9">
        <f t="shared" si="22"/>
        <v>62708.72</v>
      </c>
      <c r="X220" s="9">
        <v>62000</v>
      </c>
      <c r="Y220" s="14">
        <f t="shared" si="23"/>
        <v>708.72000000000116</v>
      </c>
    </row>
    <row r="221" spans="1:25" s="20" customFormat="1" ht="15.75" customHeight="1">
      <c r="A221" s="11">
        <f t="shared" si="24"/>
        <v>206</v>
      </c>
      <c r="B221" s="12" t="s">
        <v>226</v>
      </c>
      <c r="C221" s="11">
        <f t="shared" si="25"/>
        <v>126</v>
      </c>
      <c r="D221" s="13">
        <f>'[1]Yr. Ended 2014'!W219</f>
        <v>126793.71030028285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8">
        <f t="shared" si="20"/>
        <v>0</v>
      </c>
      <c r="V221" s="8">
        <f t="shared" si="21"/>
        <v>0</v>
      </c>
      <c r="W221" s="9">
        <f t="shared" si="22"/>
        <v>126793.71030028285</v>
      </c>
      <c r="X221" s="9">
        <v>126000</v>
      </c>
      <c r="Y221" s="14">
        <f t="shared" si="23"/>
        <v>793.71030028285168</v>
      </c>
    </row>
    <row r="222" spans="1:25" s="20" customFormat="1" ht="15.75" customHeight="1">
      <c r="A222" s="11">
        <f t="shared" si="24"/>
        <v>207</v>
      </c>
      <c r="B222" s="12" t="s">
        <v>227</v>
      </c>
      <c r="C222" s="11">
        <f t="shared" si="25"/>
        <v>77</v>
      </c>
      <c r="D222" s="13">
        <f>'[1]Yr. Ended 2014'!W220</f>
        <v>77706.7467516295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>
        <v>114.71</v>
      </c>
      <c r="Q222" s="13"/>
      <c r="R222" s="13"/>
      <c r="S222" s="13"/>
      <c r="T222" s="13"/>
      <c r="U222" s="8">
        <f t="shared" si="20"/>
        <v>0</v>
      </c>
      <c r="V222" s="8">
        <f t="shared" si="21"/>
        <v>114.71</v>
      </c>
      <c r="W222" s="9">
        <f t="shared" si="22"/>
        <v>77821.456751629506</v>
      </c>
      <c r="X222" s="9">
        <v>77000</v>
      </c>
      <c r="Y222" s="14">
        <f t="shared" si="23"/>
        <v>821.45675162950647</v>
      </c>
    </row>
    <row r="223" spans="1:25" s="20" customFormat="1" ht="15.75" customHeight="1">
      <c r="A223" s="11">
        <f t="shared" si="24"/>
        <v>208</v>
      </c>
      <c r="B223" s="12" t="s">
        <v>228</v>
      </c>
      <c r="C223" s="11">
        <f t="shared" si="25"/>
        <v>33</v>
      </c>
      <c r="D223" s="13">
        <f>'[1]Yr. Ended 2014'!W221</f>
        <v>33163.719179700878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8">
        <f t="shared" si="20"/>
        <v>0</v>
      </c>
      <c r="V223" s="8">
        <f t="shared" si="21"/>
        <v>0</v>
      </c>
      <c r="W223" s="9">
        <f t="shared" si="22"/>
        <v>33163.719179700878</v>
      </c>
      <c r="X223" s="9">
        <v>33000</v>
      </c>
      <c r="Y223" s="14">
        <f t="shared" si="23"/>
        <v>163.71917970087816</v>
      </c>
    </row>
    <row r="224" spans="1:25" s="20" customFormat="1" ht="15.75" customHeight="1">
      <c r="A224" s="11">
        <f t="shared" si="24"/>
        <v>209</v>
      </c>
      <c r="B224" s="12" t="s">
        <v>229</v>
      </c>
      <c r="C224" s="11">
        <f t="shared" si="25"/>
        <v>137</v>
      </c>
      <c r="D224" s="13">
        <f>'[1]Yr. Ended 2014'!W222</f>
        <v>137749.52018330881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8">
        <f t="shared" si="20"/>
        <v>0</v>
      </c>
      <c r="V224" s="8">
        <f t="shared" si="21"/>
        <v>0</v>
      </c>
      <c r="W224" s="9">
        <f t="shared" si="22"/>
        <v>137749.52018330881</v>
      </c>
      <c r="X224" s="9">
        <v>137000</v>
      </c>
      <c r="Y224" s="14">
        <f t="shared" si="23"/>
        <v>749.52018330880674</v>
      </c>
    </row>
    <row r="225" spans="1:25" s="20" customFormat="1" ht="15.75" customHeight="1">
      <c r="A225" s="11">
        <f t="shared" si="24"/>
        <v>210</v>
      </c>
      <c r="B225" s="12" t="s">
        <v>230</v>
      </c>
      <c r="C225" s="11">
        <f t="shared" si="25"/>
        <v>3</v>
      </c>
      <c r="D225" s="13">
        <f>'[1]Yr. Ended 2014'!W223</f>
        <v>3544.7033975218237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8">
        <f t="shared" si="20"/>
        <v>0</v>
      </c>
      <c r="V225" s="8">
        <f t="shared" si="21"/>
        <v>0</v>
      </c>
      <c r="W225" s="9">
        <f t="shared" si="22"/>
        <v>3544.7033975218237</v>
      </c>
      <c r="X225" s="9">
        <v>3000</v>
      </c>
      <c r="Y225" s="14">
        <f t="shared" si="23"/>
        <v>544.70339752182372</v>
      </c>
    </row>
    <row r="226" spans="1:25" s="20" customFormat="1" ht="15.75" customHeight="1">
      <c r="A226" s="11">
        <f t="shared" si="24"/>
        <v>211</v>
      </c>
      <c r="B226" s="21" t="s">
        <v>231</v>
      </c>
      <c r="C226" s="22">
        <f t="shared" si="25"/>
        <v>0</v>
      </c>
      <c r="D226" s="23">
        <f>'[1]Yr. Ended 2014'!W224</f>
        <v>-4.06239292351529E-3</v>
      </c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7">
        <f t="shared" si="20"/>
        <v>0</v>
      </c>
      <c r="V226" s="27">
        <f t="shared" si="21"/>
        <v>0</v>
      </c>
      <c r="W226" s="24">
        <f t="shared" si="22"/>
        <v>-4.06239292351529E-3</v>
      </c>
      <c r="X226" s="24">
        <v>0</v>
      </c>
      <c r="Y226" s="25">
        <f t="shared" si="23"/>
        <v>-4.06239292351529E-3</v>
      </c>
    </row>
    <row r="227" spans="1:25" s="20" customFormat="1" ht="15.75" customHeight="1">
      <c r="A227" s="11">
        <f t="shared" si="24"/>
        <v>212</v>
      </c>
      <c r="B227" s="15" t="s">
        <v>232</v>
      </c>
      <c r="C227" s="16">
        <f t="shared" si="25"/>
        <v>58</v>
      </c>
      <c r="D227" s="17">
        <f>'[1]Yr. Ended 2014'!W225</f>
        <v>58360.3740148535</v>
      </c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43">
        <f t="shared" si="20"/>
        <v>0</v>
      </c>
      <c r="V227" s="43">
        <f t="shared" si="21"/>
        <v>0</v>
      </c>
      <c r="W227" s="18">
        <f t="shared" si="22"/>
        <v>58360.3740148535</v>
      </c>
      <c r="X227" s="18">
        <v>58000</v>
      </c>
      <c r="Y227" s="19">
        <f t="shared" si="23"/>
        <v>360.37401485349983</v>
      </c>
    </row>
    <row r="228" spans="1:25" s="20" customFormat="1" ht="15.75" customHeight="1">
      <c r="A228" s="11">
        <f t="shared" si="24"/>
        <v>213</v>
      </c>
      <c r="B228" s="12" t="s">
        <v>233</v>
      </c>
      <c r="C228" s="11">
        <f t="shared" si="25"/>
        <v>572</v>
      </c>
      <c r="D228" s="13">
        <f>'[1]Yr. Ended 2014'!W226</f>
        <v>572278.35067853564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8">
        <f t="shared" si="20"/>
        <v>0</v>
      </c>
      <c r="V228" s="8">
        <f t="shared" si="21"/>
        <v>0</v>
      </c>
      <c r="W228" s="9">
        <f t="shared" si="22"/>
        <v>572278.35067853564</v>
      </c>
      <c r="X228" s="9">
        <v>572000</v>
      </c>
      <c r="Y228" s="14">
        <f t="shared" si="23"/>
        <v>278.35067853564397</v>
      </c>
    </row>
    <row r="229" spans="1:25" s="20" customFormat="1" ht="15.75" customHeight="1">
      <c r="A229" s="11">
        <f t="shared" si="24"/>
        <v>214</v>
      </c>
      <c r="B229" s="12" t="s">
        <v>234</v>
      </c>
      <c r="C229" s="11">
        <f t="shared" si="25"/>
        <v>67</v>
      </c>
      <c r="D229" s="13">
        <f>'[1]Yr. Ended 2014'!W227</f>
        <v>67709.850810362201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8">
        <f t="shared" si="20"/>
        <v>0</v>
      </c>
      <c r="V229" s="8">
        <f t="shared" si="21"/>
        <v>0</v>
      </c>
      <c r="W229" s="9">
        <f t="shared" si="22"/>
        <v>67709.850810362201</v>
      </c>
      <c r="X229" s="9">
        <v>67000</v>
      </c>
      <c r="Y229" s="14">
        <f t="shared" si="23"/>
        <v>709.85081036220072</v>
      </c>
    </row>
    <row r="230" spans="1:25" s="20" customFormat="1" ht="15.75" customHeight="1">
      <c r="A230" s="11">
        <f t="shared" si="24"/>
        <v>215</v>
      </c>
      <c r="B230" s="12" t="s">
        <v>235</v>
      </c>
      <c r="C230" s="11">
        <f t="shared" si="25"/>
        <v>0</v>
      </c>
      <c r="D230" s="13">
        <f>'[1]Yr. Ended 2014'!W228</f>
        <v>2.6600440469337627E-3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8">
        <f t="shared" si="20"/>
        <v>0</v>
      </c>
      <c r="V230" s="8">
        <f t="shared" si="21"/>
        <v>0</v>
      </c>
      <c r="W230" s="9">
        <f t="shared" si="22"/>
        <v>2.6600440469337627E-3</v>
      </c>
      <c r="X230" s="9">
        <v>0</v>
      </c>
      <c r="Y230" s="14">
        <f t="shared" si="23"/>
        <v>2.6600440469337627E-3</v>
      </c>
    </row>
    <row r="231" spans="1:25" s="20" customFormat="1" ht="15.75" customHeight="1">
      <c r="A231" s="11">
        <f t="shared" si="24"/>
        <v>216</v>
      </c>
      <c r="B231" s="12" t="s">
        <v>236</v>
      </c>
      <c r="C231" s="11">
        <f t="shared" si="25"/>
        <v>24</v>
      </c>
      <c r="D231" s="13">
        <f>'[1]Yr. Ended 2014'!W229</f>
        <v>24634.91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8">
        <f t="shared" si="20"/>
        <v>0</v>
      </c>
      <c r="V231" s="8">
        <f t="shared" si="21"/>
        <v>0</v>
      </c>
      <c r="W231" s="9">
        <f t="shared" si="22"/>
        <v>24634.91</v>
      </c>
      <c r="X231" s="9">
        <v>24000</v>
      </c>
      <c r="Y231" s="14">
        <f t="shared" si="23"/>
        <v>634.90999999999985</v>
      </c>
    </row>
    <row r="232" spans="1:25" s="20" customFormat="1" ht="15.75" customHeight="1">
      <c r="A232" s="11">
        <f t="shared" si="24"/>
        <v>217</v>
      </c>
      <c r="B232" s="12" t="s">
        <v>237</v>
      </c>
      <c r="C232" s="11">
        <f t="shared" si="25"/>
        <v>21</v>
      </c>
      <c r="D232" s="13">
        <f>'[1]Yr. Ended 2014'!W230</f>
        <v>15552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>
        <v>5729.76</v>
      </c>
      <c r="U232" s="8">
        <f t="shared" si="20"/>
        <v>0</v>
      </c>
      <c r="V232" s="8">
        <f t="shared" si="21"/>
        <v>5729.76</v>
      </c>
      <c r="W232" s="9">
        <f t="shared" si="22"/>
        <v>21281.760000000002</v>
      </c>
      <c r="X232" s="9">
        <v>21000</v>
      </c>
      <c r="Y232" s="14">
        <f t="shared" si="23"/>
        <v>281.76000000000204</v>
      </c>
    </row>
    <row r="233" spans="1:25" s="20" customFormat="1" ht="15.75" customHeight="1">
      <c r="A233" s="11">
        <f t="shared" si="24"/>
        <v>218</v>
      </c>
      <c r="B233" s="12" t="s">
        <v>238</v>
      </c>
      <c r="C233" s="11">
        <f t="shared" si="25"/>
        <v>51</v>
      </c>
      <c r="D233" s="13">
        <f>'[1]Yr. Ended 2014'!W231</f>
        <v>51718.122210728136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8">
        <f t="shared" si="20"/>
        <v>0</v>
      </c>
      <c r="V233" s="8">
        <f t="shared" si="21"/>
        <v>0</v>
      </c>
      <c r="W233" s="9">
        <f t="shared" si="22"/>
        <v>51718.122210728136</v>
      </c>
      <c r="X233" s="9">
        <v>51000</v>
      </c>
      <c r="Y233" s="14">
        <f t="shared" si="23"/>
        <v>718.12221072813554</v>
      </c>
    </row>
    <row r="234" spans="1:25" s="20" customFormat="1" ht="15.75" customHeight="1">
      <c r="A234" s="11">
        <f t="shared" si="24"/>
        <v>219</v>
      </c>
      <c r="B234" s="15" t="s">
        <v>239</v>
      </c>
      <c r="C234" s="16">
        <f t="shared" si="25"/>
        <v>10</v>
      </c>
      <c r="D234" s="17">
        <f>'[1]Yr. Ended 2014'!W232</f>
        <v>10039.6</v>
      </c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43">
        <f t="shared" si="20"/>
        <v>0</v>
      </c>
      <c r="V234" s="43">
        <f t="shared" si="21"/>
        <v>0</v>
      </c>
      <c r="W234" s="18">
        <f t="shared" si="22"/>
        <v>10039.6</v>
      </c>
      <c r="X234" s="18">
        <v>10000</v>
      </c>
      <c r="Y234" s="19">
        <f t="shared" si="23"/>
        <v>39.600000000000364</v>
      </c>
    </row>
    <row r="235" spans="1:25" s="20" customFormat="1" ht="15.75" customHeight="1">
      <c r="A235" s="11">
        <f t="shared" si="24"/>
        <v>220</v>
      </c>
      <c r="B235" s="12" t="s">
        <v>240</v>
      </c>
      <c r="C235" s="11">
        <f t="shared" si="25"/>
        <v>18</v>
      </c>
      <c r="D235" s="13">
        <f>'[1]Yr. Ended 2014'!W233</f>
        <v>18091.77</v>
      </c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8">
        <f t="shared" si="20"/>
        <v>0</v>
      </c>
      <c r="V235" s="8">
        <f t="shared" si="21"/>
        <v>0</v>
      </c>
      <c r="W235" s="9">
        <f t="shared" si="22"/>
        <v>18091.77</v>
      </c>
      <c r="X235" s="9">
        <v>18000</v>
      </c>
      <c r="Y235" s="14">
        <f t="shared" si="23"/>
        <v>91.770000000000437</v>
      </c>
    </row>
    <row r="236" spans="1:25" s="20" customFormat="1" ht="15.75" customHeight="1">
      <c r="A236" s="11">
        <f t="shared" si="24"/>
        <v>221</v>
      </c>
      <c r="B236" s="12" t="s">
        <v>241</v>
      </c>
      <c r="C236" s="11">
        <f t="shared" si="25"/>
        <v>64</v>
      </c>
      <c r="D236" s="13">
        <f>'[1]Yr. Ended 2014'!W234</f>
        <v>64353.91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8">
        <f t="shared" si="20"/>
        <v>0</v>
      </c>
      <c r="V236" s="8">
        <f t="shared" si="21"/>
        <v>0</v>
      </c>
      <c r="W236" s="9">
        <f t="shared" si="22"/>
        <v>64353.91</v>
      </c>
      <c r="X236" s="9">
        <v>64000</v>
      </c>
      <c r="Y236" s="14">
        <f t="shared" si="23"/>
        <v>353.91000000000349</v>
      </c>
    </row>
    <row r="237" spans="1:25" s="20" customFormat="1" ht="15.75" customHeight="1">
      <c r="A237" s="11">
        <f t="shared" si="24"/>
        <v>222</v>
      </c>
      <c r="B237" s="12" t="s">
        <v>242</v>
      </c>
      <c r="C237" s="11">
        <f t="shared" si="25"/>
        <v>71</v>
      </c>
      <c r="D237" s="13">
        <f>'[1]Yr. Ended 2014'!W235</f>
        <v>71338.070000000007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8">
        <f t="shared" si="20"/>
        <v>0</v>
      </c>
      <c r="V237" s="8">
        <f t="shared" si="21"/>
        <v>0</v>
      </c>
      <c r="W237" s="9">
        <f t="shared" si="22"/>
        <v>71338.070000000007</v>
      </c>
      <c r="X237" s="9">
        <v>71000</v>
      </c>
      <c r="Y237" s="14">
        <f t="shared" si="23"/>
        <v>338.07000000000698</v>
      </c>
    </row>
    <row r="238" spans="1:25" s="20" customFormat="1" ht="15.75" customHeight="1">
      <c r="A238" s="11">
        <f t="shared" si="24"/>
        <v>223</v>
      </c>
      <c r="B238" s="12" t="s">
        <v>243</v>
      </c>
      <c r="C238" s="11">
        <f t="shared" si="25"/>
        <v>28</v>
      </c>
      <c r="D238" s="13">
        <f>'[1]Yr. Ended 2014'!W236</f>
        <v>28411.441887009183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8">
        <f t="shared" si="20"/>
        <v>0</v>
      </c>
      <c r="V238" s="8">
        <f t="shared" si="21"/>
        <v>0</v>
      </c>
      <c r="W238" s="9">
        <f t="shared" si="22"/>
        <v>28411.441887009183</v>
      </c>
      <c r="X238" s="9">
        <v>28000</v>
      </c>
      <c r="Y238" s="14">
        <f t="shared" si="23"/>
        <v>411.44188700918312</v>
      </c>
    </row>
    <row r="239" spans="1:25" s="20" customFormat="1" ht="15.75" customHeight="1">
      <c r="A239" s="11">
        <f t="shared" si="24"/>
        <v>224</v>
      </c>
      <c r="B239" s="12" t="s">
        <v>244</v>
      </c>
      <c r="C239" s="11">
        <f t="shared" si="25"/>
        <v>101</v>
      </c>
      <c r="D239" s="13">
        <f>'[1]Yr. Ended 2014'!W237</f>
        <v>101723.65169417398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8">
        <f t="shared" si="20"/>
        <v>0</v>
      </c>
      <c r="V239" s="8">
        <f t="shared" si="21"/>
        <v>0</v>
      </c>
      <c r="W239" s="9">
        <f t="shared" si="22"/>
        <v>101723.65169417398</v>
      </c>
      <c r="X239" s="9">
        <v>101000</v>
      </c>
      <c r="Y239" s="14">
        <f t="shared" si="23"/>
        <v>723.65169417398283</v>
      </c>
    </row>
    <row r="240" spans="1:25" s="20" customFormat="1" ht="15.75" customHeight="1">
      <c r="A240" s="11">
        <f t="shared" si="24"/>
        <v>225</v>
      </c>
      <c r="B240" s="12" t="s">
        <v>245</v>
      </c>
      <c r="C240" s="11">
        <f t="shared" si="25"/>
        <v>59</v>
      </c>
      <c r="D240" s="13">
        <f>'[1]Yr. Ended 2014'!W238</f>
        <v>59924.2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8">
        <f t="shared" si="20"/>
        <v>0</v>
      </c>
      <c r="V240" s="8">
        <f t="shared" si="21"/>
        <v>0</v>
      </c>
      <c r="W240" s="9">
        <f t="shared" si="22"/>
        <v>59924.2</v>
      </c>
      <c r="X240" s="9">
        <v>59000</v>
      </c>
      <c r="Y240" s="14">
        <f t="shared" si="23"/>
        <v>924.19999999999709</v>
      </c>
    </row>
    <row r="241" spans="1:25" s="20" customFormat="1" ht="15.75" customHeight="1">
      <c r="A241" s="11">
        <f t="shared" si="24"/>
        <v>226</v>
      </c>
      <c r="B241" s="12" t="s">
        <v>246</v>
      </c>
      <c r="C241" s="11">
        <f t="shared" si="25"/>
        <v>13</v>
      </c>
      <c r="D241" s="13">
        <f>'[1]Yr. Ended 2014'!W239</f>
        <v>13292.76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8">
        <f t="shared" si="20"/>
        <v>0</v>
      </c>
      <c r="V241" s="8">
        <f t="shared" si="21"/>
        <v>0</v>
      </c>
      <c r="W241" s="9">
        <f t="shared" si="22"/>
        <v>13292.76</v>
      </c>
      <c r="X241" s="9">
        <v>13000</v>
      </c>
      <c r="Y241" s="14">
        <f t="shared" si="23"/>
        <v>292.76000000000022</v>
      </c>
    </row>
    <row r="242" spans="1:25" s="20" customFormat="1" ht="15.75" customHeight="1">
      <c r="A242" s="11">
        <f t="shared" si="24"/>
        <v>227</v>
      </c>
      <c r="B242" s="12" t="s">
        <v>247</v>
      </c>
      <c r="C242" s="11">
        <f t="shared" si="25"/>
        <v>13</v>
      </c>
      <c r="D242" s="13">
        <f>'[1]Yr. Ended 2014'!W240</f>
        <v>13242.359999999999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8">
        <f t="shared" si="20"/>
        <v>0</v>
      </c>
      <c r="V242" s="8">
        <f t="shared" si="21"/>
        <v>0</v>
      </c>
      <c r="W242" s="9">
        <f t="shared" si="22"/>
        <v>13242.359999999999</v>
      </c>
      <c r="X242" s="9">
        <v>13000</v>
      </c>
      <c r="Y242" s="14">
        <f t="shared" si="23"/>
        <v>242.35999999999876</v>
      </c>
    </row>
    <row r="243" spans="1:25" s="20" customFormat="1" ht="15.75" customHeight="1">
      <c r="A243" s="11">
        <f t="shared" si="24"/>
        <v>228</v>
      </c>
      <c r="B243" s="12" t="s">
        <v>248</v>
      </c>
      <c r="C243" s="11">
        <f t="shared" si="25"/>
        <v>81</v>
      </c>
      <c r="D243" s="13">
        <f>'[1]Yr. Ended 2014'!W241</f>
        <v>81449.130967875666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8">
        <f t="shared" si="20"/>
        <v>0</v>
      </c>
      <c r="V243" s="8">
        <f t="shared" si="21"/>
        <v>0</v>
      </c>
      <c r="W243" s="9">
        <f t="shared" si="22"/>
        <v>81449.130967875666</v>
      </c>
      <c r="X243" s="9">
        <v>81000</v>
      </c>
      <c r="Y243" s="14">
        <f t="shared" si="23"/>
        <v>449.1309678756661</v>
      </c>
    </row>
    <row r="244" spans="1:25" s="20" customFormat="1" ht="15.75" customHeight="1">
      <c r="A244" s="11">
        <f t="shared" si="24"/>
        <v>229</v>
      </c>
      <c r="B244" s="21" t="s">
        <v>249</v>
      </c>
      <c r="C244" s="22">
        <f t="shared" si="25"/>
        <v>0</v>
      </c>
      <c r="D244" s="23">
        <f>'[1]Yr. Ended 2014'!W242</f>
        <v>-1.9672797934617847E-3</v>
      </c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7">
        <f t="shared" si="20"/>
        <v>0</v>
      </c>
      <c r="V244" s="27">
        <f t="shared" si="21"/>
        <v>0</v>
      </c>
      <c r="W244" s="24">
        <f t="shared" si="22"/>
        <v>-1.9672797934617847E-3</v>
      </c>
      <c r="X244" s="24">
        <v>0</v>
      </c>
      <c r="Y244" s="25">
        <f t="shared" si="23"/>
        <v>-1.9672797934617847E-3</v>
      </c>
    </row>
    <row r="245" spans="1:25" s="20" customFormat="1" ht="15.75" customHeight="1">
      <c r="A245" s="11">
        <f t="shared" si="24"/>
        <v>230</v>
      </c>
      <c r="B245" s="12" t="s">
        <v>250</v>
      </c>
      <c r="C245" s="11">
        <f t="shared" si="25"/>
        <v>32</v>
      </c>
      <c r="D245" s="13">
        <f>'[1]Yr. Ended 2014'!W243</f>
        <v>32247.121911684771</v>
      </c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8">
        <f t="shared" si="20"/>
        <v>0</v>
      </c>
      <c r="V245" s="8">
        <f t="shared" si="21"/>
        <v>0</v>
      </c>
      <c r="W245" s="9">
        <f t="shared" si="22"/>
        <v>32247.121911684771</v>
      </c>
      <c r="X245" s="9">
        <v>32000</v>
      </c>
      <c r="Y245" s="14">
        <f t="shared" si="23"/>
        <v>247.12191168477148</v>
      </c>
    </row>
    <row r="246" spans="1:25" s="20" customFormat="1" ht="15.75" customHeight="1">
      <c r="A246" s="11">
        <f t="shared" si="24"/>
        <v>231</v>
      </c>
      <c r="B246" s="15" t="s">
        <v>251</v>
      </c>
      <c r="C246" s="16">
        <f t="shared" si="25"/>
        <v>59</v>
      </c>
      <c r="D246" s="17">
        <f>'[1]Yr. Ended 2014'!W244</f>
        <v>59763.538029261166</v>
      </c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43">
        <f t="shared" si="20"/>
        <v>0</v>
      </c>
      <c r="V246" s="43">
        <f t="shared" si="21"/>
        <v>0</v>
      </c>
      <c r="W246" s="18">
        <f t="shared" si="22"/>
        <v>59763.538029261166</v>
      </c>
      <c r="X246" s="18">
        <v>59000</v>
      </c>
      <c r="Y246" s="19">
        <f t="shared" si="23"/>
        <v>763.53802926116623</v>
      </c>
    </row>
    <row r="247" spans="1:25" s="20" customFormat="1" ht="15.75" customHeight="1">
      <c r="A247" s="11">
        <f t="shared" si="24"/>
        <v>232</v>
      </c>
      <c r="B247" s="12" t="s">
        <v>252</v>
      </c>
      <c r="C247" s="11">
        <f t="shared" si="25"/>
        <v>107</v>
      </c>
      <c r="D247" s="13">
        <f>'[1]Yr. Ended 2014'!W245</f>
        <v>107561.36709456012</v>
      </c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8">
        <f t="shared" si="20"/>
        <v>0</v>
      </c>
      <c r="V247" s="8">
        <f t="shared" si="21"/>
        <v>0</v>
      </c>
      <c r="W247" s="9">
        <f t="shared" si="22"/>
        <v>107561.36709456012</v>
      </c>
      <c r="X247" s="9">
        <v>107000</v>
      </c>
      <c r="Y247" s="14">
        <f t="shared" si="23"/>
        <v>561.36709456011886</v>
      </c>
    </row>
    <row r="248" spans="1:25" s="20" customFormat="1" ht="15.75" customHeight="1">
      <c r="A248" s="11">
        <f t="shared" si="24"/>
        <v>233</v>
      </c>
      <c r="B248" s="12" t="s">
        <v>253</v>
      </c>
      <c r="C248" s="11">
        <f t="shared" si="25"/>
        <v>443</v>
      </c>
      <c r="D248" s="13">
        <f>'[1]Yr. Ended 2014'!W246</f>
        <v>443909.56517112133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8">
        <f t="shared" si="20"/>
        <v>0</v>
      </c>
      <c r="V248" s="8">
        <f t="shared" si="21"/>
        <v>0</v>
      </c>
      <c r="W248" s="9">
        <f t="shared" si="22"/>
        <v>443909.56517112133</v>
      </c>
      <c r="X248" s="9">
        <v>443000</v>
      </c>
      <c r="Y248" s="14">
        <f t="shared" si="23"/>
        <v>909.5651711213286</v>
      </c>
    </row>
    <row r="249" spans="1:25" s="20" customFormat="1" ht="15.75" customHeight="1">
      <c r="A249" s="11">
        <f t="shared" si="24"/>
        <v>234</v>
      </c>
      <c r="B249" s="12" t="s">
        <v>254</v>
      </c>
      <c r="C249" s="11">
        <f t="shared" si="25"/>
        <v>26</v>
      </c>
      <c r="D249" s="13">
        <f>'[1]Yr. Ended 2014'!W247</f>
        <v>26056.959999999999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8">
        <f t="shared" si="20"/>
        <v>0</v>
      </c>
      <c r="V249" s="8">
        <f t="shared" si="21"/>
        <v>0</v>
      </c>
      <c r="W249" s="9">
        <f t="shared" si="22"/>
        <v>26056.959999999999</v>
      </c>
      <c r="X249" s="9">
        <v>26000</v>
      </c>
      <c r="Y249" s="14">
        <f t="shared" si="23"/>
        <v>56.959999999999127</v>
      </c>
    </row>
    <row r="250" spans="1:25" s="20" customFormat="1" ht="15.75" customHeight="1">
      <c r="A250" s="11">
        <f t="shared" si="24"/>
        <v>235</v>
      </c>
      <c r="B250" s="12" t="s">
        <v>255</v>
      </c>
      <c r="C250" s="11">
        <f t="shared" si="25"/>
        <v>68</v>
      </c>
      <c r="D250" s="13">
        <f>'[1]Yr. Ended 2014'!W248</f>
        <v>68067.672030459682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8">
        <f t="shared" si="20"/>
        <v>0</v>
      </c>
      <c r="V250" s="8">
        <f t="shared" si="21"/>
        <v>0</v>
      </c>
      <c r="W250" s="9">
        <f t="shared" si="22"/>
        <v>68067.672030459682</v>
      </c>
      <c r="X250" s="9">
        <v>68000</v>
      </c>
      <c r="Y250" s="14">
        <f t="shared" si="23"/>
        <v>67.672030459681991</v>
      </c>
    </row>
    <row r="251" spans="1:25" s="20" customFormat="1" ht="15.75" customHeight="1">
      <c r="A251" s="11">
        <f t="shared" si="24"/>
        <v>236</v>
      </c>
      <c r="B251" s="12" t="s">
        <v>256</v>
      </c>
      <c r="C251" s="11">
        <f t="shared" si="25"/>
        <v>236</v>
      </c>
      <c r="D251" s="13">
        <f>'[1]Yr. Ended 2014'!W249</f>
        <v>236817.18757819643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8">
        <f t="shared" si="20"/>
        <v>0</v>
      </c>
      <c r="V251" s="8">
        <f t="shared" si="21"/>
        <v>0</v>
      </c>
      <c r="W251" s="9">
        <f t="shared" si="22"/>
        <v>236817.18757819643</v>
      </c>
      <c r="X251" s="9">
        <v>236000</v>
      </c>
      <c r="Y251" s="14">
        <f t="shared" si="23"/>
        <v>817.18757819643361</v>
      </c>
    </row>
    <row r="252" spans="1:25" s="20" customFormat="1" ht="15.75" customHeight="1">
      <c r="A252" s="11">
        <f t="shared" si="24"/>
        <v>237</v>
      </c>
      <c r="B252" s="12" t="s">
        <v>257</v>
      </c>
      <c r="C252" s="11">
        <f t="shared" si="25"/>
        <v>55</v>
      </c>
      <c r="D252" s="13">
        <f>'[1]Yr. Ended 2014'!W250</f>
        <v>55196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28"/>
      <c r="Q252" s="13"/>
      <c r="R252" s="28"/>
      <c r="S252" s="13"/>
      <c r="T252" s="13"/>
      <c r="U252" s="8">
        <f t="shared" si="20"/>
        <v>0</v>
      </c>
      <c r="V252" s="8">
        <f t="shared" si="21"/>
        <v>0</v>
      </c>
      <c r="W252" s="9">
        <f t="shared" si="22"/>
        <v>55196</v>
      </c>
      <c r="X252" s="9">
        <v>55000</v>
      </c>
      <c r="Y252" s="14">
        <f t="shared" si="23"/>
        <v>196</v>
      </c>
    </row>
    <row r="253" spans="1:25" s="20" customFormat="1" ht="15.75" customHeight="1">
      <c r="A253" s="11">
        <f t="shared" si="24"/>
        <v>238</v>
      </c>
      <c r="B253" s="12" t="s">
        <v>258</v>
      </c>
      <c r="C253" s="11">
        <f t="shared" si="25"/>
        <v>214</v>
      </c>
      <c r="D253" s="13">
        <f>'[1]Yr. Ended 2014'!W251</f>
        <v>214306.33614070358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8">
        <f t="shared" si="20"/>
        <v>0</v>
      </c>
      <c r="V253" s="8">
        <f t="shared" si="21"/>
        <v>0</v>
      </c>
      <c r="W253" s="9">
        <f t="shared" si="22"/>
        <v>214306.33614070358</v>
      </c>
      <c r="X253" s="9">
        <v>214000</v>
      </c>
      <c r="Y253" s="14">
        <f t="shared" si="23"/>
        <v>306.33614070358453</v>
      </c>
    </row>
    <row r="254" spans="1:25" s="20" customFormat="1" ht="15.75" customHeight="1">
      <c r="A254" s="11">
        <f t="shared" si="24"/>
        <v>239</v>
      </c>
      <c r="B254" s="12" t="s">
        <v>259</v>
      </c>
      <c r="C254" s="11">
        <f t="shared" si="25"/>
        <v>273</v>
      </c>
      <c r="D254" s="13">
        <f>'[1]Yr. Ended 2014'!W252</f>
        <v>273357.69894974172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8">
        <f t="shared" si="20"/>
        <v>0</v>
      </c>
      <c r="V254" s="8">
        <f t="shared" si="21"/>
        <v>0</v>
      </c>
      <c r="W254" s="9">
        <f t="shared" si="22"/>
        <v>273357.69894974172</v>
      </c>
      <c r="X254" s="9">
        <v>273000</v>
      </c>
      <c r="Y254" s="14">
        <f t="shared" si="23"/>
        <v>357.69894974172348</v>
      </c>
    </row>
    <row r="255" spans="1:25" s="20" customFormat="1" ht="15.75" customHeight="1">
      <c r="A255" s="11">
        <f t="shared" si="24"/>
        <v>240</v>
      </c>
      <c r="B255" s="21" t="s">
        <v>260</v>
      </c>
      <c r="C255" s="22">
        <f t="shared" si="25"/>
        <v>0</v>
      </c>
      <c r="D255" s="23">
        <f>'[1]Yr. Ended 2014'!W253</f>
        <v>6.3599382701795548E-4</v>
      </c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7">
        <f t="shared" si="20"/>
        <v>0</v>
      </c>
      <c r="V255" s="27">
        <f t="shared" si="21"/>
        <v>0</v>
      </c>
      <c r="W255" s="24">
        <f t="shared" si="22"/>
        <v>6.3599382701795548E-4</v>
      </c>
      <c r="X255" s="24">
        <v>0</v>
      </c>
      <c r="Y255" s="25">
        <f t="shared" si="23"/>
        <v>6.3599382701795548E-4</v>
      </c>
    </row>
    <row r="256" spans="1:25" s="20" customFormat="1" ht="15.75" customHeight="1">
      <c r="A256" s="11">
        <f t="shared" si="24"/>
        <v>241</v>
      </c>
      <c r="B256" s="21" t="s">
        <v>261</v>
      </c>
      <c r="C256" s="22">
        <f t="shared" si="25"/>
        <v>0</v>
      </c>
      <c r="D256" s="23">
        <f>'[1]Yr. Ended 2014'!W254</f>
        <v>-1.5968545922078192E-3</v>
      </c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7">
        <f t="shared" si="20"/>
        <v>0</v>
      </c>
      <c r="V256" s="27">
        <f t="shared" si="21"/>
        <v>0</v>
      </c>
      <c r="W256" s="24">
        <f t="shared" si="22"/>
        <v>-1.5968545922078192E-3</v>
      </c>
      <c r="X256" s="24">
        <v>0</v>
      </c>
      <c r="Y256" s="25">
        <f t="shared" si="23"/>
        <v>-1.5968545922078192E-3</v>
      </c>
    </row>
    <row r="257" spans="1:25" s="20" customFormat="1" ht="15.75" customHeight="1">
      <c r="A257" s="11">
        <f t="shared" si="24"/>
        <v>242</v>
      </c>
      <c r="B257" s="12" t="s">
        <v>262</v>
      </c>
      <c r="C257" s="11">
        <f t="shared" si="25"/>
        <v>137</v>
      </c>
      <c r="D257" s="13">
        <f>'[1]Yr. Ended 2014'!W255</f>
        <v>137189.01251254621</v>
      </c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8">
        <f t="shared" si="20"/>
        <v>0</v>
      </c>
      <c r="V257" s="8">
        <f t="shared" si="21"/>
        <v>0</v>
      </c>
      <c r="W257" s="9">
        <f t="shared" si="22"/>
        <v>137189.01251254621</v>
      </c>
      <c r="X257" s="9">
        <v>137000</v>
      </c>
      <c r="Y257" s="14">
        <f t="shared" si="23"/>
        <v>189.01251254620729</v>
      </c>
    </row>
    <row r="258" spans="1:25" s="20" customFormat="1" ht="15.75" customHeight="1">
      <c r="A258" s="11"/>
      <c r="B258" s="12"/>
      <c r="C258" s="11">
        <f t="shared" si="25"/>
        <v>0</v>
      </c>
      <c r="D258" s="13">
        <f>'[1]Yr. Ended 2014'!W256</f>
        <v>0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8">
        <f t="shared" si="20"/>
        <v>0</v>
      </c>
      <c r="V258" s="8">
        <f t="shared" si="21"/>
        <v>0</v>
      </c>
      <c r="W258" s="9">
        <f t="shared" si="22"/>
        <v>0</v>
      </c>
      <c r="X258" s="9">
        <v>0</v>
      </c>
      <c r="Y258" s="14">
        <f t="shared" si="23"/>
        <v>0</v>
      </c>
    </row>
    <row r="259" spans="1:25" s="20" customFormat="1" ht="15.75" customHeight="1">
      <c r="A259" s="11"/>
      <c r="B259" s="12"/>
      <c r="C259" s="11">
        <f t="shared" si="25"/>
        <v>0</v>
      </c>
      <c r="D259" s="13">
        <f>'[1]Yr. Ended 2014'!W257</f>
        <v>0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8">
        <f t="shared" si="20"/>
        <v>0</v>
      </c>
      <c r="V259" s="8">
        <f t="shared" si="21"/>
        <v>0</v>
      </c>
      <c r="W259" s="9">
        <f t="shared" si="22"/>
        <v>0</v>
      </c>
      <c r="X259" s="9">
        <v>0</v>
      </c>
      <c r="Y259" s="14">
        <f t="shared" si="23"/>
        <v>0</v>
      </c>
    </row>
    <row r="260" spans="1:25" s="20" customFormat="1" ht="15.75" customHeight="1">
      <c r="A260" s="11"/>
      <c r="B260" s="12"/>
      <c r="C260" s="11">
        <f t="shared" si="25"/>
        <v>0</v>
      </c>
      <c r="D260" s="13">
        <f>'[1]Yr. Ended 2014'!W258</f>
        <v>0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8">
        <f t="shared" si="20"/>
        <v>0</v>
      </c>
      <c r="V260" s="8">
        <f t="shared" si="21"/>
        <v>0</v>
      </c>
      <c r="W260" s="9">
        <f t="shared" si="22"/>
        <v>0</v>
      </c>
      <c r="X260" s="9">
        <v>0</v>
      </c>
      <c r="Y260" s="14">
        <f t="shared" si="23"/>
        <v>0</v>
      </c>
    </row>
    <row r="261" spans="1:25" s="31" customFormat="1" ht="15.75" customHeight="1" thickBot="1">
      <c r="A261" s="52" t="s">
        <v>263</v>
      </c>
      <c r="B261" s="52"/>
      <c r="C261" s="29">
        <f t="shared" ref="C261:Y261" si="26">SUM(C16:C260)</f>
        <v>28283</v>
      </c>
      <c r="D261" s="30">
        <f t="shared" si="26"/>
        <v>28323343.005198166</v>
      </c>
      <c r="E261" s="30">
        <f t="shared" si="26"/>
        <v>0</v>
      </c>
      <c r="F261" s="30">
        <f t="shared" si="26"/>
        <v>44500</v>
      </c>
      <c r="G261" s="30">
        <f t="shared" si="26"/>
        <v>0</v>
      </c>
      <c r="H261" s="30">
        <f t="shared" si="26"/>
        <v>0</v>
      </c>
      <c r="I261" s="30">
        <f t="shared" si="26"/>
        <v>0</v>
      </c>
      <c r="J261" s="30">
        <f t="shared" si="26"/>
        <v>0</v>
      </c>
      <c r="K261" s="30">
        <f t="shared" si="26"/>
        <v>0</v>
      </c>
      <c r="L261" s="30">
        <f t="shared" si="26"/>
        <v>0</v>
      </c>
      <c r="M261" s="30">
        <f t="shared" si="26"/>
        <v>0</v>
      </c>
      <c r="N261" s="30">
        <f t="shared" si="26"/>
        <v>0</v>
      </c>
      <c r="O261" s="30">
        <f t="shared" si="26"/>
        <v>0</v>
      </c>
      <c r="P261" s="30">
        <f t="shared" si="26"/>
        <v>114.71</v>
      </c>
      <c r="Q261" s="30">
        <f t="shared" si="26"/>
        <v>0</v>
      </c>
      <c r="R261" s="30">
        <f t="shared" si="26"/>
        <v>9125</v>
      </c>
      <c r="S261" s="30">
        <f t="shared" si="26"/>
        <v>0</v>
      </c>
      <c r="T261" s="30">
        <f t="shared" si="26"/>
        <v>6307.56</v>
      </c>
      <c r="U261" s="30">
        <f t="shared" si="26"/>
        <v>0</v>
      </c>
      <c r="V261" s="30">
        <f t="shared" si="26"/>
        <v>60047.270000000004</v>
      </c>
      <c r="W261" s="30">
        <f t="shared" si="26"/>
        <v>28383390.275198165</v>
      </c>
      <c r="X261" s="30">
        <f t="shared" si="26"/>
        <v>28283000</v>
      </c>
      <c r="Y261" s="30">
        <f t="shared" si="26"/>
        <v>100390.27519814977</v>
      </c>
    </row>
    <row r="262" spans="1:25" s="31" customFormat="1" thickTop="1">
      <c r="A262" s="32"/>
      <c r="B262" s="32"/>
      <c r="C262" s="32"/>
      <c r="D262" s="20">
        <f>D261-'[2]Year End Adjustment'!$AJ$128-'[2]Year End Adjustment'!$AJ$129-'[2]Year End Adjustment'!$AJ$130</f>
        <v>1.2951437383890152E-3</v>
      </c>
      <c r="E262" s="33">
        <f>E261-'[3]Jan. 15'!$E$129-'[3]Jan. 15'!$E$130-'[3]Jan. 15'!$E$131</f>
        <v>0</v>
      </c>
      <c r="F262" s="33">
        <f>F261-'[3]Jan. 15'!$F$129-'[3]Jan. 15'!$F$130-'[3]Jan. 15'!$F$131</f>
        <v>0</v>
      </c>
      <c r="G262" s="33">
        <f>G261-'[3]Jan. 15'!$G$129-'[3]Jan. 15'!$G$130-'[3]Jan. 15'!$G$131</f>
        <v>0</v>
      </c>
      <c r="H262" s="33">
        <f>H261-'[3]Jan. 15'!$H$129-'[3]Jan. 15'!$H$130-'[3]Jan. 15'!$H$131</f>
        <v>0</v>
      </c>
      <c r="I262" s="33">
        <f>I261-'[3]Jan. 15'!$I$129-'[3]Jan. 15'!$I$130-'[3]Jan. 15'!$I$131</f>
        <v>0</v>
      </c>
      <c r="J262" s="33">
        <f>J261-'[3]Jan. 15'!$J$129-'[3]Jan. 15'!$J$130-'[3]Jan. 15'!$J$131</f>
        <v>0</v>
      </c>
      <c r="K262" s="33">
        <f>K261-'[3]Jan. 15'!$K$129-'[3]Jan. 15'!$K$130-'[3]Jan. 15'!$K$131</f>
        <v>0</v>
      </c>
      <c r="L262" s="33">
        <f>L261-'[3]Jan. 15'!$L$129-'[3]Jan. 15'!$L$130-'[3]Jan. 15'!$L$131</f>
        <v>0</v>
      </c>
      <c r="M262" s="33">
        <f>M261-'[3]Jan. 15'!$M$129-'[3]Jan. 15'!$M$130-'[3]Jan. 15'!$M$131</f>
        <v>0</v>
      </c>
      <c r="N262" s="33">
        <f>N261-'[3]Jan. 15'!$N$129-'[3]Jan. 15'!$N$130-'[3]Jan. 15'!$N$131</f>
        <v>0</v>
      </c>
      <c r="O262" s="33">
        <f>O261-'[3]Jan. 15'!$O$129-'[3]Jan. 15'!$O$130-'[3]Jan. 15'!$O$131</f>
        <v>0</v>
      </c>
      <c r="P262" s="33">
        <f>P261-'[3]Jan. 15'!$P$129-'[3]Jan. 15'!$P$130-'[3]Jan. 15'!$P$131</f>
        <v>0</v>
      </c>
      <c r="Q262" s="33">
        <f>Q261-'[3]Jan. 15'!$Q$129-'[3]Jan. 15'!$Q$130-'[3]Jan. 15'!$Q$131</f>
        <v>0</v>
      </c>
      <c r="R262" s="33">
        <f>R261-'[3]Jan. 15'!$R$129-'[3]Jan. 15'!$R$130-'[3]Jan. 15'!$R$131</f>
        <v>0</v>
      </c>
      <c r="S262" s="33">
        <f>S261-'[3]Jan. 15'!$S$129-'[3]Jan. 15'!$S$130-'[3]Jan. 15'!$S$131</f>
        <v>0</v>
      </c>
      <c r="T262" s="33">
        <f>T261-'[3]Jan. 15'!$T$129-'[3]Jan. 15'!$T$130-'[3]Jan. 15'!$T$131</f>
        <v>3.694822225952521E-13</v>
      </c>
      <c r="U262" s="33">
        <f>U261-'[3]Jan. 15'!$U$129-'[3]Jan. 15'!$U$130-'[3]Jan. 15'!$U$131</f>
        <v>0</v>
      </c>
      <c r="V262" s="33">
        <f>V261-'[3]Jan. 15'!$V$129-'[3]Jan. 15'!$V$130-'[3]Jan. 15'!$V$131</f>
        <v>0</v>
      </c>
      <c r="W262" s="34">
        <f>W261-'[3]Jan. 15'!$AB$129-'[3]Jan. 15'!$AB$130-'[3]Jan. 15'!$AB$131</f>
        <v>1.5539626474492252E-8</v>
      </c>
      <c r="X262" s="34">
        <f>+X261+Y261-W261</f>
        <v>0</v>
      </c>
      <c r="Y262" s="35"/>
    </row>
    <row r="263" spans="1:25" s="31" customFormat="1">
      <c r="A263" s="32" t="s">
        <v>264</v>
      </c>
      <c r="B263" s="1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6"/>
      <c r="Q263" s="36"/>
      <c r="R263" s="36"/>
      <c r="S263" s="2"/>
      <c r="T263" s="20"/>
      <c r="U263" s="2"/>
      <c r="V263" s="2"/>
      <c r="W263" s="34"/>
      <c r="X263" s="20" t="s">
        <v>265</v>
      </c>
      <c r="Y263" s="1"/>
    </row>
    <row r="264" spans="1:25" s="31" customFormat="1">
      <c r="A264" s="1"/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0"/>
      <c r="Q264" s="20"/>
      <c r="R264" s="20"/>
      <c r="S264" s="2"/>
      <c r="T264" s="20"/>
      <c r="U264" s="2"/>
      <c r="V264" s="2"/>
      <c r="W264" s="34"/>
      <c r="X264" s="34"/>
      <c r="Y264" s="1"/>
    </row>
    <row r="265" spans="1:25">
      <c r="A265" s="37" t="s">
        <v>266</v>
      </c>
      <c r="P265" s="20"/>
      <c r="Q265" s="20"/>
      <c r="R265" s="20"/>
      <c r="S265" s="20"/>
      <c r="T265" s="20"/>
      <c r="U265" s="20"/>
      <c r="V265" s="38"/>
      <c r="W265" s="34"/>
      <c r="X265" s="53" t="s">
        <v>267</v>
      </c>
      <c r="Y265" s="53"/>
    </row>
    <row r="266" spans="1:25" s="31" customFormat="1">
      <c r="A266" s="32" t="s">
        <v>268</v>
      </c>
      <c r="B266" s="1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0"/>
      <c r="T266" s="20"/>
      <c r="U266" s="2"/>
      <c r="V266" s="2"/>
      <c r="W266" s="2"/>
      <c r="X266" s="54" t="s">
        <v>269</v>
      </c>
      <c r="Y266" s="54"/>
    </row>
    <row r="267" spans="1:25">
      <c r="S267" s="20"/>
      <c r="T267" s="20"/>
      <c r="W267" s="39"/>
      <c r="X267" s="34"/>
      <c r="Y267" s="40"/>
    </row>
    <row r="268" spans="1:25">
      <c r="A268" s="32"/>
      <c r="S268" s="20"/>
      <c r="T268" s="20"/>
      <c r="W268" s="34"/>
      <c r="X268" s="34"/>
      <c r="Y268" s="40"/>
    </row>
    <row r="269" spans="1:25">
      <c r="A269" s="32"/>
      <c r="W269" s="34"/>
      <c r="X269" s="39"/>
      <c r="Y269" s="26"/>
    </row>
    <row r="270" spans="1:25">
      <c r="W270" s="34"/>
      <c r="Y270" s="41"/>
    </row>
    <row r="271" spans="1:25">
      <c r="W271" s="42"/>
      <c r="X271" s="55"/>
      <c r="Y271" s="55"/>
    </row>
    <row r="272" spans="1:25">
      <c r="W272" s="42"/>
      <c r="X272" s="50"/>
      <c r="Y272" s="50"/>
    </row>
    <row r="273" spans="1:25">
      <c r="W273" s="34"/>
      <c r="X273" s="34"/>
    </row>
    <row r="275" spans="1:25">
      <c r="X275" s="34"/>
      <c r="Y275" s="26"/>
    </row>
    <row r="277" spans="1:25" s="2" customFormat="1">
      <c r="A277" s="1"/>
      <c r="B277" s="1"/>
      <c r="C277" s="1"/>
      <c r="Y277" s="1"/>
    </row>
    <row r="278" spans="1:25" s="2" customFormat="1">
      <c r="A278" s="1"/>
      <c r="B278" s="1"/>
      <c r="C278" s="1"/>
      <c r="Y278" s="1"/>
    </row>
    <row r="279" spans="1:25" s="2" customFormat="1">
      <c r="A279" s="1"/>
      <c r="B279" s="1"/>
      <c r="C279" s="1"/>
      <c r="Y279" s="1"/>
    </row>
    <row r="280" spans="1:25" s="2" customFormat="1">
      <c r="A280" s="1"/>
      <c r="B280" s="1"/>
      <c r="C280" s="1"/>
      <c r="Y280" s="1"/>
    </row>
    <row r="282" spans="1:25" s="2" customFormat="1">
      <c r="A282" s="1"/>
      <c r="B282" s="1"/>
      <c r="C282" s="1"/>
      <c r="Y282" s="1"/>
    </row>
    <row r="287" spans="1:25" s="2" customFormat="1">
      <c r="A287" s="1"/>
      <c r="B287" s="1"/>
      <c r="C287" s="1"/>
      <c r="Y287" s="1"/>
    </row>
    <row r="288" spans="1:25" s="2" customFormat="1">
      <c r="A288" s="1"/>
      <c r="B288" s="1"/>
      <c r="C288" s="1"/>
      <c r="Y288" s="1"/>
    </row>
    <row r="289" spans="1:25" s="2" customFormat="1">
      <c r="A289" s="1"/>
      <c r="B289" s="1"/>
      <c r="C289" s="1"/>
      <c r="Y289" s="1"/>
    </row>
    <row r="290" spans="1:25" s="2" customFormat="1">
      <c r="A290" s="1"/>
      <c r="B290" s="1"/>
      <c r="C290" s="1"/>
      <c r="Y290" s="1"/>
    </row>
    <row r="291" spans="1:25" s="2" customFormat="1">
      <c r="A291" s="1"/>
      <c r="B291" s="1"/>
      <c r="C291" s="1"/>
      <c r="Y291" s="1"/>
    </row>
    <row r="292" spans="1:25" s="2" customFormat="1">
      <c r="A292" s="1"/>
      <c r="B292" s="1"/>
      <c r="C292" s="1"/>
      <c r="Y292" s="1"/>
    </row>
    <row r="293" spans="1:25" s="2" customFormat="1">
      <c r="A293" s="1"/>
      <c r="B293" s="1"/>
      <c r="C293" s="1"/>
      <c r="Y293" s="1"/>
    </row>
    <row r="294" spans="1:25" s="20" customFormat="1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1"/>
    </row>
    <row r="295" spans="1:25" s="20" customFormat="1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"/>
    </row>
    <row r="296" spans="1:25" s="20" customFormat="1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"/>
    </row>
    <row r="297" spans="1:25" s="20" customFormat="1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"/>
    </row>
    <row r="298" spans="1:25" s="20" customFormat="1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"/>
    </row>
    <row r="299" spans="1:25" s="20" customFormat="1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"/>
    </row>
    <row r="300" spans="1:25" s="20" customFormat="1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1"/>
    </row>
    <row r="301" spans="1:25" s="20" customFormat="1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"/>
    </row>
    <row r="302" spans="1:25" s="20" customFormat="1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"/>
    </row>
    <row r="303" spans="1:25" s="20" customFormat="1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"/>
    </row>
    <row r="304" spans="1:25" s="20" customFormat="1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"/>
    </row>
    <row r="305" spans="4:25" s="20" customFormat="1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"/>
    </row>
    <row r="309" spans="4:25" s="20" customFormat="1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1"/>
    </row>
    <row r="310" spans="4:25" s="20" customFormat="1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"/>
    </row>
    <row r="313" spans="4:25" s="20" customFormat="1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1"/>
    </row>
    <row r="314" spans="4:25" s="20" customFormat="1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"/>
    </row>
    <row r="315" spans="4:25" s="20" customFormat="1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"/>
    </row>
    <row r="316" spans="4:25" s="20" customFormat="1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"/>
    </row>
    <row r="317" spans="4:25" s="20" customFormat="1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"/>
    </row>
    <row r="318" spans="4:25" s="20" customFormat="1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"/>
    </row>
    <row r="320" spans="4:25" s="20" customFormat="1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1"/>
    </row>
    <row r="321" spans="4:25" s="20" customFormat="1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"/>
    </row>
    <row r="323" spans="4:25" s="20" customFormat="1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1"/>
    </row>
    <row r="324" spans="4:25" s="20" customFormat="1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"/>
    </row>
    <row r="325" spans="4:25" s="20" customFormat="1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"/>
    </row>
    <row r="326" spans="4:25" s="20" customFormat="1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"/>
    </row>
    <row r="327" spans="4:25" s="20" customFormat="1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"/>
    </row>
    <row r="328" spans="4:25" s="20" customFormat="1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"/>
    </row>
    <row r="337" spans="4:25" s="20" customFormat="1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1"/>
    </row>
    <row r="338" spans="4:25" s="20" customFormat="1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"/>
    </row>
    <row r="339" spans="4:25" s="20" customFormat="1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"/>
    </row>
    <row r="340" spans="4:25" s="20" customFormat="1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"/>
    </row>
    <row r="342" spans="4:25" s="20" customFormat="1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"/>
    </row>
    <row r="355" spans="1:25" s="20" customFormat="1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"/>
    </row>
    <row r="356" spans="1:25" s="20" customFormat="1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"/>
    </row>
    <row r="357" spans="1:25" s="20" customFormat="1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"/>
    </row>
    <row r="358" spans="1:25" s="20" customFormat="1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"/>
    </row>
    <row r="359" spans="1:25" s="20" customFormat="1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"/>
    </row>
    <row r="360" spans="1:25" s="20" customFormat="1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"/>
    </row>
    <row r="361" spans="1:25" s="20" customFormat="1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"/>
    </row>
  </sheetData>
  <sheetProtection password="EC34" sheet="1" objects="1" scenarios="1"/>
  <mergeCells count="29">
    <mergeCell ref="A8:Y8"/>
    <mergeCell ref="A3:Y3"/>
    <mergeCell ref="A4:Y4"/>
    <mergeCell ref="A5:Y5"/>
    <mergeCell ref="A6:Y6"/>
    <mergeCell ref="A7:Y7"/>
    <mergeCell ref="A10:Y10"/>
    <mergeCell ref="A11:Y11"/>
    <mergeCell ref="A13:A14"/>
    <mergeCell ref="B13:B14"/>
    <mergeCell ref="C13:C14"/>
    <mergeCell ref="D13:D14"/>
    <mergeCell ref="E13:F13"/>
    <mergeCell ref="G13:H13"/>
    <mergeCell ref="I13:J13"/>
    <mergeCell ref="K13:L13"/>
    <mergeCell ref="X272:Y272"/>
    <mergeCell ref="X13:X14"/>
    <mergeCell ref="Y13:Y14"/>
    <mergeCell ref="A261:B261"/>
    <mergeCell ref="X265:Y265"/>
    <mergeCell ref="X266:Y266"/>
    <mergeCell ref="X271:Y271"/>
    <mergeCell ref="M13:N13"/>
    <mergeCell ref="O13:P13"/>
    <mergeCell ref="Q13:R13"/>
    <mergeCell ref="S13:T13"/>
    <mergeCell ref="U13:V13"/>
    <mergeCell ref="W13:W14"/>
  </mergeCells>
  <printOptions horizontalCentered="1"/>
  <pageMargins left="0" right="0" top="0.5" bottom="0.5" header="0" footer="0"/>
  <pageSetup paperSize="12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62"/>
  <sheetViews>
    <sheetView workbookViewId="0">
      <pane xSplit="4" ySplit="14" topLeftCell="Q257" activePane="bottomRight" state="frozen"/>
      <selection activeCell="W15" sqref="W15:W261"/>
      <selection pane="topRight" activeCell="W15" sqref="W15:W261"/>
      <selection pane="bottomLeft" activeCell="W15" sqref="W15:W261"/>
      <selection pane="bottomRight" activeCell="W15" sqref="W15:W261"/>
    </sheetView>
  </sheetViews>
  <sheetFormatPr defaultRowHeight="15.75"/>
  <cols>
    <col min="1" max="1" width="4.28515625" style="1" customWidth="1"/>
    <col min="2" max="2" width="31.5703125" style="1" customWidth="1"/>
    <col min="3" max="3" width="7.140625" style="1" customWidth="1"/>
    <col min="4" max="4" width="13.28515625" style="2" hidden="1" customWidth="1"/>
    <col min="5" max="5" width="6.28515625" style="2" hidden="1" customWidth="1"/>
    <col min="6" max="10" width="10.85546875" style="2" hidden="1" customWidth="1"/>
    <col min="11" max="11" width="11" style="2" hidden="1" customWidth="1"/>
    <col min="12" max="12" width="7" style="2" hidden="1" customWidth="1"/>
    <col min="13" max="15" width="11" style="2" hidden="1" customWidth="1"/>
    <col min="16" max="16" width="12.42578125" style="2" hidden="1" customWidth="1"/>
    <col min="17" max="17" width="9.85546875" style="2" hidden="1" customWidth="1"/>
    <col min="18" max="18" width="12.42578125" style="2" hidden="1" customWidth="1"/>
    <col min="19" max="21" width="11" style="2" hidden="1" customWidth="1"/>
    <col min="22" max="22" width="12.42578125" style="2" hidden="1" customWidth="1"/>
    <col min="23" max="24" width="13.28515625" style="2" customWidth="1"/>
    <col min="25" max="25" width="13.42578125" style="1" customWidth="1"/>
    <col min="26" max="16384" width="9.140625" style="1"/>
  </cols>
  <sheetData>
    <row r="1" spans="1:25" ht="15.75" customHeight="1"/>
    <row r="2" spans="1:25" ht="15.75" customHeight="1"/>
    <row r="3" spans="1:25" ht="18" customHeight="1">
      <c r="A3" s="60" t="s">
        <v>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spans="1:25" ht="20.25" customHeight="1">
      <c r="A4" s="61" t="s">
        <v>1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</row>
    <row r="5" spans="1:25">
      <c r="A5" s="62" t="s">
        <v>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</row>
    <row r="6" spans="1:25" ht="15.75" customHeight="1">
      <c r="A6" s="57" t="s">
        <v>3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7" spans="1:25" ht="15.75" customHeight="1">
      <c r="A7" s="57" t="s">
        <v>4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</row>
    <row r="8" spans="1:25">
      <c r="A8" s="57" t="s">
        <v>5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spans="1:25" ht="10.5" customHeight="1"/>
    <row r="10" spans="1:25" ht="18">
      <c r="A10" s="56" t="s">
        <v>6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</row>
    <row r="11" spans="1:25" ht="15.75" customHeight="1">
      <c r="A11" s="57" t="s">
        <v>274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 spans="1:25" ht="9" customHeight="1"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5" ht="27.75" customHeight="1">
      <c r="A13" s="58" t="s">
        <v>7</v>
      </c>
      <c r="B13" s="58" t="s">
        <v>8</v>
      </c>
      <c r="C13" s="59" t="s">
        <v>9</v>
      </c>
      <c r="D13" s="51" t="s">
        <v>275</v>
      </c>
      <c r="E13" s="51" t="s">
        <v>11</v>
      </c>
      <c r="F13" s="51"/>
      <c r="G13" s="51" t="s">
        <v>12</v>
      </c>
      <c r="H13" s="51"/>
      <c r="I13" s="51" t="s">
        <v>13</v>
      </c>
      <c r="J13" s="51"/>
      <c r="K13" s="51" t="s">
        <v>14</v>
      </c>
      <c r="L13" s="51"/>
      <c r="M13" s="51" t="s">
        <v>15</v>
      </c>
      <c r="N13" s="51"/>
      <c r="O13" s="51" t="s">
        <v>16</v>
      </c>
      <c r="P13" s="51"/>
      <c r="Q13" s="51" t="s">
        <v>17</v>
      </c>
      <c r="R13" s="51"/>
      <c r="S13" s="51" t="s">
        <v>18</v>
      </c>
      <c r="T13" s="51"/>
      <c r="U13" s="51" t="s">
        <v>19</v>
      </c>
      <c r="V13" s="51"/>
      <c r="W13" s="51" t="s">
        <v>19</v>
      </c>
      <c r="X13" s="51" t="s">
        <v>20</v>
      </c>
      <c r="Y13" s="51" t="s">
        <v>21</v>
      </c>
    </row>
    <row r="14" spans="1:25" ht="24.95" customHeight="1">
      <c r="A14" s="58"/>
      <c r="B14" s="58"/>
      <c r="C14" s="59"/>
      <c r="D14" s="51"/>
      <c r="E14" s="44" t="s">
        <v>22</v>
      </c>
      <c r="F14" s="44" t="s">
        <v>23</v>
      </c>
      <c r="G14" s="44" t="s">
        <v>22</v>
      </c>
      <c r="H14" s="44" t="s">
        <v>23</v>
      </c>
      <c r="I14" s="44" t="s">
        <v>22</v>
      </c>
      <c r="J14" s="44" t="s">
        <v>23</v>
      </c>
      <c r="K14" s="44" t="s">
        <v>22</v>
      </c>
      <c r="L14" s="44" t="s">
        <v>23</v>
      </c>
      <c r="M14" s="44" t="s">
        <v>22</v>
      </c>
      <c r="N14" s="44" t="s">
        <v>23</v>
      </c>
      <c r="O14" s="44" t="s">
        <v>22</v>
      </c>
      <c r="P14" s="44" t="s">
        <v>23</v>
      </c>
      <c r="Q14" s="44" t="s">
        <v>22</v>
      </c>
      <c r="R14" s="44" t="s">
        <v>23</v>
      </c>
      <c r="S14" s="44" t="s">
        <v>22</v>
      </c>
      <c r="T14" s="44" t="s">
        <v>23</v>
      </c>
      <c r="U14" s="44" t="s">
        <v>22</v>
      </c>
      <c r="V14" s="44" t="s">
        <v>23</v>
      </c>
      <c r="W14" s="51"/>
      <c r="X14" s="51"/>
      <c r="Y14" s="51"/>
    </row>
    <row r="15" spans="1:25" ht="15.75" customHeight="1">
      <c r="A15" s="6"/>
      <c r="B15" s="6"/>
      <c r="C15" s="7"/>
      <c r="D15" s="8">
        <f>'Jan. 15'!W15</f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>
        <f t="shared" ref="U15:V15" si="0">+E15+I15+K15+M15+O15+Q15+S15</f>
        <v>0</v>
      </c>
      <c r="V15" s="8">
        <f t="shared" si="0"/>
        <v>0</v>
      </c>
      <c r="W15" s="9">
        <f t="shared" ref="W15" si="1">+D15+V15-U15</f>
        <v>0</v>
      </c>
      <c r="X15" s="9">
        <f>+W15-Y15</f>
        <v>0</v>
      </c>
      <c r="Y15" s="10"/>
    </row>
    <row r="16" spans="1:25" ht="15.75" customHeight="1">
      <c r="A16" s="11">
        <f>+A15+1</f>
        <v>1</v>
      </c>
      <c r="B16" s="12" t="s">
        <v>24</v>
      </c>
      <c r="C16" s="11">
        <f t="shared" ref="C16:C80" si="2">+X16/1000</f>
        <v>445</v>
      </c>
      <c r="D16" s="13">
        <f>'Jan. 15'!W16</f>
        <v>445447.85903208167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>
        <f t="shared" ref="U16:U79" si="3">+E16+I16+K16+M16+O16+Q16+S16</f>
        <v>0</v>
      </c>
      <c r="V16" s="8">
        <f t="shared" ref="V16:V79" si="4">+F16+J16+L16+N16+P16+R16+T16</f>
        <v>0</v>
      </c>
      <c r="W16" s="9">
        <f t="shared" ref="W16:W79" si="5">+D16+V16-U16</f>
        <v>445447.85903208167</v>
      </c>
      <c r="X16" s="9">
        <v>445000</v>
      </c>
      <c r="Y16" s="14">
        <f t="shared" ref="Y16:Y80" si="6">+W16-X16</f>
        <v>447.85903208167292</v>
      </c>
    </row>
    <row r="17" spans="1:25" ht="15.75" customHeight="1">
      <c r="A17" s="11">
        <f t="shared" ref="A17:A80" si="7">+A16+1</f>
        <v>2</v>
      </c>
      <c r="B17" s="15" t="s">
        <v>25</v>
      </c>
      <c r="C17" s="16">
        <f t="shared" si="2"/>
        <v>105</v>
      </c>
      <c r="D17" s="17">
        <f>'Jan. 15'!W17</f>
        <v>105072.72840559299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8">
        <f t="shared" si="3"/>
        <v>0</v>
      </c>
      <c r="V17" s="8">
        <f t="shared" si="4"/>
        <v>0</v>
      </c>
      <c r="W17" s="9">
        <f t="shared" si="5"/>
        <v>105072.72840559299</v>
      </c>
      <c r="X17" s="18">
        <v>105000</v>
      </c>
      <c r="Y17" s="19">
        <f t="shared" si="6"/>
        <v>72.728405592992203</v>
      </c>
    </row>
    <row r="18" spans="1:25" ht="15.75" customHeight="1">
      <c r="A18" s="11">
        <f t="shared" si="7"/>
        <v>3</v>
      </c>
      <c r="B18" s="12" t="s">
        <v>26</v>
      </c>
      <c r="C18" s="11">
        <f t="shared" si="2"/>
        <v>130</v>
      </c>
      <c r="D18" s="13">
        <f>'Jan. 15'!W18</f>
        <v>130796.53083194143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>
        <f t="shared" si="3"/>
        <v>0</v>
      </c>
      <c r="V18" s="8">
        <f t="shared" si="4"/>
        <v>0</v>
      </c>
      <c r="W18" s="9">
        <f t="shared" si="5"/>
        <v>130796.53083194143</v>
      </c>
      <c r="X18" s="9">
        <v>130000</v>
      </c>
      <c r="Y18" s="14">
        <f t="shared" si="6"/>
        <v>796.53083194143255</v>
      </c>
    </row>
    <row r="19" spans="1:25" ht="15.75" customHeight="1">
      <c r="A19" s="11">
        <f t="shared" si="7"/>
        <v>4</v>
      </c>
      <c r="B19" s="12" t="s">
        <v>27</v>
      </c>
      <c r="C19" s="11">
        <f t="shared" si="2"/>
        <v>215</v>
      </c>
      <c r="D19" s="13">
        <f>'Jan. 15'!W19</f>
        <v>215279.87689121868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>
        <f t="shared" si="3"/>
        <v>0</v>
      </c>
      <c r="V19" s="8">
        <f t="shared" si="4"/>
        <v>0</v>
      </c>
      <c r="W19" s="9">
        <f t="shared" si="5"/>
        <v>215279.87689121868</v>
      </c>
      <c r="X19" s="9">
        <v>215000</v>
      </c>
      <c r="Y19" s="14">
        <f t="shared" si="6"/>
        <v>279.87689121867879</v>
      </c>
    </row>
    <row r="20" spans="1:25" ht="15.75" customHeight="1">
      <c r="A20" s="11">
        <f t="shared" si="7"/>
        <v>5</v>
      </c>
      <c r="B20" s="12" t="s">
        <v>28</v>
      </c>
      <c r="C20" s="11">
        <f t="shared" si="2"/>
        <v>65</v>
      </c>
      <c r="D20" s="13">
        <f>'Jan. 15'!W20</f>
        <v>65430.616734557494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>
        <f t="shared" si="3"/>
        <v>0</v>
      </c>
      <c r="V20" s="8">
        <f t="shared" si="4"/>
        <v>0</v>
      </c>
      <c r="W20" s="9">
        <f t="shared" si="5"/>
        <v>65430.616734557494</v>
      </c>
      <c r="X20" s="9">
        <v>65000</v>
      </c>
      <c r="Y20" s="14">
        <f t="shared" si="6"/>
        <v>430.61673455749406</v>
      </c>
    </row>
    <row r="21" spans="1:25" ht="15.75" customHeight="1">
      <c r="A21" s="11">
        <f t="shared" si="7"/>
        <v>6</v>
      </c>
      <c r="B21" s="15" t="s">
        <v>29</v>
      </c>
      <c r="C21" s="16">
        <f t="shared" si="2"/>
        <v>25</v>
      </c>
      <c r="D21" s="17">
        <f>'Jan. 15'!W21</f>
        <v>25724.870000000003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8">
        <f t="shared" si="3"/>
        <v>0</v>
      </c>
      <c r="V21" s="8">
        <f t="shared" si="4"/>
        <v>0</v>
      </c>
      <c r="W21" s="9">
        <f t="shared" si="5"/>
        <v>25724.870000000003</v>
      </c>
      <c r="X21" s="18">
        <v>25000</v>
      </c>
      <c r="Y21" s="19">
        <f t="shared" si="6"/>
        <v>724.87000000000262</v>
      </c>
    </row>
    <row r="22" spans="1:25" ht="15.75" customHeight="1">
      <c r="A22" s="11">
        <f t="shared" si="7"/>
        <v>7</v>
      </c>
      <c r="B22" s="15" t="s">
        <v>30</v>
      </c>
      <c r="C22" s="16">
        <f t="shared" si="2"/>
        <v>10</v>
      </c>
      <c r="D22" s="17">
        <f>'Jan. 15'!W22</f>
        <v>10000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8">
        <f t="shared" si="3"/>
        <v>0</v>
      </c>
      <c r="V22" s="8">
        <f t="shared" si="4"/>
        <v>0</v>
      </c>
      <c r="W22" s="9">
        <f t="shared" si="5"/>
        <v>10000</v>
      </c>
      <c r="X22" s="18">
        <v>10000</v>
      </c>
      <c r="Y22" s="19">
        <f t="shared" si="6"/>
        <v>0</v>
      </c>
    </row>
    <row r="23" spans="1:25" ht="15.75" customHeight="1">
      <c r="A23" s="11">
        <f t="shared" si="7"/>
        <v>8</v>
      </c>
      <c r="B23" s="12" t="s">
        <v>31</v>
      </c>
      <c r="C23" s="11">
        <f t="shared" si="2"/>
        <v>328</v>
      </c>
      <c r="D23" s="13">
        <f>'Jan. 15'!W23</f>
        <v>328782.69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>
        <f t="shared" si="3"/>
        <v>0</v>
      </c>
      <c r="V23" s="8">
        <f t="shared" si="4"/>
        <v>0</v>
      </c>
      <c r="W23" s="9">
        <f t="shared" si="5"/>
        <v>328782.69</v>
      </c>
      <c r="X23" s="9">
        <v>328000</v>
      </c>
      <c r="Y23" s="14">
        <f t="shared" si="6"/>
        <v>782.69000000000233</v>
      </c>
    </row>
    <row r="24" spans="1:25" ht="15.75" customHeight="1">
      <c r="A24" s="11">
        <f t="shared" si="7"/>
        <v>9</v>
      </c>
      <c r="B24" s="12" t="s">
        <v>32</v>
      </c>
      <c r="C24" s="11">
        <f t="shared" si="2"/>
        <v>341</v>
      </c>
      <c r="D24" s="13">
        <f>'Jan. 15'!W24</f>
        <v>341087.85433720291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>
        <f t="shared" si="3"/>
        <v>0</v>
      </c>
      <c r="V24" s="8">
        <f t="shared" si="4"/>
        <v>0</v>
      </c>
      <c r="W24" s="9">
        <f t="shared" si="5"/>
        <v>341087.85433720291</v>
      </c>
      <c r="X24" s="9">
        <v>341000</v>
      </c>
      <c r="Y24" s="14">
        <f t="shared" si="6"/>
        <v>87.854337202908937</v>
      </c>
    </row>
    <row r="25" spans="1:25" ht="15.75" customHeight="1">
      <c r="A25" s="11">
        <f t="shared" si="7"/>
        <v>10</v>
      </c>
      <c r="B25" s="15" t="s">
        <v>33</v>
      </c>
      <c r="C25" s="16">
        <f t="shared" si="2"/>
        <v>147</v>
      </c>
      <c r="D25" s="17">
        <f>'Jan. 15'!W25</f>
        <v>146847.95875987754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>
        <v>750</v>
      </c>
      <c r="S25" s="17"/>
      <c r="T25" s="17"/>
      <c r="U25" s="8">
        <f t="shared" si="3"/>
        <v>0</v>
      </c>
      <c r="V25" s="8">
        <f t="shared" si="4"/>
        <v>750</v>
      </c>
      <c r="W25" s="9">
        <f t="shared" si="5"/>
        <v>147597.95875987754</v>
      </c>
      <c r="X25" s="18">
        <v>147000</v>
      </c>
      <c r="Y25" s="19">
        <f t="shared" si="6"/>
        <v>597.95875987753971</v>
      </c>
    </row>
    <row r="26" spans="1:25" ht="15.75" customHeight="1">
      <c r="A26" s="11">
        <f t="shared" si="7"/>
        <v>11</v>
      </c>
      <c r="B26" s="12" t="s">
        <v>34</v>
      </c>
      <c r="C26" s="11">
        <f t="shared" si="2"/>
        <v>85</v>
      </c>
      <c r="D26" s="13">
        <f>'Jan. 15'!W26</f>
        <v>85201.9867603772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>
        <f t="shared" si="3"/>
        <v>0</v>
      </c>
      <c r="V26" s="8">
        <f t="shared" si="4"/>
        <v>0</v>
      </c>
      <c r="W26" s="9">
        <f t="shared" si="5"/>
        <v>85201.9867603772</v>
      </c>
      <c r="X26" s="9">
        <v>85000</v>
      </c>
      <c r="Y26" s="14">
        <f t="shared" si="6"/>
        <v>201.98676037719997</v>
      </c>
    </row>
    <row r="27" spans="1:25" ht="15.75" customHeight="1">
      <c r="A27" s="11">
        <f t="shared" si="7"/>
        <v>12</v>
      </c>
      <c r="B27" s="12" t="s">
        <v>35</v>
      </c>
      <c r="C27" s="11">
        <f t="shared" si="2"/>
        <v>212</v>
      </c>
      <c r="D27" s="13">
        <f>'Jan. 15'!W27</f>
        <v>212988.76124261174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>
        <f t="shared" si="3"/>
        <v>0</v>
      </c>
      <c r="V27" s="8">
        <f t="shared" si="4"/>
        <v>0</v>
      </c>
      <c r="W27" s="9">
        <f t="shared" si="5"/>
        <v>212988.76124261174</v>
      </c>
      <c r="X27" s="9">
        <v>212000</v>
      </c>
      <c r="Y27" s="14">
        <f t="shared" si="6"/>
        <v>988.76124261174118</v>
      </c>
    </row>
    <row r="28" spans="1:25" ht="15.75" customHeight="1">
      <c r="A28" s="11">
        <f t="shared" si="7"/>
        <v>13</v>
      </c>
      <c r="B28" s="15" t="s">
        <v>272</v>
      </c>
      <c r="C28" s="16">
        <f t="shared" si="2"/>
        <v>10</v>
      </c>
      <c r="D28" s="17">
        <f>'Jan. 15'!W28</f>
        <v>10000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8">
        <f t="shared" si="3"/>
        <v>0</v>
      </c>
      <c r="V28" s="8">
        <f t="shared" si="4"/>
        <v>0</v>
      </c>
      <c r="W28" s="9">
        <f t="shared" si="5"/>
        <v>10000</v>
      </c>
      <c r="X28" s="18">
        <v>10000</v>
      </c>
      <c r="Y28" s="19">
        <f t="shared" si="6"/>
        <v>0</v>
      </c>
    </row>
    <row r="29" spans="1:25" ht="15.75" customHeight="1">
      <c r="A29" s="11">
        <f t="shared" si="7"/>
        <v>14</v>
      </c>
      <c r="B29" s="12" t="s">
        <v>36</v>
      </c>
      <c r="C29" s="11">
        <f t="shared" si="2"/>
        <v>67</v>
      </c>
      <c r="D29" s="13">
        <f>'Jan. 15'!W29</f>
        <v>67697.09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>
        <f t="shared" si="3"/>
        <v>0</v>
      </c>
      <c r="V29" s="8">
        <f t="shared" si="4"/>
        <v>0</v>
      </c>
      <c r="W29" s="9">
        <f t="shared" si="5"/>
        <v>67697.09</v>
      </c>
      <c r="X29" s="9">
        <v>67000</v>
      </c>
      <c r="Y29" s="14">
        <f t="shared" si="6"/>
        <v>697.08999999999651</v>
      </c>
    </row>
    <row r="30" spans="1:25" ht="15.75" customHeight="1">
      <c r="A30" s="11">
        <f t="shared" si="7"/>
        <v>15</v>
      </c>
      <c r="B30" s="12" t="s">
        <v>37</v>
      </c>
      <c r="C30" s="11">
        <f t="shared" si="2"/>
        <v>147</v>
      </c>
      <c r="D30" s="13">
        <f>'Jan. 15'!W30</f>
        <v>147073.59038681429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>
        <f t="shared" si="3"/>
        <v>0</v>
      </c>
      <c r="V30" s="8">
        <f t="shared" si="4"/>
        <v>0</v>
      </c>
      <c r="W30" s="9">
        <f t="shared" si="5"/>
        <v>147073.59038681429</v>
      </c>
      <c r="X30" s="9">
        <v>147000</v>
      </c>
      <c r="Y30" s="14">
        <f t="shared" si="6"/>
        <v>73.590386814292287</v>
      </c>
    </row>
    <row r="31" spans="1:25" ht="15.75" customHeight="1">
      <c r="A31" s="11">
        <f t="shared" si="7"/>
        <v>16</v>
      </c>
      <c r="B31" s="12" t="s">
        <v>38</v>
      </c>
      <c r="C31" s="11">
        <f t="shared" si="2"/>
        <v>189</v>
      </c>
      <c r="D31" s="13">
        <f>'Jan. 15'!W31</f>
        <v>189354.395129532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>
        <f t="shared" si="3"/>
        <v>0</v>
      </c>
      <c r="V31" s="8">
        <f t="shared" si="4"/>
        <v>0</v>
      </c>
      <c r="W31" s="9">
        <f t="shared" si="5"/>
        <v>189354.395129532</v>
      </c>
      <c r="X31" s="9">
        <v>189000</v>
      </c>
      <c r="Y31" s="14">
        <f t="shared" si="6"/>
        <v>354.39512953200028</v>
      </c>
    </row>
    <row r="32" spans="1:25" ht="15.75" customHeight="1">
      <c r="A32" s="11">
        <f t="shared" si="7"/>
        <v>17</v>
      </c>
      <c r="B32" s="12" t="s">
        <v>39</v>
      </c>
      <c r="C32" s="11">
        <f t="shared" si="2"/>
        <v>71</v>
      </c>
      <c r="D32" s="13">
        <f>'Jan. 15'!W32</f>
        <v>71042.381494724759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>
        <f t="shared" si="3"/>
        <v>0</v>
      </c>
      <c r="V32" s="8">
        <f t="shared" si="4"/>
        <v>0</v>
      </c>
      <c r="W32" s="9">
        <f t="shared" si="5"/>
        <v>71042.381494724759</v>
      </c>
      <c r="X32" s="9">
        <v>71000</v>
      </c>
      <c r="Y32" s="14">
        <f t="shared" si="6"/>
        <v>42.38149472475925</v>
      </c>
    </row>
    <row r="33" spans="1:25" ht="15.75" customHeight="1">
      <c r="A33" s="11">
        <f t="shared" si="7"/>
        <v>18</v>
      </c>
      <c r="B33" s="12" t="s">
        <v>40</v>
      </c>
      <c r="C33" s="11">
        <f t="shared" si="2"/>
        <v>99</v>
      </c>
      <c r="D33" s="13">
        <f>'Jan. 15'!W33</f>
        <v>99034.048441313033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>
        <f t="shared" si="3"/>
        <v>0</v>
      </c>
      <c r="V33" s="8">
        <f t="shared" si="4"/>
        <v>0</v>
      </c>
      <c r="W33" s="9">
        <f t="shared" si="5"/>
        <v>99034.048441313033</v>
      </c>
      <c r="X33" s="9">
        <v>99000</v>
      </c>
      <c r="Y33" s="14">
        <f t="shared" si="6"/>
        <v>34.048441313032527</v>
      </c>
    </row>
    <row r="34" spans="1:25" ht="15.75" customHeight="1">
      <c r="A34" s="11">
        <f t="shared" si="7"/>
        <v>19</v>
      </c>
      <c r="B34" s="15" t="s">
        <v>41</v>
      </c>
      <c r="C34" s="16">
        <f t="shared" si="2"/>
        <v>13</v>
      </c>
      <c r="D34" s="17">
        <f>'Jan. 15'!W34</f>
        <v>13924.85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8">
        <f t="shared" si="3"/>
        <v>0</v>
      </c>
      <c r="V34" s="8">
        <f t="shared" si="4"/>
        <v>0</v>
      </c>
      <c r="W34" s="9">
        <f t="shared" si="5"/>
        <v>13924.85</v>
      </c>
      <c r="X34" s="18">
        <v>13000</v>
      </c>
      <c r="Y34" s="19">
        <f t="shared" si="6"/>
        <v>924.85000000000036</v>
      </c>
    </row>
    <row r="35" spans="1:25" ht="15.75" customHeight="1">
      <c r="A35" s="11">
        <f t="shared" si="7"/>
        <v>20</v>
      </c>
      <c r="B35" s="12" t="s">
        <v>42</v>
      </c>
      <c r="C35" s="11">
        <f t="shared" si="2"/>
        <v>17</v>
      </c>
      <c r="D35" s="13">
        <f>'Jan. 15'!W35</f>
        <v>17811.366373014276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>
        <f t="shared" si="3"/>
        <v>0</v>
      </c>
      <c r="V35" s="8">
        <f t="shared" si="4"/>
        <v>0</v>
      </c>
      <c r="W35" s="9">
        <f t="shared" si="5"/>
        <v>17811.366373014276</v>
      </c>
      <c r="X35" s="9">
        <v>17000</v>
      </c>
      <c r="Y35" s="14">
        <f t="shared" si="6"/>
        <v>811.36637301427618</v>
      </c>
    </row>
    <row r="36" spans="1:25" ht="15.75" customHeight="1">
      <c r="A36" s="11">
        <f t="shared" si="7"/>
        <v>21</v>
      </c>
      <c r="B36" s="12" t="s">
        <v>43</v>
      </c>
      <c r="C36" s="11">
        <f t="shared" si="2"/>
        <v>13</v>
      </c>
      <c r="D36" s="13">
        <f>'Jan. 15'!W36</f>
        <v>13172.2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>
        <f t="shared" si="3"/>
        <v>0</v>
      </c>
      <c r="V36" s="8">
        <f t="shared" si="4"/>
        <v>0</v>
      </c>
      <c r="W36" s="9">
        <f t="shared" si="5"/>
        <v>13172.2</v>
      </c>
      <c r="X36" s="9">
        <v>13000</v>
      </c>
      <c r="Y36" s="14">
        <f t="shared" si="6"/>
        <v>172.20000000000073</v>
      </c>
    </row>
    <row r="37" spans="1:25" ht="15.75" customHeight="1">
      <c r="A37" s="11">
        <f t="shared" si="7"/>
        <v>22</v>
      </c>
      <c r="B37" s="12" t="s">
        <v>44</v>
      </c>
      <c r="C37" s="11">
        <f t="shared" si="2"/>
        <v>142</v>
      </c>
      <c r="D37" s="13">
        <f>'Jan. 15'!W37</f>
        <v>142794.28665182824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>
        <f t="shared" si="3"/>
        <v>0</v>
      </c>
      <c r="V37" s="8">
        <f t="shared" si="4"/>
        <v>0</v>
      </c>
      <c r="W37" s="9">
        <f t="shared" si="5"/>
        <v>142794.28665182824</v>
      </c>
      <c r="X37" s="9">
        <v>142000</v>
      </c>
      <c r="Y37" s="14">
        <f t="shared" si="6"/>
        <v>794.28665182823897</v>
      </c>
    </row>
    <row r="38" spans="1:25" ht="15.75" customHeight="1">
      <c r="A38" s="11">
        <f t="shared" si="7"/>
        <v>23</v>
      </c>
      <c r="B38" s="12" t="s">
        <v>45</v>
      </c>
      <c r="C38" s="11">
        <f t="shared" si="2"/>
        <v>66</v>
      </c>
      <c r="D38" s="13">
        <f>'Jan. 15'!W38</f>
        <v>66332.479991494794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>
        <f t="shared" si="3"/>
        <v>0</v>
      </c>
      <c r="V38" s="8">
        <f t="shared" si="4"/>
        <v>0</v>
      </c>
      <c r="W38" s="9">
        <f t="shared" si="5"/>
        <v>66332.479991494794</v>
      </c>
      <c r="X38" s="9">
        <v>66000</v>
      </c>
      <c r="Y38" s="14">
        <f t="shared" si="6"/>
        <v>332.47999149479438</v>
      </c>
    </row>
    <row r="39" spans="1:25" ht="15.75" customHeight="1">
      <c r="A39" s="11">
        <f t="shared" si="7"/>
        <v>24</v>
      </c>
      <c r="B39" s="12" t="s">
        <v>46</v>
      </c>
      <c r="C39" s="11">
        <f t="shared" si="2"/>
        <v>38</v>
      </c>
      <c r="D39" s="13">
        <f>'Jan. 15'!W39</f>
        <v>38207.349921123634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>
        <f t="shared" si="3"/>
        <v>0</v>
      </c>
      <c r="V39" s="8">
        <f t="shared" si="4"/>
        <v>0</v>
      </c>
      <c r="W39" s="9">
        <f t="shared" si="5"/>
        <v>38207.349921123634</v>
      </c>
      <c r="X39" s="9">
        <v>38000</v>
      </c>
      <c r="Y39" s="14">
        <f t="shared" si="6"/>
        <v>207.34992112363398</v>
      </c>
    </row>
    <row r="40" spans="1:25" ht="15.75" customHeight="1">
      <c r="A40" s="11">
        <f t="shared" si="7"/>
        <v>25</v>
      </c>
      <c r="B40" s="12" t="s">
        <v>47</v>
      </c>
      <c r="C40" s="11">
        <f t="shared" si="2"/>
        <v>28</v>
      </c>
      <c r="D40" s="13">
        <f>'Jan. 15'!W40</f>
        <v>28025.722247848054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>
        <f t="shared" si="3"/>
        <v>0</v>
      </c>
      <c r="V40" s="8">
        <f t="shared" si="4"/>
        <v>0</v>
      </c>
      <c r="W40" s="9">
        <f t="shared" si="5"/>
        <v>28025.722247848054</v>
      </c>
      <c r="X40" s="9">
        <v>28000</v>
      </c>
      <c r="Y40" s="14">
        <f t="shared" si="6"/>
        <v>25.722247848054394</v>
      </c>
    </row>
    <row r="41" spans="1:25" s="20" customFormat="1" ht="15.75" customHeight="1">
      <c r="A41" s="11">
        <f t="shared" si="7"/>
        <v>26</v>
      </c>
      <c r="B41" s="15" t="s">
        <v>48</v>
      </c>
      <c r="C41" s="16">
        <f t="shared" si="2"/>
        <v>69</v>
      </c>
      <c r="D41" s="17">
        <f>'Jan. 15'!W41</f>
        <v>69597.497687660187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8">
        <f t="shared" si="3"/>
        <v>0</v>
      </c>
      <c r="V41" s="8">
        <f t="shared" si="4"/>
        <v>0</v>
      </c>
      <c r="W41" s="9">
        <f t="shared" si="5"/>
        <v>69597.497687660187</v>
      </c>
      <c r="X41" s="18">
        <v>69000</v>
      </c>
      <c r="Y41" s="19">
        <f t="shared" si="6"/>
        <v>597.49768766018678</v>
      </c>
    </row>
    <row r="42" spans="1:25" s="20" customFormat="1" ht="15.75" customHeight="1">
      <c r="A42" s="11">
        <f t="shared" si="7"/>
        <v>27</v>
      </c>
      <c r="B42" s="15" t="s">
        <v>49</v>
      </c>
      <c r="C42" s="16">
        <f t="shared" si="2"/>
        <v>10</v>
      </c>
      <c r="D42" s="17">
        <f>'Jan. 15'!W42</f>
        <v>10507.2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8">
        <f t="shared" si="3"/>
        <v>0</v>
      </c>
      <c r="V42" s="8">
        <f t="shared" si="4"/>
        <v>0</v>
      </c>
      <c r="W42" s="9">
        <f t="shared" si="5"/>
        <v>10507.2</v>
      </c>
      <c r="X42" s="18">
        <v>10000</v>
      </c>
      <c r="Y42" s="19">
        <f t="shared" si="6"/>
        <v>507.20000000000073</v>
      </c>
    </row>
    <row r="43" spans="1:25" s="20" customFormat="1" ht="15.75" customHeight="1">
      <c r="A43" s="11">
        <f t="shared" si="7"/>
        <v>28</v>
      </c>
      <c r="B43" s="12" t="s">
        <v>50</v>
      </c>
      <c r="C43" s="11">
        <f t="shared" si="2"/>
        <v>471</v>
      </c>
      <c r="D43" s="13">
        <f>'Jan. 15'!W43</f>
        <v>471829.22034595913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>
        <f t="shared" si="3"/>
        <v>0</v>
      </c>
      <c r="V43" s="8">
        <f t="shared" si="4"/>
        <v>0</v>
      </c>
      <c r="W43" s="9">
        <f t="shared" si="5"/>
        <v>471829.22034595913</v>
      </c>
      <c r="X43" s="9">
        <v>471000</v>
      </c>
      <c r="Y43" s="14">
        <f t="shared" si="6"/>
        <v>829.22034595912555</v>
      </c>
    </row>
    <row r="44" spans="1:25" s="20" customFormat="1" ht="15.75" customHeight="1">
      <c r="A44" s="11">
        <f t="shared" si="7"/>
        <v>29</v>
      </c>
      <c r="B44" s="12" t="s">
        <v>51</v>
      </c>
      <c r="C44" s="11">
        <f t="shared" si="2"/>
        <v>429</v>
      </c>
      <c r="D44" s="13">
        <f>'Jan. 15'!W44</f>
        <v>429002.67156820052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>
        <f t="shared" si="3"/>
        <v>0</v>
      </c>
      <c r="V44" s="8">
        <f t="shared" si="4"/>
        <v>0</v>
      </c>
      <c r="W44" s="9">
        <f t="shared" si="5"/>
        <v>429002.67156820052</v>
      </c>
      <c r="X44" s="9">
        <v>429000</v>
      </c>
      <c r="Y44" s="14">
        <f t="shared" si="6"/>
        <v>2.6715682005160488</v>
      </c>
    </row>
    <row r="45" spans="1:25" s="20" customFormat="1" ht="15.75" customHeight="1">
      <c r="A45" s="11">
        <f t="shared" si="7"/>
        <v>30</v>
      </c>
      <c r="B45" s="15" t="s">
        <v>52</v>
      </c>
      <c r="C45" s="16">
        <f t="shared" si="2"/>
        <v>162</v>
      </c>
      <c r="D45" s="17">
        <f>'Jan. 15'!W45</f>
        <v>161480.65010371647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>
        <v>1250</v>
      </c>
      <c r="S45" s="17"/>
      <c r="T45" s="17"/>
      <c r="U45" s="8">
        <f t="shared" si="3"/>
        <v>0</v>
      </c>
      <c r="V45" s="8">
        <f t="shared" si="4"/>
        <v>1250</v>
      </c>
      <c r="W45" s="9">
        <f t="shared" si="5"/>
        <v>162730.65010371647</v>
      </c>
      <c r="X45" s="18">
        <v>162000</v>
      </c>
      <c r="Y45" s="19">
        <f t="shared" si="6"/>
        <v>730.65010371647077</v>
      </c>
    </row>
    <row r="46" spans="1:25" s="20" customFormat="1" ht="15.75" customHeight="1">
      <c r="A46" s="11">
        <f t="shared" si="7"/>
        <v>31</v>
      </c>
      <c r="B46" s="12" t="s">
        <v>53</v>
      </c>
      <c r="C46" s="11">
        <f t="shared" si="2"/>
        <v>174</v>
      </c>
      <c r="D46" s="13">
        <f>'Jan. 15'!W46</f>
        <v>174674.79071043633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>
        <f t="shared" si="3"/>
        <v>0</v>
      </c>
      <c r="V46" s="8">
        <f t="shared" si="4"/>
        <v>0</v>
      </c>
      <c r="W46" s="9">
        <f t="shared" si="5"/>
        <v>174674.79071043633</v>
      </c>
      <c r="X46" s="9">
        <v>174000</v>
      </c>
      <c r="Y46" s="14">
        <f t="shared" si="6"/>
        <v>674.79071043632575</v>
      </c>
    </row>
    <row r="47" spans="1:25" s="20" customFormat="1" ht="15.75" customHeight="1">
      <c r="A47" s="11">
        <f t="shared" si="7"/>
        <v>32</v>
      </c>
      <c r="B47" s="15" t="s">
        <v>54</v>
      </c>
      <c r="C47" s="16">
        <f t="shared" si="2"/>
        <v>19</v>
      </c>
      <c r="D47" s="17">
        <f>'Jan. 15'!W47</f>
        <v>19186.390000000003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8">
        <f t="shared" si="3"/>
        <v>0</v>
      </c>
      <c r="V47" s="8">
        <f t="shared" si="4"/>
        <v>0</v>
      </c>
      <c r="W47" s="9">
        <f t="shared" si="5"/>
        <v>19186.390000000003</v>
      </c>
      <c r="X47" s="18">
        <v>19000</v>
      </c>
      <c r="Y47" s="19">
        <f t="shared" si="6"/>
        <v>186.39000000000306</v>
      </c>
    </row>
    <row r="48" spans="1:25" s="20" customFormat="1" ht="15.75" customHeight="1">
      <c r="A48" s="11">
        <f t="shared" si="7"/>
        <v>33</v>
      </c>
      <c r="B48" s="12" t="s">
        <v>55</v>
      </c>
      <c r="C48" s="11">
        <f t="shared" si="2"/>
        <v>64</v>
      </c>
      <c r="D48" s="13">
        <f>'Jan. 15'!W48</f>
        <v>64323.83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>
        <f t="shared" si="3"/>
        <v>0</v>
      </c>
      <c r="V48" s="8">
        <f t="shared" si="4"/>
        <v>0</v>
      </c>
      <c r="W48" s="9">
        <f t="shared" si="5"/>
        <v>64323.83</v>
      </c>
      <c r="X48" s="9">
        <v>64000</v>
      </c>
      <c r="Y48" s="14">
        <f t="shared" si="6"/>
        <v>323.83000000000175</v>
      </c>
    </row>
    <row r="49" spans="1:25" s="20" customFormat="1" ht="15.75" customHeight="1">
      <c r="A49" s="11">
        <f t="shared" si="7"/>
        <v>34</v>
      </c>
      <c r="B49" s="21" t="s">
        <v>56</v>
      </c>
      <c r="C49" s="22">
        <f t="shared" si="2"/>
        <v>0</v>
      </c>
      <c r="D49" s="23">
        <f>'Jan. 15'!W49</f>
        <v>1.7908543668454513E-3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8">
        <f t="shared" si="3"/>
        <v>0</v>
      </c>
      <c r="V49" s="8">
        <f t="shared" si="4"/>
        <v>0</v>
      </c>
      <c r="W49" s="9">
        <f t="shared" si="5"/>
        <v>1.7908543668454513E-3</v>
      </c>
      <c r="X49" s="24">
        <v>0</v>
      </c>
      <c r="Y49" s="25">
        <f t="shared" si="6"/>
        <v>1.7908543668454513E-3</v>
      </c>
    </row>
    <row r="50" spans="1:25" s="20" customFormat="1" ht="15.75" customHeight="1">
      <c r="A50" s="11">
        <f t="shared" si="7"/>
        <v>35</v>
      </c>
      <c r="B50" s="12" t="s">
        <v>57</v>
      </c>
      <c r="C50" s="11">
        <f t="shared" si="2"/>
        <v>82</v>
      </c>
      <c r="D50" s="13">
        <f>'Jan. 15'!W50</f>
        <v>82162.414802078318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>
        <f t="shared" si="3"/>
        <v>0</v>
      </c>
      <c r="V50" s="8">
        <f t="shared" si="4"/>
        <v>0</v>
      </c>
      <c r="W50" s="9">
        <f t="shared" si="5"/>
        <v>82162.414802078318</v>
      </c>
      <c r="X50" s="9">
        <v>82000</v>
      </c>
      <c r="Y50" s="14">
        <f t="shared" si="6"/>
        <v>162.41480207831773</v>
      </c>
    </row>
    <row r="51" spans="1:25" s="20" customFormat="1" ht="15.75" customHeight="1">
      <c r="A51" s="11">
        <f t="shared" si="7"/>
        <v>36</v>
      </c>
      <c r="B51" s="12" t="s">
        <v>58</v>
      </c>
      <c r="C51" s="11">
        <f t="shared" si="2"/>
        <v>68</v>
      </c>
      <c r="D51" s="13">
        <f>'Jan. 15'!W51</f>
        <v>68095.508413708725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>
        <f t="shared" si="3"/>
        <v>0</v>
      </c>
      <c r="V51" s="8">
        <f t="shared" si="4"/>
        <v>0</v>
      </c>
      <c r="W51" s="9">
        <f t="shared" si="5"/>
        <v>68095.508413708725</v>
      </c>
      <c r="X51" s="9">
        <v>68000</v>
      </c>
      <c r="Y51" s="14">
        <f t="shared" si="6"/>
        <v>95.508413708725129</v>
      </c>
    </row>
    <row r="52" spans="1:25" s="20" customFormat="1" ht="15.75" customHeight="1">
      <c r="A52" s="11">
        <f t="shared" si="7"/>
        <v>37</v>
      </c>
      <c r="B52" s="12" t="s">
        <v>59</v>
      </c>
      <c r="C52" s="11">
        <f t="shared" si="2"/>
        <v>162</v>
      </c>
      <c r="D52" s="13">
        <f>'Jan. 15'!W52</f>
        <v>162133.50370519963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>
        <f t="shared" si="3"/>
        <v>0</v>
      </c>
      <c r="V52" s="8">
        <f t="shared" si="4"/>
        <v>0</v>
      </c>
      <c r="W52" s="9">
        <f t="shared" si="5"/>
        <v>162133.50370519963</v>
      </c>
      <c r="X52" s="9">
        <v>162000</v>
      </c>
      <c r="Y52" s="14">
        <f t="shared" si="6"/>
        <v>133.50370519963326</v>
      </c>
    </row>
    <row r="53" spans="1:25" s="20" customFormat="1" ht="15.75" customHeight="1">
      <c r="A53" s="11">
        <f t="shared" si="7"/>
        <v>38</v>
      </c>
      <c r="B53" s="15" t="s">
        <v>60</v>
      </c>
      <c r="C53" s="16">
        <f t="shared" si="2"/>
        <v>79</v>
      </c>
      <c r="D53" s="17">
        <f>'Jan. 15'!W53</f>
        <v>79276.585486228156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8">
        <f t="shared" si="3"/>
        <v>0</v>
      </c>
      <c r="V53" s="8">
        <f t="shared" si="4"/>
        <v>0</v>
      </c>
      <c r="W53" s="9">
        <f t="shared" si="5"/>
        <v>79276.585486228156</v>
      </c>
      <c r="X53" s="18">
        <v>79000</v>
      </c>
      <c r="Y53" s="19">
        <f t="shared" si="6"/>
        <v>276.58548622815579</v>
      </c>
    </row>
    <row r="54" spans="1:25" s="20" customFormat="1" ht="15.75" customHeight="1">
      <c r="A54" s="11">
        <f t="shared" si="7"/>
        <v>39</v>
      </c>
      <c r="B54" s="12" t="s">
        <v>61</v>
      </c>
      <c r="C54" s="11">
        <f t="shared" si="2"/>
        <v>213</v>
      </c>
      <c r="D54" s="13">
        <f>'Jan. 15'!W54</f>
        <v>213746.79217045501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>
        <f t="shared" si="3"/>
        <v>0</v>
      </c>
      <c r="V54" s="8">
        <f t="shared" si="4"/>
        <v>0</v>
      </c>
      <c r="W54" s="9">
        <f t="shared" si="5"/>
        <v>213746.79217045501</v>
      </c>
      <c r="X54" s="9">
        <v>213000</v>
      </c>
      <c r="Y54" s="14">
        <f t="shared" si="6"/>
        <v>746.79217045500991</v>
      </c>
    </row>
    <row r="55" spans="1:25" s="20" customFormat="1" ht="15.75" customHeight="1">
      <c r="A55" s="11">
        <f t="shared" si="7"/>
        <v>40</v>
      </c>
      <c r="B55" s="12" t="s">
        <v>62</v>
      </c>
      <c r="C55" s="11">
        <f t="shared" si="2"/>
        <v>276</v>
      </c>
      <c r="D55" s="13">
        <f>'Jan. 15'!W55</f>
        <v>276803.19275026815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>
        <f t="shared" si="3"/>
        <v>0</v>
      </c>
      <c r="V55" s="8">
        <f t="shared" si="4"/>
        <v>0</v>
      </c>
      <c r="W55" s="9">
        <f t="shared" si="5"/>
        <v>276803.19275026815</v>
      </c>
      <c r="X55" s="9">
        <v>276000</v>
      </c>
      <c r="Y55" s="14">
        <f t="shared" si="6"/>
        <v>803.19275026815012</v>
      </c>
    </row>
    <row r="56" spans="1:25" s="20" customFormat="1" ht="15.75" customHeight="1">
      <c r="A56" s="11">
        <f t="shared" si="7"/>
        <v>41</v>
      </c>
      <c r="B56" s="21" t="s">
        <v>63</v>
      </c>
      <c r="C56" s="22">
        <f t="shared" si="2"/>
        <v>0</v>
      </c>
      <c r="D56" s="23">
        <f>'Jan. 15'!W56</f>
        <v>-1.1559269623830914E-3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8">
        <f t="shared" si="3"/>
        <v>0</v>
      </c>
      <c r="V56" s="8">
        <f t="shared" si="4"/>
        <v>0</v>
      </c>
      <c r="W56" s="9">
        <f t="shared" si="5"/>
        <v>-1.1559269623830914E-3</v>
      </c>
      <c r="X56" s="24">
        <v>0</v>
      </c>
      <c r="Y56" s="25">
        <f t="shared" si="6"/>
        <v>-1.1559269623830914E-3</v>
      </c>
    </row>
    <row r="57" spans="1:25" s="20" customFormat="1" ht="15.75" customHeight="1">
      <c r="A57" s="11">
        <f t="shared" si="7"/>
        <v>42</v>
      </c>
      <c r="B57" s="12" t="s">
        <v>64</v>
      </c>
      <c r="C57" s="11">
        <f t="shared" si="2"/>
        <v>54</v>
      </c>
      <c r="D57" s="13">
        <f>'Jan. 15'!W57</f>
        <v>54004.59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>
        <f t="shared" si="3"/>
        <v>0</v>
      </c>
      <c r="V57" s="8">
        <f t="shared" si="4"/>
        <v>0</v>
      </c>
      <c r="W57" s="9">
        <f t="shared" si="5"/>
        <v>54004.59</v>
      </c>
      <c r="X57" s="9">
        <v>54000</v>
      </c>
      <c r="Y57" s="14">
        <f t="shared" si="6"/>
        <v>4.5899999999965075</v>
      </c>
    </row>
    <row r="58" spans="1:25" s="20" customFormat="1" ht="15.75" customHeight="1">
      <c r="A58" s="11">
        <f t="shared" si="7"/>
        <v>43</v>
      </c>
      <c r="B58" s="12" t="s">
        <v>65</v>
      </c>
      <c r="C58" s="11">
        <f t="shared" si="2"/>
        <v>181</v>
      </c>
      <c r="D58" s="13">
        <f>'Jan. 15'!W58</f>
        <v>181581.85800751715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>
        <f t="shared" si="3"/>
        <v>0</v>
      </c>
      <c r="V58" s="8">
        <f t="shared" si="4"/>
        <v>0</v>
      </c>
      <c r="W58" s="9">
        <f t="shared" si="5"/>
        <v>181581.85800751715</v>
      </c>
      <c r="X58" s="9">
        <v>181000</v>
      </c>
      <c r="Y58" s="14">
        <f t="shared" si="6"/>
        <v>581.85800751714851</v>
      </c>
    </row>
    <row r="59" spans="1:25" s="20" customFormat="1" ht="15.75" customHeight="1">
      <c r="A59" s="11">
        <f t="shared" si="7"/>
        <v>44</v>
      </c>
      <c r="B59" s="12" t="s">
        <v>66</v>
      </c>
      <c r="C59" s="11">
        <f t="shared" si="2"/>
        <v>268</v>
      </c>
      <c r="D59" s="13">
        <f>'Jan. 15'!W59</f>
        <v>268638.69404506753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>
        <f t="shared" si="3"/>
        <v>0</v>
      </c>
      <c r="V59" s="8">
        <f t="shared" si="4"/>
        <v>0</v>
      </c>
      <c r="W59" s="9">
        <f t="shared" si="5"/>
        <v>268638.69404506753</v>
      </c>
      <c r="X59" s="9">
        <v>268000</v>
      </c>
      <c r="Y59" s="14">
        <f t="shared" si="6"/>
        <v>638.69404506753199</v>
      </c>
    </row>
    <row r="60" spans="1:25" s="20" customFormat="1" ht="15.75" customHeight="1">
      <c r="A60" s="11">
        <f t="shared" si="7"/>
        <v>45</v>
      </c>
      <c r="B60" s="12" t="s">
        <v>67</v>
      </c>
      <c r="C60" s="11">
        <f t="shared" si="2"/>
        <v>43</v>
      </c>
      <c r="D60" s="13">
        <f>'Jan. 15'!W60</f>
        <v>43825.537397249464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>
        <f t="shared" si="3"/>
        <v>0</v>
      </c>
      <c r="V60" s="8">
        <f t="shared" si="4"/>
        <v>0</v>
      </c>
      <c r="W60" s="9">
        <f t="shared" si="5"/>
        <v>43825.537397249464</v>
      </c>
      <c r="X60" s="9">
        <v>43000</v>
      </c>
      <c r="Y60" s="14">
        <f t="shared" si="6"/>
        <v>825.53739724946354</v>
      </c>
    </row>
    <row r="61" spans="1:25" s="20" customFormat="1" ht="15.75" customHeight="1">
      <c r="A61" s="11">
        <f t="shared" si="7"/>
        <v>46</v>
      </c>
      <c r="B61" s="12" t="s">
        <v>68</v>
      </c>
      <c r="C61" s="11">
        <f t="shared" si="2"/>
        <v>424</v>
      </c>
      <c r="D61" s="13">
        <f>'Jan. 15'!W61</f>
        <v>424615.01764621853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>
        <f t="shared" si="3"/>
        <v>0</v>
      </c>
      <c r="V61" s="8">
        <f t="shared" si="4"/>
        <v>0</v>
      </c>
      <c r="W61" s="9">
        <f t="shared" si="5"/>
        <v>424615.01764621853</v>
      </c>
      <c r="X61" s="9">
        <v>424000</v>
      </c>
      <c r="Y61" s="14">
        <f t="shared" si="6"/>
        <v>615.01764621853363</v>
      </c>
    </row>
    <row r="62" spans="1:25" s="20" customFormat="1" ht="15.75" customHeight="1">
      <c r="A62" s="11">
        <f t="shared" si="7"/>
        <v>47</v>
      </c>
      <c r="B62" s="12" t="s">
        <v>69</v>
      </c>
      <c r="C62" s="11">
        <f t="shared" si="2"/>
        <v>25</v>
      </c>
      <c r="D62" s="13">
        <f>'Jan. 15'!W62</f>
        <v>25559.97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>
        <f t="shared" si="3"/>
        <v>0</v>
      </c>
      <c r="V62" s="8">
        <f t="shared" si="4"/>
        <v>0</v>
      </c>
      <c r="W62" s="9">
        <f t="shared" si="5"/>
        <v>25559.97</v>
      </c>
      <c r="X62" s="9">
        <v>25000</v>
      </c>
      <c r="Y62" s="14">
        <f t="shared" si="6"/>
        <v>559.97000000000116</v>
      </c>
    </row>
    <row r="63" spans="1:25" s="20" customFormat="1" ht="15.75" customHeight="1">
      <c r="A63" s="11">
        <f t="shared" si="7"/>
        <v>48</v>
      </c>
      <c r="B63" s="15" t="s">
        <v>70</v>
      </c>
      <c r="C63" s="16">
        <f t="shared" si="2"/>
        <v>37</v>
      </c>
      <c r="D63" s="17">
        <f>'Jan. 15'!W63</f>
        <v>37791.18379144738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8">
        <f t="shared" si="3"/>
        <v>0</v>
      </c>
      <c r="V63" s="8">
        <f t="shared" si="4"/>
        <v>0</v>
      </c>
      <c r="W63" s="9">
        <f t="shared" si="5"/>
        <v>37791.18379144738</v>
      </c>
      <c r="X63" s="18">
        <v>37000</v>
      </c>
      <c r="Y63" s="19">
        <f t="shared" si="6"/>
        <v>791.18379144737992</v>
      </c>
    </row>
    <row r="64" spans="1:25" s="20" customFormat="1" ht="15.75" customHeight="1">
      <c r="A64" s="11">
        <f t="shared" si="7"/>
        <v>49</v>
      </c>
      <c r="B64" s="15" t="s">
        <v>71</v>
      </c>
      <c r="C64" s="16">
        <f t="shared" si="2"/>
        <v>170</v>
      </c>
      <c r="D64" s="17">
        <f>'Jan. 15'!W64</f>
        <v>170710.78451645508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8">
        <f t="shared" si="3"/>
        <v>0</v>
      </c>
      <c r="V64" s="8">
        <f t="shared" si="4"/>
        <v>0</v>
      </c>
      <c r="W64" s="9">
        <f t="shared" si="5"/>
        <v>170710.78451645508</v>
      </c>
      <c r="X64" s="18">
        <v>170000</v>
      </c>
      <c r="Y64" s="19">
        <f t="shared" si="6"/>
        <v>710.78451645508176</v>
      </c>
    </row>
    <row r="65" spans="1:25" s="20" customFormat="1" ht="15.75" customHeight="1">
      <c r="A65" s="11">
        <f t="shared" si="7"/>
        <v>50</v>
      </c>
      <c r="B65" s="12" t="s">
        <v>72</v>
      </c>
      <c r="C65" s="11">
        <f t="shared" si="2"/>
        <v>93</v>
      </c>
      <c r="D65" s="13">
        <f>'Jan. 15'!W65</f>
        <v>93580.348743259747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>
        <f t="shared" si="3"/>
        <v>0</v>
      </c>
      <c r="V65" s="8">
        <f t="shared" si="4"/>
        <v>0</v>
      </c>
      <c r="W65" s="9">
        <f t="shared" si="5"/>
        <v>93580.348743259747</v>
      </c>
      <c r="X65" s="9">
        <v>93000</v>
      </c>
      <c r="Y65" s="14">
        <f t="shared" si="6"/>
        <v>580.3487432597467</v>
      </c>
    </row>
    <row r="66" spans="1:25" s="20" customFormat="1" ht="15.75" customHeight="1">
      <c r="A66" s="11">
        <f t="shared" si="7"/>
        <v>51</v>
      </c>
      <c r="B66" s="12" t="s">
        <v>73</v>
      </c>
      <c r="C66" s="11">
        <f t="shared" si="2"/>
        <v>61</v>
      </c>
      <c r="D66" s="13">
        <f>'Jan. 15'!W66</f>
        <v>61056.630000000005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8">
        <f t="shared" si="3"/>
        <v>0</v>
      </c>
      <c r="V66" s="8">
        <f t="shared" si="4"/>
        <v>0</v>
      </c>
      <c r="W66" s="9">
        <f t="shared" si="5"/>
        <v>61056.630000000005</v>
      </c>
      <c r="X66" s="9">
        <v>61000</v>
      </c>
      <c r="Y66" s="14">
        <f t="shared" si="6"/>
        <v>56.630000000004657</v>
      </c>
    </row>
    <row r="67" spans="1:25" s="20" customFormat="1" ht="15.75" customHeight="1">
      <c r="A67" s="11">
        <f t="shared" si="7"/>
        <v>52</v>
      </c>
      <c r="B67" s="12" t="s">
        <v>74</v>
      </c>
      <c r="C67" s="11">
        <f t="shared" si="2"/>
        <v>0</v>
      </c>
      <c r="D67" s="13">
        <f>'Jan. 15'!W67</f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>
        <f t="shared" si="3"/>
        <v>0</v>
      </c>
      <c r="V67" s="8">
        <f t="shared" si="4"/>
        <v>0</v>
      </c>
      <c r="W67" s="9">
        <f t="shared" si="5"/>
        <v>0</v>
      </c>
      <c r="X67" s="9">
        <v>0</v>
      </c>
      <c r="Y67" s="14">
        <f t="shared" si="6"/>
        <v>0</v>
      </c>
    </row>
    <row r="68" spans="1:25" s="20" customFormat="1" ht="15.75" customHeight="1">
      <c r="A68" s="11">
        <f t="shared" si="7"/>
        <v>53</v>
      </c>
      <c r="B68" s="15" t="s">
        <v>75</v>
      </c>
      <c r="C68" s="16">
        <f t="shared" si="2"/>
        <v>3</v>
      </c>
      <c r="D68" s="17">
        <f>'Jan. 15'!W68</f>
        <v>3000</v>
      </c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8">
        <f t="shared" si="3"/>
        <v>0</v>
      </c>
      <c r="V68" s="8">
        <f t="shared" si="4"/>
        <v>0</v>
      </c>
      <c r="W68" s="9">
        <f t="shared" si="5"/>
        <v>3000</v>
      </c>
      <c r="X68" s="18">
        <v>3000</v>
      </c>
      <c r="Y68" s="19">
        <f t="shared" si="6"/>
        <v>0</v>
      </c>
    </row>
    <row r="69" spans="1:25" s="20" customFormat="1" ht="15.75" customHeight="1">
      <c r="A69" s="11">
        <f t="shared" si="7"/>
        <v>54</v>
      </c>
      <c r="B69" s="15" t="s">
        <v>76</v>
      </c>
      <c r="C69" s="16">
        <f t="shared" si="2"/>
        <v>23</v>
      </c>
      <c r="D69" s="17">
        <f>'Jan. 15'!W69</f>
        <v>23614.567005954716</v>
      </c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8">
        <f t="shared" si="3"/>
        <v>0</v>
      </c>
      <c r="V69" s="8">
        <f t="shared" si="4"/>
        <v>0</v>
      </c>
      <c r="W69" s="9">
        <f t="shared" si="5"/>
        <v>23614.567005954716</v>
      </c>
      <c r="X69" s="18">
        <v>23000</v>
      </c>
      <c r="Y69" s="19">
        <f t="shared" si="6"/>
        <v>614.56700595471557</v>
      </c>
    </row>
    <row r="70" spans="1:25" s="20" customFormat="1" ht="15.75" customHeight="1">
      <c r="A70" s="11">
        <f t="shared" si="7"/>
        <v>55</v>
      </c>
      <c r="B70" s="12" t="s">
        <v>77</v>
      </c>
      <c r="C70" s="11">
        <f t="shared" si="2"/>
        <v>67</v>
      </c>
      <c r="D70" s="13">
        <f>'Jan. 15'!W70</f>
        <v>67369.066313584306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>
        <f t="shared" si="3"/>
        <v>0</v>
      </c>
      <c r="V70" s="8">
        <f t="shared" si="4"/>
        <v>0</v>
      </c>
      <c r="W70" s="9">
        <f t="shared" si="5"/>
        <v>67369.066313584306</v>
      </c>
      <c r="X70" s="9">
        <v>67000</v>
      </c>
      <c r="Y70" s="14">
        <f t="shared" si="6"/>
        <v>369.06631358430604</v>
      </c>
    </row>
    <row r="71" spans="1:25" s="20" customFormat="1" ht="15.75" customHeight="1">
      <c r="A71" s="11">
        <f t="shared" si="7"/>
        <v>56</v>
      </c>
      <c r="B71" s="12" t="s">
        <v>78</v>
      </c>
      <c r="C71" s="11">
        <f t="shared" si="2"/>
        <v>31</v>
      </c>
      <c r="D71" s="13">
        <f>'Jan. 15'!W71</f>
        <v>31723.931282570942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>
        <f t="shared" si="3"/>
        <v>0</v>
      </c>
      <c r="V71" s="8">
        <f t="shared" si="4"/>
        <v>0</v>
      </c>
      <c r="W71" s="9">
        <f t="shared" si="5"/>
        <v>31723.931282570942</v>
      </c>
      <c r="X71" s="9">
        <v>31000</v>
      </c>
      <c r="Y71" s="14">
        <f t="shared" si="6"/>
        <v>723.93128257094213</v>
      </c>
    </row>
    <row r="72" spans="1:25" s="20" customFormat="1" ht="15.75" customHeight="1">
      <c r="A72" s="11">
        <f t="shared" si="7"/>
        <v>57</v>
      </c>
      <c r="B72" s="15" t="s">
        <v>79</v>
      </c>
      <c r="C72" s="16">
        <f t="shared" si="2"/>
        <v>18</v>
      </c>
      <c r="D72" s="17">
        <f>'Jan. 15'!W72</f>
        <v>18227.7</v>
      </c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8">
        <f t="shared" si="3"/>
        <v>0</v>
      </c>
      <c r="V72" s="8">
        <f t="shared" si="4"/>
        <v>0</v>
      </c>
      <c r="W72" s="9">
        <f t="shared" si="5"/>
        <v>18227.7</v>
      </c>
      <c r="X72" s="18">
        <v>18000</v>
      </c>
      <c r="Y72" s="19">
        <f t="shared" si="6"/>
        <v>227.70000000000073</v>
      </c>
    </row>
    <row r="73" spans="1:25" s="20" customFormat="1" ht="15.75" customHeight="1">
      <c r="A73" s="11">
        <f t="shared" si="7"/>
        <v>58</v>
      </c>
      <c r="B73" s="15" t="s">
        <v>80</v>
      </c>
      <c r="C73" s="16">
        <f t="shared" si="2"/>
        <v>10</v>
      </c>
      <c r="D73" s="17">
        <f>'Jan. 15'!W73</f>
        <v>10399.43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8">
        <f t="shared" si="3"/>
        <v>0</v>
      </c>
      <c r="V73" s="8">
        <f t="shared" si="4"/>
        <v>0</v>
      </c>
      <c r="W73" s="9">
        <f t="shared" si="5"/>
        <v>10399.43</v>
      </c>
      <c r="X73" s="18">
        <v>10000</v>
      </c>
      <c r="Y73" s="19">
        <f t="shared" si="6"/>
        <v>399.43000000000029</v>
      </c>
    </row>
    <row r="74" spans="1:25" s="20" customFormat="1" ht="15.75" customHeight="1">
      <c r="A74" s="11">
        <f t="shared" si="7"/>
        <v>59</v>
      </c>
      <c r="B74" s="12" t="s">
        <v>81</v>
      </c>
      <c r="C74" s="11">
        <f t="shared" si="2"/>
        <v>115</v>
      </c>
      <c r="D74" s="13">
        <f>'Jan. 15'!W74</f>
        <v>115450.71667083331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>
        <f t="shared" si="3"/>
        <v>0</v>
      </c>
      <c r="V74" s="8">
        <f t="shared" si="4"/>
        <v>0</v>
      </c>
      <c r="W74" s="9">
        <f t="shared" si="5"/>
        <v>115450.71667083331</v>
      </c>
      <c r="X74" s="9">
        <v>115000</v>
      </c>
      <c r="Y74" s="14">
        <f t="shared" si="6"/>
        <v>450.71667083330976</v>
      </c>
    </row>
    <row r="75" spans="1:25" s="20" customFormat="1" ht="15.75" customHeight="1">
      <c r="A75" s="11">
        <f t="shared" si="7"/>
        <v>60</v>
      </c>
      <c r="B75" s="12" t="s">
        <v>82</v>
      </c>
      <c r="C75" s="11">
        <f t="shared" si="2"/>
        <v>83</v>
      </c>
      <c r="D75" s="13">
        <f>'Jan. 15'!W75</f>
        <v>83087.378160763226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>
        <f t="shared" si="3"/>
        <v>0</v>
      </c>
      <c r="V75" s="8">
        <f t="shared" si="4"/>
        <v>0</v>
      </c>
      <c r="W75" s="9">
        <f t="shared" si="5"/>
        <v>83087.378160763226</v>
      </c>
      <c r="X75" s="9">
        <v>83000</v>
      </c>
      <c r="Y75" s="14">
        <f t="shared" si="6"/>
        <v>87.378160763226333</v>
      </c>
    </row>
    <row r="76" spans="1:25" s="20" customFormat="1" ht="15.75" customHeight="1">
      <c r="A76" s="11">
        <f t="shared" si="7"/>
        <v>61</v>
      </c>
      <c r="B76" s="12" t="s">
        <v>83</v>
      </c>
      <c r="C76" s="11">
        <f t="shared" si="2"/>
        <v>77</v>
      </c>
      <c r="D76" s="13">
        <f>'Jan. 15'!W76</f>
        <v>77042.634448417433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>
        <f t="shared" si="3"/>
        <v>0</v>
      </c>
      <c r="V76" s="8">
        <f t="shared" si="4"/>
        <v>0</v>
      </c>
      <c r="W76" s="9">
        <f t="shared" si="5"/>
        <v>77042.634448417433</v>
      </c>
      <c r="X76" s="9">
        <v>77000</v>
      </c>
      <c r="Y76" s="14">
        <f t="shared" si="6"/>
        <v>42.634448417433305</v>
      </c>
    </row>
    <row r="77" spans="1:25" s="20" customFormat="1" ht="15.75" customHeight="1">
      <c r="A77" s="11">
        <f t="shared" si="7"/>
        <v>62</v>
      </c>
      <c r="B77" s="12" t="s">
        <v>84</v>
      </c>
      <c r="C77" s="11">
        <f t="shared" si="2"/>
        <v>16</v>
      </c>
      <c r="D77" s="13">
        <f>'Jan. 15'!W77</f>
        <v>16597.804448417424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>
        <f t="shared" si="3"/>
        <v>0</v>
      </c>
      <c r="V77" s="8">
        <f t="shared" si="4"/>
        <v>0</v>
      </c>
      <c r="W77" s="9">
        <f t="shared" si="5"/>
        <v>16597.804448417424</v>
      </c>
      <c r="X77" s="9">
        <v>16000</v>
      </c>
      <c r="Y77" s="14">
        <f t="shared" si="6"/>
        <v>597.80444841742428</v>
      </c>
    </row>
    <row r="78" spans="1:25" s="20" customFormat="1" ht="15.75" customHeight="1">
      <c r="A78" s="11">
        <f t="shared" si="7"/>
        <v>63</v>
      </c>
      <c r="B78" s="15" t="s">
        <v>85</v>
      </c>
      <c r="C78" s="16">
        <f t="shared" si="2"/>
        <v>36</v>
      </c>
      <c r="D78" s="17">
        <f>'Jan. 15'!W78</f>
        <v>36497.410000000003</v>
      </c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8">
        <f t="shared" si="3"/>
        <v>0</v>
      </c>
      <c r="V78" s="8">
        <f t="shared" si="4"/>
        <v>0</v>
      </c>
      <c r="W78" s="9">
        <f t="shared" si="5"/>
        <v>36497.410000000003</v>
      </c>
      <c r="X78" s="18">
        <v>36000</v>
      </c>
      <c r="Y78" s="19">
        <f t="shared" si="6"/>
        <v>497.41000000000349</v>
      </c>
    </row>
    <row r="79" spans="1:25" s="20" customFormat="1" ht="15.75" customHeight="1">
      <c r="A79" s="11">
        <f t="shared" si="7"/>
        <v>64</v>
      </c>
      <c r="B79" s="15" t="s">
        <v>86</v>
      </c>
      <c r="C79" s="16">
        <f t="shared" si="2"/>
        <v>75</v>
      </c>
      <c r="D79" s="17">
        <f>'Jan. 15'!W79</f>
        <v>75082.274142591355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8">
        <f t="shared" si="3"/>
        <v>0</v>
      </c>
      <c r="V79" s="8">
        <f t="shared" si="4"/>
        <v>0</v>
      </c>
      <c r="W79" s="9">
        <f t="shared" si="5"/>
        <v>75082.274142591355</v>
      </c>
      <c r="X79" s="18">
        <v>75000</v>
      </c>
      <c r="Y79" s="19">
        <f t="shared" si="6"/>
        <v>82.274142591355485</v>
      </c>
    </row>
    <row r="80" spans="1:25" s="20" customFormat="1" ht="15.75" customHeight="1">
      <c r="A80" s="11">
        <f t="shared" si="7"/>
        <v>65</v>
      </c>
      <c r="B80" s="12" t="s">
        <v>87</v>
      </c>
      <c r="C80" s="11">
        <f t="shared" si="2"/>
        <v>11</v>
      </c>
      <c r="D80" s="13">
        <f>'Jan. 15'!W80</f>
        <v>11103.06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>
        <f t="shared" ref="U80:U143" si="8">+E80+I80+K80+M80+O80+Q80+S80</f>
        <v>0</v>
      </c>
      <c r="V80" s="8">
        <f t="shared" ref="V80:V143" si="9">+F80+J80+L80+N80+P80+R80+T80</f>
        <v>0</v>
      </c>
      <c r="W80" s="9">
        <f t="shared" ref="W80:W143" si="10">+D80+V80-U80</f>
        <v>11103.06</v>
      </c>
      <c r="X80" s="9">
        <v>11000</v>
      </c>
      <c r="Y80" s="14">
        <f t="shared" si="6"/>
        <v>103.05999999999949</v>
      </c>
    </row>
    <row r="81" spans="1:25" s="20" customFormat="1" ht="15.75" customHeight="1">
      <c r="A81" s="11">
        <f t="shared" ref="A81:A145" si="11">+A80+1</f>
        <v>66</v>
      </c>
      <c r="B81" s="12" t="s">
        <v>88</v>
      </c>
      <c r="C81" s="11">
        <f t="shared" ref="C81:C146" si="12">+X81/1000</f>
        <v>68</v>
      </c>
      <c r="D81" s="13">
        <f>'Jan. 15'!W81</f>
        <v>68615.647545701868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>
        <f t="shared" si="8"/>
        <v>0</v>
      </c>
      <c r="V81" s="8">
        <f t="shared" si="9"/>
        <v>0</v>
      </c>
      <c r="W81" s="9">
        <f t="shared" si="10"/>
        <v>68615.647545701868</v>
      </c>
      <c r="X81" s="9">
        <v>68000</v>
      </c>
      <c r="Y81" s="14">
        <f t="shared" ref="Y81:Y145" si="13">+W81-X81</f>
        <v>615.64754570186778</v>
      </c>
    </row>
    <row r="82" spans="1:25" s="20" customFormat="1" ht="15.75" customHeight="1">
      <c r="A82" s="11">
        <f t="shared" si="11"/>
        <v>67</v>
      </c>
      <c r="B82" s="15" t="s">
        <v>89</v>
      </c>
      <c r="C82" s="16">
        <f t="shared" si="12"/>
        <v>144</v>
      </c>
      <c r="D82" s="17">
        <f>'Jan. 15'!W82</f>
        <v>144737.14522035199</v>
      </c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8">
        <f t="shared" si="8"/>
        <v>0</v>
      </c>
      <c r="V82" s="8">
        <f t="shared" si="9"/>
        <v>0</v>
      </c>
      <c r="W82" s="9">
        <f t="shared" si="10"/>
        <v>144737.14522035199</v>
      </c>
      <c r="X82" s="18">
        <v>144000</v>
      </c>
      <c r="Y82" s="19">
        <f t="shared" si="13"/>
        <v>737.14522035198752</v>
      </c>
    </row>
    <row r="83" spans="1:25" s="20" customFormat="1" ht="15.75" customHeight="1">
      <c r="A83" s="11">
        <f t="shared" si="11"/>
        <v>68</v>
      </c>
      <c r="B83" s="26" t="s">
        <v>90</v>
      </c>
      <c r="C83" s="11">
        <f t="shared" si="12"/>
        <v>92</v>
      </c>
      <c r="D83" s="13">
        <f>'Jan. 15'!W83</f>
        <v>92403.774455290608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>
        <f t="shared" si="8"/>
        <v>0</v>
      </c>
      <c r="V83" s="8">
        <f t="shared" si="9"/>
        <v>0</v>
      </c>
      <c r="W83" s="9">
        <f t="shared" si="10"/>
        <v>92403.774455290608</v>
      </c>
      <c r="X83" s="9">
        <v>92000</v>
      </c>
      <c r="Y83" s="14">
        <f t="shared" si="13"/>
        <v>403.77445529060788</v>
      </c>
    </row>
    <row r="84" spans="1:25" s="20" customFormat="1" ht="15.75" customHeight="1">
      <c r="A84" s="11">
        <f t="shared" si="11"/>
        <v>69</v>
      </c>
      <c r="B84" s="12" t="s">
        <v>91</v>
      </c>
      <c r="C84" s="11">
        <f t="shared" si="12"/>
        <v>50</v>
      </c>
      <c r="D84" s="13">
        <f>'Jan. 15'!W84</f>
        <v>50015.68380437322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>
        <f t="shared" si="8"/>
        <v>0</v>
      </c>
      <c r="V84" s="8">
        <f t="shared" si="9"/>
        <v>0</v>
      </c>
      <c r="W84" s="9">
        <f t="shared" si="10"/>
        <v>50015.68380437322</v>
      </c>
      <c r="X84" s="9">
        <v>50000</v>
      </c>
      <c r="Y84" s="14">
        <f t="shared" si="13"/>
        <v>15.683804373220482</v>
      </c>
    </row>
    <row r="85" spans="1:25" s="20" customFormat="1" ht="15.75" customHeight="1">
      <c r="A85" s="11">
        <f t="shared" si="11"/>
        <v>70</v>
      </c>
      <c r="B85" s="12" t="s">
        <v>92</v>
      </c>
      <c r="C85" s="11">
        <f t="shared" si="12"/>
        <v>71</v>
      </c>
      <c r="D85" s="13">
        <f>'Jan. 15'!W85</f>
        <v>71561.068586879876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>
        <f t="shared" si="8"/>
        <v>0</v>
      </c>
      <c r="V85" s="8">
        <f t="shared" si="9"/>
        <v>0</v>
      </c>
      <c r="W85" s="9">
        <f t="shared" si="10"/>
        <v>71561.068586879876</v>
      </c>
      <c r="X85" s="9">
        <v>71000</v>
      </c>
      <c r="Y85" s="14">
        <f t="shared" si="13"/>
        <v>561.06858687987551</v>
      </c>
    </row>
    <row r="86" spans="1:25" s="20" customFormat="1" ht="15.75" customHeight="1">
      <c r="A86" s="11">
        <f t="shared" si="11"/>
        <v>71</v>
      </c>
      <c r="B86" s="21" t="s">
        <v>93</v>
      </c>
      <c r="C86" s="22">
        <f t="shared" si="12"/>
        <v>0</v>
      </c>
      <c r="D86" s="23">
        <f>'Jan. 15'!W86</f>
        <v>-2.526119293179363E-3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8">
        <f t="shared" si="8"/>
        <v>0</v>
      </c>
      <c r="V86" s="8">
        <f t="shared" si="9"/>
        <v>0</v>
      </c>
      <c r="W86" s="9">
        <f t="shared" si="10"/>
        <v>-2.526119293179363E-3</v>
      </c>
      <c r="X86" s="24">
        <v>0</v>
      </c>
      <c r="Y86" s="25">
        <f t="shared" si="13"/>
        <v>-2.526119293179363E-3</v>
      </c>
    </row>
    <row r="87" spans="1:25" s="20" customFormat="1" ht="15.75" customHeight="1">
      <c r="A87" s="11">
        <f t="shared" si="11"/>
        <v>72</v>
      </c>
      <c r="B87" s="21" t="s">
        <v>94</v>
      </c>
      <c r="C87" s="22">
        <f t="shared" si="12"/>
        <v>0</v>
      </c>
      <c r="D87" s="23">
        <f>'Jan. 15'!W87</f>
        <v>-4.9098788731498644E-3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8">
        <f t="shared" si="8"/>
        <v>0</v>
      </c>
      <c r="V87" s="8">
        <f t="shared" si="9"/>
        <v>0</v>
      </c>
      <c r="W87" s="9">
        <f t="shared" si="10"/>
        <v>-4.9098788731498644E-3</v>
      </c>
      <c r="X87" s="24">
        <v>0</v>
      </c>
      <c r="Y87" s="25">
        <f t="shared" si="13"/>
        <v>-4.9098788731498644E-3</v>
      </c>
    </row>
    <row r="88" spans="1:25" s="20" customFormat="1" ht="15.75" customHeight="1">
      <c r="A88" s="11">
        <f t="shared" si="11"/>
        <v>73</v>
      </c>
      <c r="B88" s="12" t="s">
        <v>95</v>
      </c>
      <c r="C88" s="11">
        <f t="shared" si="12"/>
        <v>42</v>
      </c>
      <c r="D88" s="13">
        <f>'Jan. 15'!W88</f>
        <v>42554.75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>
        <f t="shared" si="8"/>
        <v>0</v>
      </c>
      <c r="V88" s="8">
        <f t="shared" si="9"/>
        <v>0</v>
      </c>
      <c r="W88" s="9">
        <f t="shared" si="10"/>
        <v>42554.75</v>
      </c>
      <c r="X88" s="9">
        <v>42000</v>
      </c>
      <c r="Y88" s="14">
        <f t="shared" si="13"/>
        <v>554.75</v>
      </c>
    </row>
    <row r="89" spans="1:25" s="20" customFormat="1" ht="15.75" customHeight="1">
      <c r="A89" s="11">
        <f t="shared" si="11"/>
        <v>74</v>
      </c>
      <c r="B89" s="21" t="s">
        <v>96</v>
      </c>
      <c r="C89" s="22">
        <f t="shared" si="12"/>
        <v>0</v>
      </c>
      <c r="D89" s="23">
        <f>'Jan. 15'!W89</f>
        <v>2.3612625955138355E-3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8">
        <f t="shared" si="8"/>
        <v>0</v>
      </c>
      <c r="V89" s="8">
        <f t="shared" si="9"/>
        <v>0</v>
      </c>
      <c r="W89" s="9">
        <f t="shared" si="10"/>
        <v>2.3612625955138355E-3</v>
      </c>
      <c r="X89" s="24">
        <v>0</v>
      </c>
      <c r="Y89" s="25">
        <f t="shared" si="13"/>
        <v>2.3612625955138355E-3</v>
      </c>
    </row>
    <row r="90" spans="1:25" s="20" customFormat="1" ht="15.75" customHeight="1">
      <c r="A90" s="11">
        <f t="shared" si="11"/>
        <v>75</v>
      </c>
      <c r="B90" s="15" t="s">
        <v>97</v>
      </c>
      <c r="C90" s="16">
        <f t="shared" si="12"/>
        <v>40</v>
      </c>
      <c r="D90" s="17">
        <f>'Jan. 15'!W90</f>
        <v>40284.50519899901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8">
        <f t="shared" si="8"/>
        <v>0</v>
      </c>
      <c r="V90" s="8">
        <f t="shared" si="9"/>
        <v>0</v>
      </c>
      <c r="W90" s="9">
        <f t="shared" si="10"/>
        <v>40284.50519899901</v>
      </c>
      <c r="X90" s="18">
        <v>40000</v>
      </c>
      <c r="Y90" s="19">
        <f t="shared" si="13"/>
        <v>284.50519899900974</v>
      </c>
    </row>
    <row r="91" spans="1:25" s="20" customFormat="1" ht="15.75" customHeight="1">
      <c r="A91" s="11">
        <f t="shared" si="11"/>
        <v>76</v>
      </c>
      <c r="B91" s="21" t="s">
        <v>98</v>
      </c>
      <c r="C91" s="22">
        <f t="shared" si="12"/>
        <v>0</v>
      </c>
      <c r="D91" s="23">
        <f>'Jan. 15'!W91</f>
        <v>-2.1612185864796629E-3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8">
        <f t="shared" si="8"/>
        <v>0</v>
      </c>
      <c r="V91" s="8">
        <f t="shared" si="9"/>
        <v>0</v>
      </c>
      <c r="W91" s="9">
        <f t="shared" si="10"/>
        <v>-2.1612185864796629E-3</v>
      </c>
      <c r="X91" s="24">
        <v>0</v>
      </c>
      <c r="Y91" s="25">
        <f t="shared" si="13"/>
        <v>-2.1612185864796629E-3</v>
      </c>
    </row>
    <row r="92" spans="1:25" s="20" customFormat="1" ht="15.75" customHeight="1">
      <c r="A92" s="11">
        <f t="shared" si="11"/>
        <v>77</v>
      </c>
      <c r="B92" s="12" t="s">
        <v>99</v>
      </c>
      <c r="C92" s="11">
        <f t="shared" si="12"/>
        <v>215</v>
      </c>
      <c r="D92" s="13">
        <f>'Jan. 15'!W92</f>
        <v>215621.31515939167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>
        <v>36</v>
      </c>
      <c r="U92" s="8">
        <f t="shared" si="8"/>
        <v>0</v>
      </c>
      <c r="V92" s="8">
        <f t="shared" si="9"/>
        <v>36</v>
      </c>
      <c r="W92" s="9">
        <f t="shared" si="10"/>
        <v>215657.31515939167</v>
      </c>
      <c r="X92" s="9">
        <v>215000</v>
      </c>
      <c r="Y92" s="14">
        <f t="shared" si="13"/>
        <v>657.31515939167002</v>
      </c>
    </row>
    <row r="93" spans="1:25" s="20" customFormat="1" ht="15.75" customHeight="1">
      <c r="A93" s="11">
        <f t="shared" si="11"/>
        <v>78</v>
      </c>
      <c r="B93" s="12" t="s">
        <v>100</v>
      </c>
      <c r="C93" s="11">
        <f t="shared" si="12"/>
        <v>57</v>
      </c>
      <c r="D93" s="13">
        <f>'Jan. 15'!W93</f>
        <v>57461.270000000004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>
        <f t="shared" si="8"/>
        <v>0</v>
      </c>
      <c r="V93" s="8">
        <f t="shared" si="9"/>
        <v>0</v>
      </c>
      <c r="W93" s="9">
        <f t="shared" si="10"/>
        <v>57461.270000000004</v>
      </c>
      <c r="X93" s="9">
        <v>57000</v>
      </c>
      <c r="Y93" s="14">
        <f t="shared" si="13"/>
        <v>461.27000000000407</v>
      </c>
    </row>
    <row r="94" spans="1:25" s="20" customFormat="1" ht="15.75" customHeight="1">
      <c r="A94" s="11">
        <f t="shared" si="11"/>
        <v>79</v>
      </c>
      <c r="B94" s="21" t="s">
        <v>101</v>
      </c>
      <c r="C94" s="22">
        <f t="shared" si="12"/>
        <v>0</v>
      </c>
      <c r="D94" s="23">
        <f>'Jan. 15'!W94</f>
        <v>0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8">
        <f t="shared" si="8"/>
        <v>0</v>
      </c>
      <c r="V94" s="8">
        <f t="shared" si="9"/>
        <v>0</v>
      </c>
      <c r="W94" s="9">
        <f t="shared" si="10"/>
        <v>0</v>
      </c>
      <c r="X94" s="24">
        <v>0</v>
      </c>
      <c r="Y94" s="25">
        <f t="shared" si="13"/>
        <v>0</v>
      </c>
    </row>
    <row r="95" spans="1:25" s="20" customFormat="1" ht="15.75" customHeight="1">
      <c r="A95" s="11">
        <f t="shared" si="11"/>
        <v>80</v>
      </c>
      <c r="B95" s="21" t="s">
        <v>102</v>
      </c>
      <c r="C95" s="22">
        <f t="shared" si="12"/>
        <v>0</v>
      </c>
      <c r="D95" s="23">
        <f>'Jan. 15'!W95</f>
        <v>0</v>
      </c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8">
        <f t="shared" si="8"/>
        <v>0</v>
      </c>
      <c r="V95" s="8">
        <f t="shared" si="9"/>
        <v>0</v>
      </c>
      <c r="W95" s="9">
        <f t="shared" si="10"/>
        <v>0</v>
      </c>
      <c r="X95" s="24">
        <v>0</v>
      </c>
      <c r="Y95" s="25">
        <f t="shared" si="13"/>
        <v>0</v>
      </c>
    </row>
    <row r="96" spans="1:25" s="20" customFormat="1" ht="15.75" customHeight="1">
      <c r="A96" s="11">
        <f t="shared" si="11"/>
        <v>81</v>
      </c>
      <c r="B96" s="15" t="s">
        <v>103</v>
      </c>
      <c r="C96" s="16">
        <f t="shared" si="12"/>
        <v>253</v>
      </c>
      <c r="D96" s="17">
        <f>'Jan. 15'!W96</f>
        <v>253741.11926483785</v>
      </c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8">
        <f t="shared" si="8"/>
        <v>0</v>
      </c>
      <c r="V96" s="8">
        <f t="shared" si="9"/>
        <v>0</v>
      </c>
      <c r="W96" s="9">
        <f t="shared" si="10"/>
        <v>253741.11926483785</v>
      </c>
      <c r="X96" s="18">
        <v>253000</v>
      </c>
      <c r="Y96" s="19">
        <f t="shared" si="13"/>
        <v>741.11926483784919</v>
      </c>
    </row>
    <row r="97" spans="1:25" s="20" customFormat="1" ht="15.75" customHeight="1">
      <c r="A97" s="11">
        <f t="shared" si="11"/>
        <v>82</v>
      </c>
      <c r="B97" s="12" t="s">
        <v>104</v>
      </c>
      <c r="C97" s="11">
        <f t="shared" si="12"/>
        <v>166</v>
      </c>
      <c r="D97" s="13">
        <f>'Jan. 15'!W97</f>
        <v>166573.12616567881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>
        <f t="shared" si="8"/>
        <v>0</v>
      </c>
      <c r="V97" s="8">
        <f t="shared" si="9"/>
        <v>0</v>
      </c>
      <c r="W97" s="9">
        <f t="shared" si="10"/>
        <v>166573.12616567881</v>
      </c>
      <c r="X97" s="9">
        <v>166000</v>
      </c>
      <c r="Y97" s="14">
        <f t="shared" si="13"/>
        <v>573.12616567881196</v>
      </c>
    </row>
    <row r="98" spans="1:25" s="20" customFormat="1" ht="15.75" customHeight="1">
      <c r="A98" s="11">
        <f t="shared" si="11"/>
        <v>83</v>
      </c>
      <c r="B98" s="12" t="s">
        <v>105</v>
      </c>
      <c r="C98" s="11">
        <f t="shared" si="12"/>
        <v>187</v>
      </c>
      <c r="D98" s="13">
        <f>'Jan. 15'!W98</f>
        <v>187964.48319005666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8">
        <f t="shared" si="8"/>
        <v>0</v>
      </c>
      <c r="V98" s="8">
        <f t="shared" si="9"/>
        <v>0</v>
      </c>
      <c r="W98" s="9">
        <f t="shared" si="10"/>
        <v>187964.48319005666</v>
      </c>
      <c r="X98" s="9">
        <v>187000</v>
      </c>
      <c r="Y98" s="14">
        <f t="shared" si="13"/>
        <v>964.48319005666417</v>
      </c>
    </row>
    <row r="99" spans="1:25" s="20" customFormat="1" ht="15.75" customHeight="1">
      <c r="A99" s="11">
        <f t="shared" si="11"/>
        <v>84</v>
      </c>
      <c r="B99" s="12" t="s">
        <v>106</v>
      </c>
      <c r="C99" s="11">
        <f t="shared" si="12"/>
        <v>256</v>
      </c>
      <c r="D99" s="13">
        <f>'Jan. 15'!W99</f>
        <v>256667.67894160055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>
        <f t="shared" si="8"/>
        <v>0</v>
      </c>
      <c r="V99" s="8">
        <f t="shared" si="9"/>
        <v>0</v>
      </c>
      <c r="W99" s="9">
        <f t="shared" si="10"/>
        <v>256667.67894160055</v>
      </c>
      <c r="X99" s="9">
        <v>256000</v>
      </c>
      <c r="Y99" s="14">
        <f t="shared" si="13"/>
        <v>667.67894160054857</v>
      </c>
    </row>
    <row r="100" spans="1:25" s="20" customFormat="1" ht="15.75" customHeight="1">
      <c r="A100" s="11">
        <f t="shared" si="11"/>
        <v>85</v>
      </c>
      <c r="B100" s="15" t="s">
        <v>107</v>
      </c>
      <c r="C100" s="16">
        <f t="shared" si="12"/>
        <v>10</v>
      </c>
      <c r="D100" s="17">
        <f>'Jan. 15'!W100</f>
        <v>10745.880000000001</v>
      </c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8">
        <f t="shared" si="8"/>
        <v>0</v>
      </c>
      <c r="V100" s="8">
        <f t="shared" si="9"/>
        <v>0</v>
      </c>
      <c r="W100" s="9">
        <f t="shared" si="10"/>
        <v>10745.880000000001</v>
      </c>
      <c r="X100" s="18">
        <v>10000</v>
      </c>
      <c r="Y100" s="19">
        <f t="shared" si="13"/>
        <v>745.88000000000102</v>
      </c>
    </row>
    <row r="101" spans="1:25" s="20" customFormat="1" ht="15.75" customHeight="1">
      <c r="A101" s="11">
        <f t="shared" si="11"/>
        <v>86</v>
      </c>
      <c r="B101" s="15" t="s">
        <v>108</v>
      </c>
      <c r="C101" s="16">
        <f t="shared" si="12"/>
        <v>42</v>
      </c>
      <c r="D101" s="17">
        <f>'Jan. 15'!W101</f>
        <v>42812.207021083392</v>
      </c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8">
        <f t="shared" si="8"/>
        <v>0</v>
      </c>
      <c r="V101" s="8">
        <f t="shared" si="9"/>
        <v>0</v>
      </c>
      <c r="W101" s="9">
        <f t="shared" si="10"/>
        <v>42812.207021083392</v>
      </c>
      <c r="X101" s="18">
        <v>42000</v>
      </c>
      <c r="Y101" s="19">
        <f t="shared" si="13"/>
        <v>812.20702108339174</v>
      </c>
    </row>
    <row r="102" spans="1:25" s="20" customFormat="1" ht="15.75" customHeight="1">
      <c r="A102" s="11">
        <f t="shared" si="11"/>
        <v>87</v>
      </c>
      <c r="B102" s="15" t="s">
        <v>109</v>
      </c>
      <c r="C102" s="16">
        <f t="shared" si="12"/>
        <v>137</v>
      </c>
      <c r="D102" s="17">
        <f>'Jan. 15'!W102</f>
        <v>137115.67783292773</v>
      </c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8">
        <f t="shared" si="8"/>
        <v>0</v>
      </c>
      <c r="V102" s="8">
        <f t="shared" si="9"/>
        <v>0</v>
      </c>
      <c r="W102" s="9">
        <f t="shared" si="10"/>
        <v>137115.67783292773</v>
      </c>
      <c r="X102" s="18">
        <v>137000</v>
      </c>
      <c r="Y102" s="19">
        <f t="shared" si="13"/>
        <v>115.67783292772947</v>
      </c>
    </row>
    <row r="103" spans="1:25" s="20" customFormat="1" ht="15.75" customHeight="1">
      <c r="A103" s="11">
        <f t="shared" si="11"/>
        <v>88</v>
      </c>
      <c r="B103" s="12" t="s">
        <v>110</v>
      </c>
      <c r="C103" s="11">
        <f t="shared" si="12"/>
        <v>49</v>
      </c>
      <c r="D103" s="13">
        <f>'Jan. 15'!W103</f>
        <v>49211.68305487599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8">
        <f t="shared" si="8"/>
        <v>0</v>
      </c>
      <c r="V103" s="8">
        <f t="shared" si="9"/>
        <v>0</v>
      </c>
      <c r="W103" s="9">
        <f t="shared" si="10"/>
        <v>49211.68305487599</v>
      </c>
      <c r="X103" s="9">
        <v>49000</v>
      </c>
      <c r="Y103" s="14">
        <f t="shared" si="13"/>
        <v>211.68305487598991</v>
      </c>
    </row>
    <row r="104" spans="1:25" s="20" customFormat="1" ht="15.75" customHeight="1">
      <c r="A104" s="11">
        <f t="shared" si="11"/>
        <v>89</v>
      </c>
      <c r="B104" s="15" t="s">
        <v>111</v>
      </c>
      <c r="C104" s="16">
        <f t="shared" si="12"/>
        <v>155</v>
      </c>
      <c r="D104" s="17">
        <f>'Jan. 15'!W104</f>
        <v>155596.56216935671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8">
        <f t="shared" si="8"/>
        <v>0</v>
      </c>
      <c r="V104" s="8">
        <f t="shared" si="9"/>
        <v>0</v>
      </c>
      <c r="W104" s="9">
        <f t="shared" si="10"/>
        <v>155596.56216935671</v>
      </c>
      <c r="X104" s="18">
        <v>155000</v>
      </c>
      <c r="Y104" s="19">
        <f t="shared" si="13"/>
        <v>596.56216935670818</v>
      </c>
    </row>
    <row r="105" spans="1:25" s="20" customFormat="1" ht="15.75" customHeight="1">
      <c r="A105" s="11">
        <f t="shared" si="11"/>
        <v>90</v>
      </c>
      <c r="B105" s="15" t="s">
        <v>276</v>
      </c>
      <c r="C105" s="16">
        <f t="shared" si="12"/>
        <v>10</v>
      </c>
      <c r="D105" s="17"/>
      <c r="E105" s="17"/>
      <c r="F105" s="17">
        <v>10000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8">
        <f t="shared" si="8"/>
        <v>0</v>
      </c>
      <c r="V105" s="8">
        <f t="shared" si="9"/>
        <v>10000</v>
      </c>
      <c r="W105" s="9">
        <f t="shared" si="10"/>
        <v>10000</v>
      </c>
      <c r="X105" s="18">
        <v>10000</v>
      </c>
      <c r="Y105" s="19">
        <f t="shared" si="13"/>
        <v>0</v>
      </c>
    </row>
    <row r="106" spans="1:25" s="20" customFormat="1" ht="15.75" customHeight="1">
      <c r="A106" s="11">
        <f t="shared" si="11"/>
        <v>91</v>
      </c>
      <c r="B106" s="12" t="s">
        <v>112</v>
      </c>
      <c r="C106" s="11">
        <f t="shared" si="12"/>
        <v>198</v>
      </c>
      <c r="D106" s="13">
        <f>'Jan. 15'!W105</f>
        <v>198246.59881086196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8">
        <f t="shared" si="8"/>
        <v>0</v>
      </c>
      <c r="V106" s="8">
        <f t="shared" si="9"/>
        <v>0</v>
      </c>
      <c r="W106" s="9">
        <f t="shared" si="10"/>
        <v>198246.59881086196</v>
      </c>
      <c r="X106" s="9">
        <v>198000</v>
      </c>
      <c r="Y106" s="14">
        <f t="shared" si="13"/>
        <v>246.59881086196401</v>
      </c>
    </row>
    <row r="107" spans="1:25" s="20" customFormat="1" ht="15.75" customHeight="1">
      <c r="A107" s="11">
        <f t="shared" si="11"/>
        <v>92</v>
      </c>
      <c r="B107" s="12" t="s">
        <v>113</v>
      </c>
      <c r="C107" s="11">
        <f t="shared" si="12"/>
        <v>34</v>
      </c>
      <c r="D107" s="13">
        <f>'Jan. 15'!W106</f>
        <v>34304.303226791162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8">
        <f t="shared" si="8"/>
        <v>0</v>
      </c>
      <c r="V107" s="8">
        <f t="shared" si="9"/>
        <v>0</v>
      </c>
      <c r="W107" s="9">
        <f t="shared" si="10"/>
        <v>34304.303226791162</v>
      </c>
      <c r="X107" s="9">
        <v>34000</v>
      </c>
      <c r="Y107" s="14">
        <f t="shared" si="13"/>
        <v>304.30322679116216</v>
      </c>
    </row>
    <row r="108" spans="1:25" s="20" customFormat="1" ht="15.75" customHeight="1">
      <c r="A108" s="11">
        <f t="shared" si="11"/>
        <v>93</v>
      </c>
      <c r="B108" s="12" t="s">
        <v>114</v>
      </c>
      <c r="C108" s="11">
        <f t="shared" si="12"/>
        <v>232</v>
      </c>
      <c r="D108" s="13">
        <f>'Jan. 15'!W107</f>
        <v>232049.14783215598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8">
        <f t="shared" si="8"/>
        <v>0</v>
      </c>
      <c r="V108" s="8">
        <f t="shared" si="9"/>
        <v>0</v>
      </c>
      <c r="W108" s="9">
        <f t="shared" si="10"/>
        <v>232049.14783215598</v>
      </c>
      <c r="X108" s="9">
        <v>232000</v>
      </c>
      <c r="Y108" s="14">
        <f t="shared" si="13"/>
        <v>49.147832155984361</v>
      </c>
    </row>
    <row r="109" spans="1:25" s="20" customFormat="1" ht="15.75" customHeight="1">
      <c r="A109" s="11">
        <f t="shared" si="11"/>
        <v>94</v>
      </c>
      <c r="B109" s="12" t="s">
        <v>115</v>
      </c>
      <c r="C109" s="11">
        <f t="shared" si="12"/>
        <v>152</v>
      </c>
      <c r="D109" s="13">
        <f>'Jan. 15'!W108</f>
        <v>152011.98936806884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8">
        <f t="shared" si="8"/>
        <v>0</v>
      </c>
      <c r="V109" s="8">
        <f t="shared" si="9"/>
        <v>0</v>
      </c>
      <c r="W109" s="9">
        <f t="shared" si="10"/>
        <v>152011.98936806884</v>
      </c>
      <c r="X109" s="9">
        <v>152000</v>
      </c>
      <c r="Y109" s="14">
        <f t="shared" si="13"/>
        <v>11.989368068840122</v>
      </c>
    </row>
    <row r="110" spans="1:25" s="20" customFormat="1" ht="15.75" customHeight="1">
      <c r="A110" s="11">
        <f t="shared" si="11"/>
        <v>95</v>
      </c>
      <c r="B110" s="12" t="s">
        <v>116</v>
      </c>
      <c r="C110" s="11">
        <f t="shared" si="12"/>
        <v>82</v>
      </c>
      <c r="D110" s="13">
        <f>'Jan. 15'!W109</f>
        <v>82509.156875646368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8">
        <f t="shared" si="8"/>
        <v>0</v>
      </c>
      <c r="V110" s="8">
        <f t="shared" si="9"/>
        <v>0</v>
      </c>
      <c r="W110" s="9">
        <f t="shared" si="10"/>
        <v>82509.156875646368</v>
      </c>
      <c r="X110" s="9">
        <v>82000</v>
      </c>
      <c r="Y110" s="14">
        <f t="shared" si="13"/>
        <v>509.15687564636755</v>
      </c>
    </row>
    <row r="111" spans="1:25" s="20" customFormat="1" ht="15.75" customHeight="1">
      <c r="A111" s="11">
        <f t="shared" si="11"/>
        <v>96</v>
      </c>
      <c r="B111" s="12" t="s">
        <v>117</v>
      </c>
      <c r="C111" s="11">
        <f t="shared" si="12"/>
        <v>160</v>
      </c>
      <c r="D111" s="13">
        <f>'Jan. 15'!W110</f>
        <v>160476.28278646228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8">
        <f t="shared" si="8"/>
        <v>0</v>
      </c>
      <c r="V111" s="8">
        <f t="shared" si="9"/>
        <v>0</v>
      </c>
      <c r="W111" s="9">
        <f t="shared" si="10"/>
        <v>160476.28278646228</v>
      </c>
      <c r="X111" s="9">
        <v>160000</v>
      </c>
      <c r="Y111" s="14">
        <f t="shared" si="13"/>
        <v>476.28278646228136</v>
      </c>
    </row>
    <row r="112" spans="1:25" s="20" customFormat="1" ht="15.75" customHeight="1">
      <c r="A112" s="11">
        <f t="shared" si="11"/>
        <v>97</v>
      </c>
      <c r="B112" s="12" t="s">
        <v>118</v>
      </c>
      <c r="C112" s="11">
        <f t="shared" si="12"/>
        <v>280</v>
      </c>
      <c r="D112" s="13">
        <f>'Jan. 15'!W111</f>
        <v>280562.44733034848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8">
        <f t="shared" si="8"/>
        <v>0</v>
      </c>
      <c r="V112" s="8">
        <f t="shared" si="9"/>
        <v>0</v>
      </c>
      <c r="W112" s="9">
        <f t="shared" si="10"/>
        <v>280562.44733034848</v>
      </c>
      <c r="X112" s="9">
        <v>280000</v>
      </c>
      <c r="Y112" s="14">
        <f t="shared" si="13"/>
        <v>562.44733034848468</v>
      </c>
    </row>
    <row r="113" spans="1:25" s="20" customFormat="1" ht="15.75" customHeight="1">
      <c r="A113" s="11">
        <f t="shared" si="11"/>
        <v>98</v>
      </c>
      <c r="B113" s="12" t="s">
        <v>119</v>
      </c>
      <c r="C113" s="11">
        <f t="shared" si="12"/>
        <v>0</v>
      </c>
      <c r="D113" s="13">
        <f>'Jan. 15'!W112</f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8">
        <f t="shared" si="8"/>
        <v>0</v>
      </c>
      <c r="V113" s="8">
        <f t="shared" si="9"/>
        <v>0</v>
      </c>
      <c r="W113" s="9">
        <f t="shared" si="10"/>
        <v>0</v>
      </c>
      <c r="X113" s="9">
        <v>0</v>
      </c>
      <c r="Y113" s="14">
        <f t="shared" si="13"/>
        <v>0</v>
      </c>
    </row>
    <row r="114" spans="1:25" s="20" customFormat="1" ht="15.75" customHeight="1">
      <c r="A114" s="11">
        <f t="shared" si="11"/>
        <v>99</v>
      </c>
      <c r="B114" s="12" t="s">
        <v>120</v>
      </c>
      <c r="C114" s="11">
        <f t="shared" si="12"/>
        <v>61</v>
      </c>
      <c r="D114" s="13">
        <f>'Jan. 15'!W113</f>
        <v>61252.74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8">
        <f t="shared" si="8"/>
        <v>0</v>
      </c>
      <c r="V114" s="8">
        <f t="shared" si="9"/>
        <v>0</v>
      </c>
      <c r="W114" s="9">
        <f t="shared" si="10"/>
        <v>61252.74</v>
      </c>
      <c r="X114" s="9">
        <v>61000</v>
      </c>
      <c r="Y114" s="14">
        <f t="shared" si="13"/>
        <v>252.73999999999796</v>
      </c>
    </row>
    <row r="115" spans="1:25" s="20" customFormat="1" ht="15.75" customHeight="1">
      <c r="A115" s="11">
        <f t="shared" si="11"/>
        <v>100</v>
      </c>
      <c r="B115" s="12" t="s">
        <v>121</v>
      </c>
      <c r="C115" s="11">
        <f t="shared" si="12"/>
        <v>127</v>
      </c>
      <c r="D115" s="13">
        <f>'Jan. 15'!W114</f>
        <v>127832.58316851904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8">
        <f t="shared" si="8"/>
        <v>0</v>
      </c>
      <c r="V115" s="8">
        <f t="shared" si="9"/>
        <v>0</v>
      </c>
      <c r="W115" s="9">
        <f t="shared" si="10"/>
        <v>127832.58316851904</v>
      </c>
      <c r="X115" s="9">
        <v>127000</v>
      </c>
      <c r="Y115" s="14">
        <f t="shared" si="13"/>
        <v>832.5831685190351</v>
      </c>
    </row>
    <row r="116" spans="1:25" s="20" customFormat="1" ht="15.75" customHeight="1">
      <c r="A116" s="11">
        <f t="shared" si="11"/>
        <v>101</v>
      </c>
      <c r="B116" s="12" t="s">
        <v>122</v>
      </c>
      <c r="C116" s="11">
        <f t="shared" si="12"/>
        <v>228</v>
      </c>
      <c r="D116" s="13">
        <f>'Jan. 15'!W115</f>
        <v>228660.37993581739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8">
        <f t="shared" si="8"/>
        <v>0</v>
      </c>
      <c r="V116" s="8">
        <f t="shared" si="9"/>
        <v>0</v>
      </c>
      <c r="W116" s="9">
        <f t="shared" si="10"/>
        <v>228660.37993581739</v>
      </c>
      <c r="X116" s="9">
        <v>228000</v>
      </c>
      <c r="Y116" s="14">
        <f t="shared" si="13"/>
        <v>660.37993581738556</v>
      </c>
    </row>
    <row r="117" spans="1:25" s="20" customFormat="1" ht="15.75" customHeight="1">
      <c r="A117" s="11">
        <f t="shared" si="11"/>
        <v>102</v>
      </c>
      <c r="B117" s="12" t="s">
        <v>123</v>
      </c>
      <c r="C117" s="11">
        <f t="shared" si="12"/>
        <v>119</v>
      </c>
      <c r="D117" s="13">
        <f>'Jan. 15'!W116</f>
        <v>119175.68425571827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8">
        <f t="shared" si="8"/>
        <v>0</v>
      </c>
      <c r="V117" s="8">
        <f t="shared" si="9"/>
        <v>0</v>
      </c>
      <c r="W117" s="9">
        <f t="shared" si="10"/>
        <v>119175.68425571827</v>
      </c>
      <c r="X117" s="9">
        <v>119000</v>
      </c>
      <c r="Y117" s="14">
        <f t="shared" si="13"/>
        <v>175.6842557182681</v>
      </c>
    </row>
    <row r="118" spans="1:25" s="20" customFormat="1" ht="15.75" customHeight="1">
      <c r="A118" s="11">
        <f t="shared" si="11"/>
        <v>103</v>
      </c>
      <c r="B118" s="15" t="s">
        <v>271</v>
      </c>
      <c r="C118" s="16">
        <f t="shared" si="12"/>
        <v>10</v>
      </c>
      <c r="D118" s="17">
        <f>'Jan. 15'!W117</f>
        <v>10000</v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8">
        <f t="shared" si="8"/>
        <v>0</v>
      </c>
      <c r="V118" s="8">
        <f t="shared" si="9"/>
        <v>0</v>
      </c>
      <c r="W118" s="9">
        <f t="shared" si="10"/>
        <v>10000</v>
      </c>
      <c r="X118" s="18">
        <v>10000</v>
      </c>
      <c r="Y118" s="19">
        <f t="shared" si="13"/>
        <v>0</v>
      </c>
    </row>
    <row r="119" spans="1:25" s="20" customFormat="1" ht="15.75" customHeight="1">
      <c r="A119" s="11">
        <f t="shared" si="11"/>
        <v>104</v>
      </c>
      <c r="B119" s="12" t="s">
        <v>124</v>
      </c>
      <c r="C119" s="11">
        <f t="shared" si="12"/>
        <v>50</v>
      </c>
      <c r="D119" s="13">
        <f>'Jan. 15'!W118</f>
        <v>50000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8">
        <f t="shared" si="8"/>
        <v>0</v>
      </c>
      <c r="V119" s="8">
        <f t="shared" si="9"/>
        <v>0</v>
      </c>
      <c r="W119" s="9">
        <f t="shared" si="10"/>
        <v>50000</v>
      </c>
      <c r="X119" s="9">
        <v>50000</v>
      </c>
      <c r="Y119" s="14">
        <f t="shared" si="13"/>
        <v>0</v>
      </c>
    </row>
    <row r="120" spans="1:25" s="20" customFormat="1" ht="15.75" customHeight="1">
      <c r="A120" s="11">
        <f t="shared" si="11"/>
        <v>105</v>
      </c>
      <c r="B120" s="12" t="s">
        <v>125</v>
      </c>
      <c r="C120" s="11">
        <f t="shared" si="12"/>
        <v>197</v>
      </c>
      <c r="D120" s="13">
        <f>'Jan. 15'!W119</f>
        <v>197091.6546112764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>
        <v>500</v>
      </c>
      <c r="S120" s="13"/>
      <c r="T120" s="13"/>
      <c r="U120" s="8">
        <f t="shared" si="8"/>
        <v>0</v>
      </c>
      <c r="V120" s="8">
        <f t="shared" si="9"/>
        <v>500</v>
      </c>
      <c r="W120" s="9">
        <f t="shared" si="10"/>
        <v>197591.6546112764</v>
      </c>
      <c r="X120" s="9">
        <v>197000</v>
      </c>
      <c r="Y120" s="14">
        <f t="shared" si="13"/>
        <v>591.65461127640447</v>
      </c>
    </row>
    <row r="121" spans="1:25" s="20" customFormat="1" ht="15.75" customHeight="1">
      <c r="A121" s="11">
        <f t="shared" si="11"/>
        <v>106</v>
      </c>
      <c r="B121" s="12" t="s">
        <v>126</v>
      </c>
      <c r="C121" s="11">
        <f t="shared" si="12"/>
        <v>405</v>
      </c>
      <c r="D121" s="13">
        <f>'Jan. 15'!W120</f>
        <v>405807.68493714102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8">
        <f t="shared" si="8"/>
        <v>0</v>
      </c>
      <c r="V121" s="8">
        <f t="shared" si="9"/>
        <v>0</v>
      </c>
      <c r="W121" s="9">
        <f t="shared" si="10"/>
        <v>405807.68493714102</v>
      </c>
      <c r="X121" s="9">
        <v>405000</v>
      </c>
      <c r="Y121" s="14">
        <f t="shared" si="13"/>
        <v>807.68493714102078</v>
      </c>
    </row>
    <row r="122" spans="1:25" s="20" customFormat="1" ht="15.75" customHeight="1">
      <c r="A122" s="11">
        <f t="shared" si="11"/>
        <v>107</v>
      </c>
      <c r="B122" s="15" t="s">
        <v>127</v>
      </c>
      <c r="C122" s="16">
        <f t="shared" si="12"/>
        <v>151</v>
      </c>
      <c r="D122" s="17">
        <f>'Jan. 15'!W121</f>
        <v>151160.51948498219</v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8">
        <f t="shared" si="8"/>
        <v>0</v>
      </c>
      <c r="V122" s="8">
        <f t="shared" si="9"/>
        <v>0</v>
      </c>
      <c r="W122" s="9">
        <f t="shared" si="10"/>
        <v>151160.51948498219</v>
      </c>
      <c r="X122" s="18">
        <v>151000</v>
      </c>
      <c r="Y122" s="19">
        <f t="shared" si="13"/>
        <v>160.51948498218553</v>
      </c>
    </row>
    <row r="123" spans="1:25" s="20" customFormat="1" ht="15.75" customHeight="1">
      <c r="A123" s="11">
        <f t="shared" si="11"/>
        <v>108</v>
      </c>
      <c r="B123" s="15" t="s">
        <v>128</v>
      </c>
      <c r="C123" s="16">
        <f t="shared" si="12"/>
        <v>27</v>
      </c>
      <c r="D123" s="17">
        <f>'Jan. 15'!W122</f>
        <v>27617.459999999995</v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8">
        <f t="shared" si="8"/>
        <v>0</v>
      </c>
      <c r="V123" s="8">
        <f t="shared" si="9"/>
        <v>0</v>
      </c>
      <c r="W123" s="9">
        <f t="shared" si="10"/>
        <v>27617.459999999995</v>
      </c>
      <c r="X123" s="18">
        <v>27000</v>
      </c>
      <c r="Y123" s="19">
        <f t="shared" si="13"/>
        <v>617.45999999999549</v>
      </c>
    </row>
    <row r="124" spans="1:25" s="20" customFormat="1" ht="15.75" customHeight="1">
      <c r="A124" s="11">
        <f t="shared" si="11"/>
        <v>109</v>
      </c>
      <c r="B124" s="12" t="s">
        <v>129</v>
      </c>
      <c r="C124" s="11">
        <f t="shared" si="12"/>
        <v>1</v>
      </c>
      <c r="D124" s="13">
        <f>'Jan. 15'!W123</f>
        <v>1288.066214090579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8">
        <f t="shared" si="8"/>
        <v>0</v>
      </c>
      <c r="V124" s="8">
        <f t="shared" si="9"/>
        <v>0</v>
      </c>
      <c r="W124" s="9">
        <f t="shared" si="10"/>
        <v>1288.066214090579</v>
      </c>
      <c r="X124" s="9">
        <v>1000</v>
      </c>
      <c r="Y124" s="14">
        <f t="shared" si="13"/>
        <v>288.06621409057902</v>
      </c>
    </row>
    <row r="125" spans="1:25" s="20" customFormat="1" ht="15.75" customHeight="1">
      <c r="A125" s="11">
        <f t="shared" si="11"/>
        <v>110</v>
      </c>
      <c r="B125" s="12" t="s">
        <v>130</v>
      </c>
      <c r="C125" s="11">
        <f t="shared" si="12"/>
        <v>119</v>
      </c>
      <c r="D125" s="13">
        <f>'Jan. 15'!W124</f>
        <v>119361.58563883578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8">
        <f t="shared" si="8"/>
        <v>0</v>
      </c>
      <c r="V125" s="8">
        <f t="shared" si="9"/>
        <v>0</v>
      </c>
      <c r="W125" s="9">
        <f t="shared" si="10"/>
        <v>119361.58563883578</v>
      </c>
      <c r="X125" s="9">
        <v>119000</v>
      </c>
      <c r="Y125" s="14">
        <f t="shared" si="13"/>
        <v>361.58563883577881</v>
      </c>
    </row>
    <row r="126" spans="1:25" s="20" customFormat="1" ht="15.75" customHeight="1">
      <c r="A126" s="11">
        <f t="shared" si="11"/>
        <v>111</v>
      </c>
      <c r="B126" s="12" t="s">
        <v>131</v>
      </c>
      <c r="C126" s="11">
        <f t="shared" si="12"/>
        <v>12</v>
      </c>
      <c r="D126" s="13">
        <f>'Jan. 15'!W125</f>
        <v>12901.8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8">
        <f t="shared" si="8"/>
        <v>0</v>
      </c>
      <c r="V126" s="8">
        <f t="shared" si="9"/>
        <v>0</v>
      </c>
      <c r="W126" s="9">
        <f t="shared" si="10"/>
        <v>12901.8</v>
      </c>
      <c r="X126" s="9">
        <v>12000</v>
      </c>
      <c r="Y126" s="14">
        <f t="shared" si="13"/>
        <v>901.79999999999927</v>
      </c>
    </row>
    <row r="127" spans="1:25" s="20" customFormat="1" ht="15.75" customHeight="1">
      <c r="A127" s="11">
        <f t="shared" si="11"/>
        <v>112</v>
      </c>
      <c r="B127" s="12" t="s">
        <v>132</v>
      </c>
      <c r="C127" s="11">
        <f t="shared" si="12"/>
        <v>18</v>
      </c>
      <c r="D127" s="13">
        <f>'Jan. 15'!W126</f>
        <v>18650.429747367169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8">
        <f t="shared" si="8"/>
        <v>0</v>
      </c>
      <c r="V127" s="8">
        <f t="shared" si="9"/>
        <v>0</v>
      </c>
      <c r="W127" s="9">
        <f t="shared" si="10"/>
        <v>18650.429747367169</v>
      </c>
      <c r="X127" s="9">
        <v>18000</v>
      </c>
      <c r="Y127" s="14">
        <f t="shared" si="13"/>
        <v>650.4297473671686</v>
      </c>
    </row>
    <row r="128" spans="1:25" s="20" customFormat="1" ht="15.75" customHeight="1">
      <c r="A128" s="11">
        <f t="shared" si="11"/>
        <v>113</v>
      </c>
      <c r="B128" s="12" t="s">
        <v>133</v>
      </c>
      <c r="C128" s="11">
        <f t="shared" si="12"/>
        <v>13</v>
      </c>
      <c r="D128" s="13">
        <f>'Jan. 15'!W127</f>
        <v>13862.030958472893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8">
        <f t="shared" si="8"/>
        <v>0</v>
      </c>
      <c r="V128" s="8">
        <f t="shared" si="9"/>
        <v>0</v>
      </c>
      <c r="W128" s="9">
        <f t="shared" si="10"/>
        <v>13862.030958472893</v>
      </c>
      <c r="X128" s="9">
        <v>13000</v>
      </c>
      <c r="Y128" s="14">
        <f t="shared" si="13"/>
        <v>862.03095847289296</v>
      </c>
    </row>
    <row r="129" spans="1:25" s="20" customFormat="1" ht="15.75" customHeight="1">
      <c r="A129" s="11">
        <f t="shared" si="11"/>
        <v>114</v>
      </c>
      <c r="B129" s="12" t="s">
        <v>134</v>
      </c>
      <c r="C129" s="11">
        <f t="shared" si="12"/>
        <v>64</v>
      </c>
      <c r="D129" s="13">
        <f>'Jan. 15'!W128</f>
        <v>64469.232268390704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8">
        <f t="shared" si="8"/>
        <v>0</v>
      </c>
      <c r="V129" s="8">
        <f t="shared" si="9"/>
        <v>0</v>
      </c>
      <c r="W129" s="9">
        <f t="shared" si="10"/>
        <v>64469.232268390704</v>
      </c>
      <c r="X129" s="9">
        <v>64000</v>
      </c>
      <c r="Y129" s="14">
        <f t="shared" si="13"/>
        <v>469.23226839070412</v>
      </c>
    </row>
    <row r="130" spans="1:25" s="20" customFormat="1" ht="15.75" customHeight="1">
      <c r="A130" s="11">
        <f t="shared" si="11"/>
        <v>115</v>
      </c>
      <c r="B130" s="12" t="s">
        <v>135</v>
      </c>
      <c r="C130" s="11">
        <f t="shared" si="12"/>
        <v>21</v>
      </c>
      <c r="D130" s="13">
        <f>'Jan. 15'!W129</f>
        <v>21390.33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8">
        <f t="shared" si="8"/>
        <v>0</v>
      </c>
      <c r="V130" s="8">
        <f t="shared" si="9"/>
        <v>0</v>
      </c>
      <c r="W130" s="9">
        <f t="shared" si="10"/>
        <v>21390.33</v>
      </c>
      <c r="X130" s="9">
        <v>21000</v>
      </c>
      <c r="Y130" s="14">
        <f t="shared" si="13"/>
        <v>390.33000000000175</v>
      </c>
    </row>
    <row r="131" spans="1:25" s="20" customFormat="1" ht="15.75" customHeight="1">
      <c r="A131" s="11">
        <f t="shared" si="11"/>
        <v>116</v>
      </c>
      <c r="B131" s="12" t="s">
        <v>136</v>
      </c>
      <c r="C131" s="11">
        <f t="shared" si="12"/>
        <v>260</v>
      </c>
      <c r="D131" s="13">
        <f>'Jan. 15'!W130</f>
        <v>260624.80492044546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8">
        <f t="shared" si="8"/>
        <v>0</v>
      </c>
      <c r="V131" s="8">
        <f t="shared" si="9"/>
        <v>0</v>
      </c>
      <c r="W131" s="9">
        <f t="shared" si="10"/>
        <v>260624.80492044546</v>
      </c>
      <c r="X131" s="9">
        <v>260000</v>
      </c>
      <c r="Y131" s="14">
        <f t="shared" si="13"/>
        <v>624.80492044545827</v>
      </c>
    </row>
    <row r="132" spans="1:25" s="20" customFormat="1" ht="15.75" customHeight="1">
      <c r="A132" s="11">
        <f t="shared" si="11"/>
        <v>117</v>
      </c>
      <c r="B132" s="12" t="s">
        <v>137</v>
      </c>
      <c r="C132" s="11">
        <f t="shared" si="12"/>
        <v>34</v>
      </c>
      <c r="D132" s="13">
        <f>'Jan. 15'!W131</f>
        <v>34938.07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8">
        <f t="shared" si="8"/>
        <v>0</v>
      </c>
      <c r="V132" s="8">
        <f t="shared" si="9"/>
        <v>0</v>
      </c>
      <c r="W132" s="9">
        <f t="shared" si="10"/>
        <v>34938.07</v>
      </c>
      <c r="X132" s="9">
        <v>34000</v>
      </c>
      <c r="Y132" s="14">
        <f t="shared" si="13"/>
        <v>938.06999999999971</v>
      </c>
    </row>
    <row r="133" spans="1:25" s="20" customFormat="1" ht="15.75" customHeight="1">
      <c r="A133" s="11">
        <f t="shared" si="11"/>
        <v>118</v>
      </c>
      <c r="B133" s="12" t="s">
        <v>138</v>
      </c>
      <c r="C133" s="11">
        <f t="shared" si="12"/>
        <v>13</v>
      </c>
      <c r="D133" s="13">
        <f>'Jan. 15'!W132</f>
        <v>13798.144822098619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8">
        <f t="shared" si="8"/>
        <v>0</v>
      </c>
      <c r="V133" s="8">
        <f t="shared" si="9"/>
        <v>0</v>
      </c>
      <c r="W133" s="9">
        <f t="shared" si="10"/>
        <v>13798.144822098619</v>
      </c>
      <c r="X133" s="9">
        <v>13000</v>
      </c>
      <c r="Y133" s="14">
        <f t="shared" si="13"/>
        <v>798.14482209861853</v>
      </c>
    </row>
    <row r="134" spans="1:25" s="20" customFormat="1" ht="15.75" customHeight="1">
      <c r="A134" s="11">
        <f t="shared" si="11"/>
        <v>119</v>
      </c>
      <c r="B134" s="12" t="s">
        <v>139</v>
      </c>
      <c r="C134" s="11">
        <f t="shared" si="12"/>
        <v>245</v>
      </c>
      <c r="D134" s="13">
        <f>'Jan. 15'!W133</f>
        <v>245890.24694906682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8">
        <f t="shared" si="8"/>
        <v>0</v>
      </c>
      <c r="V134" s="8">
        <f t="shared" si="9"/>
        <v>0</v>
      </c>
      <c r="W134" s="9">
        <f t="shared" si="10"/>
        <v>245890.24694906682</v>
      </c>
      <c r="X134" s="9">
        <v>245000</v>
      </c>
      <c r="Y134" s="14">
        <f t="shared" si="13"/>
        <v>890.24694906681543</v>
      </c>
    </row>
    <row r="135" spans="1:25" s="20" customFormat="1" ht="15.75" customHeight="1">
      <c r="A135" s="11">
        <f t="shared" si="11"/>
        <v>120</v>
      </c>
      <c r="B135" s="12" t="s">
        <v>140</v>
      </c>
      <c r="C135" s="11">
        <f t="shared" si="12"/>
        <v>3</v>
      </c>
      <c r="D135" s="13">
        <f>'Jan. 15'!W134</f>
        <v>3478.2340837143656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8">
        <f t="shared" si="8"/>
        <v>0</v>
      </c>
      <c r="V135" s="8">
        <f t="shared" si="9"/>
        <v>0</v>
      </c>
      <c r="W135" s="9">
        <f t="shared" si="10"/>
        <v>3478.2340837143656</v>
      </c>
      <c r="X135" s="9">
        <v>3000</v>
      </c>
      <c r="Y135" s="14">
        <f t="shared" si="13"/>
        <v>478.23408371436562</v>
      </c>
    </row>
    <row r="136" spans="1:25" s="20" customFormat="1" ht="15.75" customHeight="1">
      <c r="A136" s="11">
        <f t="shared" si="11"/>
        <v>121</v>
      </c>
      <c r="B136" s="12" t="s">
        <v>141</v>
      </c>
      <c r="C136" s="11">
        <f t="shared" si="12"/>
        <v>287</v>
      </c>
      <c r="D136" s="13">
        <f>'Jan. 15'!W135</f>
        <v>287393.82159193564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8">
        <f t="shared" si="8"/>
        <v>0</v>
      </c>
      <c r="V136" s="8">
        <f t="shared" si="9"/>
        <v>0</v>
      </c>
      <c r="W136" s="9">
        <f t="shared" si="10"/>
        <v>287393.82159193564</v>
      </c>
      <c r="X136" s="9">
        <v>287000</v>
      </c>
      <c r="Y136" s="14">
        <f t="shared" si="13"/>
        <v>393.82159193564439</v>
      </c>
    </row>
    <row r="137" spans="1:25" s="20" customFormat="1" ht="15.75" customHeight="1">
      <c r="A137" s="11">
        <f t="shared" si="11"/>
        <v>122</v>
      </c>
      <c r="B137" s="12" t="s">
        <v>142</v>
      </c>
      <c r="C137" s="11">
        <f t="shared" si="12"/>
        <v>220</v>
      </c>
      <c r="D137" s="13">
        <f>'Jan. 15'!W136</f>
        <v>219274.42838564995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>
        <v>1251.3600000000001</v>
      </c>
      <c r="U137" s="8">
        <f t="shared" si="8"/>
        <v>0</v>
      </c>
      <c r="V137" s="8">
        <f t="shared" si="9"/>
        <v>1251.3600000000001</v>
      </c>
      <c r="W137" s="9">
        <f t="shared" si="10"/>
        <v>220525.78838564994</v>
      </c>
      <c r="X137" s="9">
        <v>220000</v>
      </c>
      <c r="Y137" s="14">
        <f t="shared" si="13"/>
        <v>525.7883856499393</v>
      </c>
    </row>
    <row r="138" spans="1:25" s="20" customFormat="1" ht="15.75" customHeight="1">
      <c r="A138" s="11">
        <f t="shared" si="11"/>
        <v>123</v>
      </c>
      <c r="B138" s="12" t="s">
        <v>143</v>
      </c>
      <c r="C138" s="11">
        <f t="shared" si="12"/>
        <v>208</v>
      </c>
      <c r="D138" s="13">
        <f>'Jan. 15'!W137</f>
        <v>208685.83509160104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8">
        <f t="shared" si="8"/>
        <v>0</v>
      </c>
      <c r="V138" s="8">
        <f t="shared" si="9"/>
        <v>0</v>
      </c>
      <c r="W138" s="9">
        <f t="shared" si="10"/>
        <v>208685.83509160104</v>
      </c>
      <c r="X138" s="9">
        <v>208000</v>
      </c>
      <c r="Y138" s="14">
        <f t="shared" si="13"/>
        <v>685.83509160103858</v>
      </c>
    </row>
    <row r="139" spans="1:25" s="20" customFormat="1" ht="15.75" customHeight="1">
      <c r="A139" s="11">
        <f t="shared" si="11"/>
        <v>124</v>
      </c>
      <c r="B139" s="12" t="s">
        <v>144</v>
      </c>
      <c r="C139" s="11">
        <f t="shared" si="12"/>
        <v>177</v>
      </c>
      <c r="D139" s="13">
        <f>'Jan. 15'!W138</f>
        <v>177738.24512431378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8">
        <f t="shared" si="8"/>
        <v>0</v>
      </c>
      <c r="V139" s="8">
        <f t="shared" si="9"/>
        <v>0</v>
      </c>
      <c r="W139" s="9">
        <f t="shared" si="10"/>
        <v>177738.24512431378</v>
      </c>
      <c r="X139" s="9">
        <v>177000</v>
      </c>
      <c r="Y139" s="14">
        <f t="shared" si="13"/>
        <v>738.24512431377661</v>
      </c>
    </row>
    <row r="140" spans="1:25" s="20" customFormat="1" ht="15.75" customHeight="1">
      <c r="A140" s="11">
        <f t="shared" si="11"/>
        <v>125</v>
      </c>
      <c r="B140" s="12" t="s">
        <v>145</v>
      </c>
      <c r="C140" s="11">
        <f t="shared" si="12"/>
        <v>73</v>
      </c>
      <c r="D140" s="13">
        <f>'Jan. 15'!W139</f>
        <v>73930.501533429735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8">
        <f t="shared" si="8"/>
        <v>0</v>
      </c>
      <c r="V140" s="8">
        <f t="shared" si="9"/>
        <v>0</v>
      </c>
      <c r="W140" s="9">
        <f t="shared" si="10"/>
        <v>73930.501533429735</v>
      </c>
      <c r="X140" s="9">
        <v>73000</v>
      </c>
      <c r="Y140" s="14">
        <f t="shared" si="13"/>
        <v>930.50153342973499</v>
      </c>
    </row>
    <row r="141" spans="1:25" s="20" customFormat="1" ht="15.75" customHeight="1">
      <c r="A141" s="11">
        <f t="shared" si="11"/>
        <v>126</v>
      </c>
      <c r="B141" s="12" t="s">
        <v>146</v>
      </c>
      <c r="C141" s="11">
        <f t="shared" si="12"/>
        <v>65</v>
      </c>
      <c r="D141" s="13">
        <f>'Jan. 15'!W140</f>
        <v>65914.316734557491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8">
        <f t="shared" si="8"/>
        <v>0</v>
      </c>
      <c r="V141" s="8">
        <f t="shared" si="9"/>
        <v>0</v>
      </c>
      <c r="W141" s="9">
        <f t="shared" si="10"/>
        <v>65914.316734557491</v>
      </c>
      <c r="X141" s="9">
        <v>65000</v>
      </c>
      <c r="Y141" s="14">
        <f t="shared" si="13"/>
        <v>914.31673455749115</v>
      </c>
    </row>
    <row r="142" spans="1:25" s="20" customFormat="1" ht="15.75" customHeight="1">
      <c r="A142" s="11">
        <f t="shared" si="11"/>
        <v>127</v>
      </c>
      <c r="B142" s="12" t="s">
        <v>147</v>
      </c>
      <c r="C142" s="11">
        <f t="shared" si="12"/>
        <v>177</v>
      </c>
      <c r="D142" s="13">
        <f>'Jan. 15'!W141</f>
        <v>177864.9054738174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8">
        <f t="shared" si="8"/>
        <v>0</v>
      </c>
      <c r="V142" s="8">
        <f t="shared" si="9"/>
        <v>0</v>
      </c>
      <c r="W142" s="9">
        <f t="shared" si="10"/>
        <v>177864.9054738174</v>
      </c>
      <c r="X142" s="9">
        <v>177000</v>
      </c>
      <c r="Y142" s="14">
        <f t="shared" si="13"/>
        <v>864.9054738174018</v>
      </c>
    </row>
    <row r="143" spans="1:25" s="20" customFormat="1" ht="15.75" customHeight="1">
      <c r="A143" s="11">
        <f t="shared" si="11"/>
        <v>128</v>
      </c>
      <c r="B143" s="12" t="s">
        <v>148</v>
      </c>
      <c r="C143" s="11">
        <f t="shared" si="12"/>
        <v>56</v>
      </c>
      <c r="D143" s="13">
        <f>'Jan. 15'!W142</f>
        <v>56925.566031130489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8">
        <f t="shared" si="8"/>
        <v>0</v>
      </c>
      <c r="V143" s="8">
        <f t="shared" si="9"/>
        <v>0</v>
      </c>
      <c r="W143" s="9">
        <f t="shared" si="10"/>
        <v>56925.566031130489</v>
      </c>
      <c r="X143" s="9">
        <v>56000</v>
      </c>
      <c r="Y143" s="14">
        <f t="shared" si="13"/>
        <v>925.56603113048914</v>
      </c>
    </row>
    <row r="144" spans="1:25" s="20" customFormat="1" ht="15.75" customHeight="1">
      <c r="A144" s="11">
        <f t="shared" si="11"/>
        <v>129</v>
      </c>
      <c r="B144" s="12" t="s">
        <v>149</v>
      </c>
      <c r="C144" s="11">
        <f t="shared" si="12"/>
        <v>55</v>
      </c>
      <c r="D144" s="13">
        <f>'Jan. 15'!W143</f>
        <v>55338.47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8">
        <f t="shared" ref="U144:U207" si="14">+E144+I144+K144+M144+O144+Q144+S144</f>
        <v>0</v>
      </c>
      <c r="V144" s="8">
        <f t="shared" ref="V144:V207" si="15">+F144+J144+L144+N144+P144+R144+T144</f>
        <v>0</v>
      </c>
      <c r="W144" s="9">
        <f t="shared" ref="W144:W207" si="16">+D144+V144-U144</f>
        <v>55338.47</v>
      </c>
      <c r="X144" s="9">
        <v>55000</v>
      </c>
      <c r="Y144" s="14">
        <f t="shared" si="13"/>
        <v>338.47000000000116</v>
      </c>
    </row>
    <row r="145" spans="1:25" s="20" customFormat="1" ht="15.75" customHeight="1">
      <c r="A145" s="11">
        <f t="shared" si="11"/>
        <v>130</v>
      </c>
      <c r="B145" s="12" t="s">
        <v>150</v>
      </c>
      <c r="C145" s="11">
        <f t="shared" si="12"/>
        <v>316</v>
      </c>
      <c r="D145" s="13">
        <f>'Jan. 15'!W144</f>
        <v>316492.35364037898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8">
        <f t="shared" si="14"/>
        <v>0</v>
      </c>
      <c r="V145" s="8">
        <f t="shared" si="15"/>
        <v>0</v>
      </c>
      <c r="W145" s="9">
        <f t="shared" si="16"/>
        <v>316492.35364037898</v>
      </c>
      <c r="X145" s="9">
        <v>316000</v>
      </c>
      <c r="Y145" s="14">
        <f t="shared" si="13"/>
        <v>492.35364037897671</v>
      </c>
    </row>
    <row r="146" spans="1:25" s="20" customFormat="1" ht="15.75" customHeight="1">
      <c r="A146" s="11">
        <f t="shared" ref="A146:A209" si="17">+A145+1</f>
        <v>131</v>
      </c>
      <c r="B146" s="12" t="s">
        <v>151</v>
      </c>
      <c r="C146" s="11">
        <f t="shared" si="12"/>
        <v>50</v>
      </c>
      <c r="D146" s="13">
        <f>'Jan. 15'!W145</f>
        <v>50197.782758185029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8">
        <f t="shared" si="14"/>
        <v>0</v>
      </c>
      <c r="V146" s="8">
        <f t="shared" si="15"/>
        <v>0</v>
      </c>
      <c r="W146" s="9">
        <f t="shared" si="16"/>
        <v>50197.782758185029</v>
      </c>
      <c r="X146" s="9">
        <v>50000</v>
      </c>
      <c r="Y146" s="14">
        <f t="shared" ref="Y146:Y209" si="18">+W146-X146</f>
        <v>197.7827581850288</v>
      </c>
    </row>
    <row r="147" spans="1:25" s="20" customFormat="1" ht="15.75" customHeight="1">
      <c r="A147" s="11">
        <f t="shared" si="17"/>
        <v>132</v>
      </c>
      <c r="B147" s="12" t="s">
        <v>152</v>
      </c>
      <c r="C147" s="11">
        <f t="shared" ref="C147:C211" si="19">+X147/1000</f>
        <v>178</v>
      </c>
      <c r="D147" s="13">
        <f>'Jan. 15'!W146</f>
        <v>178699.63511762736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8">
        <f t="shared" si="14"/>
        <v>0</v>
      </c>
      <c r="V147" s="8">
        <f t="shared" si="15"/>
        <v>0</v>
      </c>
      <c r="W147" s="9">
        <f t="shared" si="16"/>
        <v>178699.63511762736</v>
      </c>
      <c r="X147" s="9">
        <v>178000</v>
      </c>
      <c r="Y147" s="14">
        <f t="shared" si="18"/>
        <v>699.63511762736016</v>
      </c>
    </row>
    <row r="148" spans="1:25" s="20" customFormat="1" ht="15.75" customHeight="1">
      <c r="A148" s="11">
        <f t="shared" si="17"/>
        <v>133</v>
      </c>
      <c r="B148" s="15" t="s">
        <v>273</v>
      </c>
      <c r="C148" s="16">
        <f t="shared" si="19"/>
        <v>10</v>
      </c>
      <c r="D148" s="17">
        <f>'Jan. 15'!W147</f>
        <v>1000</v>
      </c>
      <c r="E148" s="17"/>
      <c r="F148" s="17">
        <v>9000</v>
      </c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8">
        <f t="shared" si="14"/>
        <v>0</v>
      </c>
      <c r="V148" s="8">
        <f t="shared" si="15"/>
        <v>9000</v>
      </c>
      <c r="W148" s="9">
        <f t="shared" si="16"/>
        <v>10000</v>
      </c>
      <c r="X148" s="18">
        <v>10000</v>
      </c>
      <c r="Y148" s="19">
        <f t="shared" si="18"/>
        <v>0</v>
      </c>
    </row>
    <row r="149" spans="1:25" s="20" customFormat="1" ht="15.75" customHeight="1">
      <c r="A149" s="11">
        <f t="shared" si="17"/>
        <v>134</v>
      </c>
      <c r="B149" s="12" t="s">
        <v>153</v>
      </c>
      <c r="C149" s="11">
        <f t="shared" si="19"/>
        <v>272</v>
      </c>
      <c r="D149" s="13">
        <f>'Jan. 15'!W148</f>
        <v>272335.33952448075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8">
        <f t="shared" si="14"/>
        <v>0</v>
      </c>
      <c r="V149" s="8">
        <f t="shared" si="15"/>
        <v>0</v>
      </c>
      <c r="W149" s="9">
        <f t="shared" si="16"/>
        <v>272335.33952448075</v>
      </c>
      <c r="X149" s="9">
        <v>272000</v>
      </c>
      <c r="Y149" s="14">
        <f t="shared" si="18"/>
        <v>335.33952448074706</v>
      </c>
    </row>
    <row r="150" spans="1:25" s="20" customFormat="1" ht="15.75" customHeight="1">
      <c r="A150" s="11">
        <f t="shared" si="17"/>
        <v>135</v>
      </c>
      <c r="B150" s="12" t="s">
        <v>154</v>
      </c>
      <c r="C150" s="11">
        <f t="shared" si="19"/>
        <v>210</v>
      </c>
      <c r="D150" s="13">
        <f>'Jan. 15'!W149</f>
        <v>210093.91555184763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8">
        <f t="shared" si="14"/>
        <v>0</v>
      </c>
      <c r="V150" s="8">
        <f t="shared" si="15"/>
        <v>0</v>
      </c>
      <c r="W150" s="9">
        <f t="shared" si="16"/>
        <v>210093.91555184763</v>
      </c>
      <c r="X150" s="9">
        <v>210000</v>
      </c>
      <c r="Y150" s="14">
        <f t="shared" si="18"/>
        <v>93.915551847632742</v>
      </c>
    </row>
    <row r="151" spans="1:25" s="20" customFormat="1" ht="15.75" customHeight="1">
      <c r="A151" s="11">
        <f t="shared" si="17"/>
        <v>136</v>
      </c>
      <c r="B151" s="12" t="s">
        <v>155</v>
      </c>
      <c r="C151" s="11">
        <f t="shared" si="19"/>
        <v>60</v>
      </c>
      <c r="D151" s="13">
        <f>'Jan. 15'!W150</f>
        <v>60411.873286065587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8">
        <f t="shared" si="14"/>
        <v>0</v>
      </c>
      <c r="V151" s="8">
        <f t="shared" si="15"/>
        <v>0</v>
      </c>
      <c r="W151" s="9">
        <f t="shared" si="16"/>
        <v>60411.873286065587</v>
      </c>
      <c r="X151" s="9">
        <v>60000</v>
      </c>
      <c r="Y151" s="14">
        <f t="shared" si="18"/>
        <v>411.87328606558731</v>
      </c>
    </row>
    <row r="152" spans="1:25" s="20" customFormat="1" ht="15.75" customHeight="1">
      <c r="A152" s="11">
        <f t="shared" si="17"/>
        <v>137</v>
      </c>
      <c r="B152" s="12" t="s">
        <v>156</v>
      </c>
      <c r="C152" s="11">
        <f t="shared" si="19"/>
        <v>67</v>
      </c>
      <c r="D152" s="13">
        <f>'Jan. 15'!W151</f>
        <v>67957.11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8">
        <f t="shared" si="14"/>
        <v>0</v>
      </c>
      <c r="V152" s="8">
        <f t="shared" si="15"/>
        <v>0</v>
      </c>
      <c r="W152" s="9">
        <f t="shared" si="16"/>
        <v>67957.11</v>
      </c>
      <c r="X152" s="9">
        <v>67000</v>
      </c>
      <c r="Y152" s="14">
        <f t="shared" si="18"/>
        <v>957.11000000000058</v>
      </c>
    </row>
    <row r="153" spans="1:25" s="20" customFormat="1" ht="15.75" customHeight="1">
      <c r="A153" s="11">
        <f t="shared" si="17"/>
        <v>138</v>
      </c>
      <c r="B153" s="12" t="s">
        <v>157</v>
      </c>
      <c r="C153" s="11">
        <f t="shared" si="19"/>
        <v>190</v>
      </c>
      <c r="D153" s="13">
        <f>'Jan. 15'!W152</f>
        <v>190496.94023289825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8">
        <f t="shared" si="14"/>
        <v>0</v>
      </c>
      <c r="V153" s="8">
        <f t="shared" si="15"/>
        <v>0</v>
      </c>
      <c r="W153" s="9">
        <f t="shared" si="16"/>
        <v>190496.94023289825</v>
      </c>
      <c r="X153" s="9">
        <v>190000</v>
      </c>
      <c r="Y153" s="14">
        <f t="shared" si="18"/>
        <v>496.94023289825418</v>
      </c>
    </row>
    <row r="154" spans="1:25" s="20" customFormat="1" ht="15.75" customHeight="1">
      <c r="A154" s="11">
        <f t="shared" si="17"/>
        <v>139</v>
      </c>
      <c r="B154" s="12" t="s">
        <v>158</v>
      </c>
      <c r="C154" s="11">
        <f t="shared" si="19"/>
        <v>243</v>
      </c>
      <c r="D154" s="13">
        <f>'Jan. 15'!W153</f>
        <v>243917.43860550836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>
        <v>54</v>
      </c>
      <c r="U154" s="8">
        <f t="shared" si="14"/>
        <v>0</v>
      </c>
      <c r="V154" s="8">
        <f t="shared" si="15"/>
        <v>54</v>
      </c>
      <c r="W154" s="9">
        <f t="shared" si="16"/>
        <v>243971.43860550836</v>
      </c>
      <c r="X154" s="9">
        <v>243000</v>
      </c>
      <c r="Y154" s="14">
        <f t="shared" si="18"/>
        <v>971.43860550835961</v>
      </c>
    </row>
    <row r="155" spans="1:25" s="20" customFormat="1" ht="15.75" customHeight="1">
      <c r="A155" s="11">
        <f t="shared" si="17"/>
        <v>140</v>
      </c>
      <c r="B155" s="12" t="s">
        <v>159</v>
      </c>
      <c r="C155" s="11">
        <f t="shared" si="19"/>
        <v>97</v>
      </c>
      <c r="D155" s="13">
        <f>'Jan. 15'!W154</f>
        <v>97356.578116884441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8">
        <f t="shared" si="14"/>
        <v>0</v>
      </c>
      <c r="V155" s="8">
        <f t="shared" si="15"/>
        <v>0</v>
      </c>
      <c r="W155" s="9">
        <f t="shared" si="16"/>
        <v>97356.578116884441</v>
      </c>
      <c r="X155" s="9">
        <v>97000</v>
      </c>
      <c r="Y155" s="14">
        <f t="shared" si="18"/>
        <v>356.57811688444053</v>
      </c>
    </row>
    <row r="156" spans="1:25" s="20" customFormat="1" ht="15.75" customHeight="1">
      <c r="A156" s="11">
        <f t="shared" si="17"/>
        <v>141</v>
      </c>
      <c r="B156" s="12" t="s">
        <v>160</v>
      </c>
      <c r="C156" s="11">
        <f t="shared" si="19"/>
        <v>26</v>
      </c>
      <c r="D156" s="13">
        <f>'Jan. 15'!W155</f>
        <v>26075.928613574331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8">
        <f t="shared" si="14"/>
        <v>0</v>
      </c>
      <c r="V156" s="8">
        <f t="shared" si="15"/>
        <v>0</v>
      </c>
      <c r="W156" s="9">
        <f t="shared" si="16"/>
        <v>26075.928613574331</v>
      </c>
      <c r="X156" s="9">
        <v>26000</v>
      </c>
      <c r="Y156" s="14">
        <f t="shared" si="18"/>
        <v>75.928613574331393</v>
      </c>
    </row>
    <row r="157" spans="1:25" s="20" customFormat="1" ht="15.75" customHeight="1">
      <c r="A157" s="11">
        <f t="shared" si="17"/>
        <v>142</v>
      </c>
      <c r="B157" s="12" t="s">
        <v>161</v>
      </c>
      <c r="C157" s="11">
        <f t="shared" si="19"/>
        <v>282</v>
      </c>
      <c r="D157" s="13">
        <f>'Jan. 15'!W156</f>
        <v>282848.87132937927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8">
        <f t="shared" si="14"/>
        <v>0</v>
      </c>
      <c r="V157" s="8">
        <f t="shared" si="15"/>
        <v>0</v>
      </c>
      <c r="W157" s="9">
        <f t="shared" si="16"/>
        <v>282848.87132937927</v>
      </c>
      <c r="X157" s="9">
        <v>282000</v>
      </c>
      <c r="Y157" s="14">
        <f t="shared" si="18"/>
        <v>848.87132937926799</v>
      </c>
    </row>
    <row r="158" spans="1:25" s="20" customFormat="1" ht="15.75" customHeight="1">
      <c r="A158" s="11">
        <f t="shared" si="17"/>
        <v>143</v>
      </c>
      <c r="B158" s="12" t="s">
        <v>162</v>
      </c>
      <c r="C158" s="11">
        <f t="shared" si="19"/>
        <v>48</v>
      </c>
      <c r="D158" s="13">
        <f>'Jan. 15'!W157</f>
        <v>48635.712055971802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8">
        <f t="shared" si="14"/>
        <v>0</v>
      </c>
      <c r="V158" s="8">
        <f t="shared" si="15"/>
        <v>0</v>
      </c>
      <c r="W158" s="9">
        <f t="shared" si="16"/>
        <v>48635.712055971802</v>
      </c>
      <c r="X158" s="9">
        <v>48000</v>
      </c>
      <c r="Y158" s="14">
        <f t="shared" si="18"/>
        <v>635.71205597180233</v>
      </c>
    </row>
    <row r="159" spans="1:25" s="20" customFormat="1" ht="15.75" customHeight="1">
      <c r="A159" s="11">
        <f t="shared" si="17"/>
        <v>144</v>
      </c>
      <c r="B159" s="12" t="s">
        <v>163</v>
      </c>
      <c r="C159" s="11">
        <f t="shared" si="19"/>
        <v>140</v>
      </c>
      <c r="D159" s="13">
        <f>'Jan. 15'!W158</f>
        <v>140101.86975219814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8">
        <f t="shared" si="14"/>
        <v>0</v>
      </c>
      <c r="V159" s="8">
        <f t="shared" si="15"/>
        <v>0</v>
      </c>
      <c r="W159" s="9">
        <f t="shared" si="16"/>
        <v>140101.86975219814</v>
      </c>
      <c r="X159" s="9">
        <v>140000</v>
      </c>
      <c r="Y159" s="14">
        <f t="shared" si="18"/>
        <v>101.86975219813758</v>
      </c>
    </row>
    <row r="160" spans="1:25" s="20" customFormat="1" ht="15.75" customHeight="1">
      <c r="A160" s="11">
        <f t="shared" si="17"/>
        <v>145</v>
      </c>
      <c r="B160" s="15" t="s">
        <v>164</v>
      </c>
      <c r="C160" s="16">
        <f t="shared" si="19"/>
        <v>15</v>
      </c>
      <c r="D160" s="17">
        <f>'Jan. 15'!W159</f>
        <v>15000</v>
      </c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8">
        <f t="shared" si="14"/>
        <v>0</v>
      </c>
      <c r="V160" s="8">
        <f t="shared" si="15"/>
        <v>0</v>
      </c>
      <c r="W160" s="9">
        <f t="shared" si="16"/>
        <v>15000</v>
      </c>
      <c r="X160" s="18">
        <v>15000</v>
      </c>
      <c r="Y160" s="19">
        <f t="shared" si="18"/>
        <v>0</v>
      </c>
    </row>
    <row r="161" spans="1:25" s="20" customFormat="1" ht="15.75" customHeight="1">
      <c r="A161" s="11">
        <f t="shared" si="17"/>
        <v>146</v>
      </c>
      <c r="B161" s="12" t="s">
        <v>165</v>
      </c>
      <c r="C161" s="11">
        <f t="shared" si="19"/>
        <v>10</v>
      </c>
      <c r="D161" s="13">
        <f>'Jan. 15'!W160</f>
        <v>10000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8">
        <f t="shared" si="14"/>
        <v>0</v>
      </c>
      <c r="V161" s="8">
        <f t="shared" si="15"/>
        <v>0</v>
      </c>
      <c r="W161" s="9">
        <f t="shared" si="16"/>
        <v>10000</v>
      </c>
      <c r="X161" s="9">
        <v>10000</v>
      </c>
      <c r="Y161" s="14">
        <f t="shared" si="18"/>
        <v>0</v>
      </c>
    </row>
    <row r="162" spans="1:25" s="20" customFormat="1" ht="15.75" customHeight="1">
      <c r="A162" s="11">
        <f t="shared" si="17"/>
        <v>147</v>
      </c>
      <c r="B162" s="12" t="s">
        <v>166</v>
      </c>
      <c r="C162" s="11">
        <f t="shared" si="19"/>
        <v>95</v>
      </c>
      <c r="D162" s="13">
        <f>'Jan. 15'!W161</f>
        <v>95678.995950448298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8">
        <f t="shared" si="14"/>
        <v>0</v>
      </c>
      <c r="V162" s="8">
        <f t="shared" si="15"/>
        <v>0</v>
      </c>
      <c r="W162" s="9">
        <f t="shared" si="16"/>
        <v>95678.995950448298</v>
      </c>
      <c r="X162" s="9">
        <v>95000</v>
      </c>
      <c r="Y162" s="14">
        <f t="shared" si="18"/>
        <v>678.99595044829766</v>
      </c>
    </row>
    <row r="163" spans="1:25" s="20" customFormat="1" ht="15.75" customHeight="1">
      <c r="A163" s="11">
        <f t="shared" si="17"/>
        <v>148</v>
      </c>
      <c r="B163" s="12" t="s">
        <v>167</v>
      </c>
      <c r="C163" s="11">
        <f t="shared" si="19"/>
        <v>11</v>
      </c>
      <c r="D163" s="13">
        <f>'Jan. 15'!W162</f>
        <v>11781.77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8">
        <f t="shared" si="14"/>
        <v>0</v>
      </c>
      <c r="V163" s="8">
        <f t="shared" si="15"/>
        <v>0</v>
      </c>
      <c r="W163" s="9">
        <f t="shared" si="16"/>
        <v>11781.77</v>
      </c>
      <c r="X163" s="9">
        <v>11000</v>
      </c>
      <c r="Y163" s="14">
        <f t="shared" si="18"/>
        <v>781.77000000000044</v>
      </c>
    </row>
    <row r="164" spans="1:25" s="20" customFormat="1" ht="15.75" customHeight="1">
      <c r="A164" s="11">
        <f t="shared" si="17"/>
        <v>149</v>
      </c>
      <c r="B164" s="12" t="s">
        <v>168</v>
      </c>
      <c r="C164" s="11">
        <f t="shared" si="19"/>
        <v>162</v>
      </c>
      <c r="D164" s="13">
        <f>'Jan. 15'!W163</f>
        <v>162729.73495825101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8">
        <f t="shared" si="14"/>
        <v>0</v>
      </c>
      <c r="V164" s="8">
        <f t="shared" si="15"/>
        <v>0</v>
      </c>
      <c r="W164" s="9">
        <f t="shared" si="16"/>
        <v>162729.73495825101</v>
      </c>
      <c r="X164" s="9">
        <v>162000</v>
      </c>
      <c r="Y164" s="14">
        <f t="shared" si="18"/>
        <v>729.7349582510069</v>
      </c>
    </row>
    <row r="165" spans="1:25" s="20" customFormat="1" ht="15.75" customHeight="1">
      <c r="A165" s="11">
        <f t="shared" si="17"/>
        <v>150</v>
      </c>
      <c r="B165" s="12" t="s">
        <v>169</v>
      </c>
      <c r="C165" s="11">
        <f t="shared" si="19"/>
        <v>17</v>
      </c>
      <c r="D165" s="13">
        <f>'Jan. 15'!W164</f>
        <v>17542.36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8">
        <f t="shared" si="14"/>
        <v>0</v>
      </c>
      <c r="V165" s="8">
        <f t="shared" si="15"/>
        <v>0</v>
      </c>
      <c r="W165" s="9">
        <f t="shared" si="16"/>
        <v>17542.36</v>
      </c>
      <c r="X165" s="9">
        <v>17000</v>
      </c>
      <c r="Y165" s="14">
        <f t="shared" si="18"/>
        <v>542.36000000000058</v>
      </c>
    </row>
    <row r="166" spans="1:25" s="20" customFormat="1" ht="15.75" customHeight="1">
      <c r="A166" s="11">
        <f t="shared" si="17"/>
        <v>151</v>
      </c>
      <c r="B166" s="12" t="s">
        <v>170</v>
      </c>
      <c r="C166" s="11">
        <f t="shared" si="19"/>
        <v>212</v>
      </c>
      <c r="D166" s="13">
        <f>'Jan. 15'!W165</f>
        <v>212071.64375962346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8">
        <f t="shared" si="14"/>
        <v>0</v>
      </c>
      <c r="V166" s="8">
        <f t="shared" si="15"/>
        <v>0</v>
      </c>
      <c r="W166" s="9">
        <f t="shared" si="16"/>
        <v>212071.64375962346</v>
      </c>
      <c r="X166" s="9">
        <v>212000</v>
      </c>
      <c r="Y166" s="14">
        <f t="shared" si="18"/>
        <v>71.643759623460937</v>
      </c>
    </row>
    <row r="167" spans="1:25" s="20" customFormat="1" ht="15.75" customHeight="1">
      <c r="A167" s="11">
        <f t="shared" si="17"/>
        <v>152</v>
      </c>
      <c r="B167" s="12" t="s">
        <v>171</v>
      </c>
      <c r="C167" s="11">
        <f t="shared" si="19"/>
        <v>88</v>
      </c>
      <c r="D167" s="13">
        <f>'Jan. 15'!W166</f>
        <v>88145.845143656115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8">
        <f t="shared" si="14"/>
        <v>0</v>
      </c>
      <c r="V167" s="8">
        <f t="shared" si="15"/>
        <v>0</v>
      </c>
      <c r="W167" s="9">
        <f t="shared" si="16"/>
        <v>88145.845143656115</v>
      </c>
      <c r="X167" s="9">
        <v>88000</v>
      </c>
      <c r="Y167" s="14">
        <f t="shared" si="18"/>
        <v>145.8451436561154</v>
      </c>
    </row>
    <row r="168" spans="1:25" s="20" customFormat="1" ht="15.75" customHeight="1">
      <c r="A168" s="11">
        <f t="shared" si="17"/>
        <v>153</v>
      </c>
      <c r="B168" s="12" t="s">
        <v>172</v>
      </c>
      <c r="C168" s="11">
        <f t="shared" si="19"/>
        <v>262</v>
      </c>
      <c r="D168" s="13">
        <f>'Jan. 15'!W167</f>
        <v>262481.95312888932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8">
        <f t="shared" si="14"/>
        <v>0</v>
      </c>
      <c r="V168" s="8">
        <f t="shared" si="15"/>
        <v>0</v>
      </c>
      <c r="W168" s="9">
        <f t="shared" si="16"/>
        <v>262481.95312888932</v>
      </c>
      <c r="X168" s="9">
        <v>262000</v>
      </c>
      <c r="Y168" s="14">
        <f t="shared" si="18"/>
        <v>481.95312888931949</v>
      </c>
    </row>
    <row r="169" spans="1:25" s="20" customFormat="1" ht="15.75" customHeight="1">
      <c r="A169" s="11">
        <f t="shared" si="17"/>
        <v>154</v>
      </c>
      <c r="B169" s="12" t="s">
        <v>173</v>
      </c>
      <c r="C169" s="11">
        <f t="shared" si="19"/>
        <v>262</v>
      </c>
      <c r="D169" s="13">
        <f>'Jan. 15'!W168</f>
        <v>262425.55901016673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8">
        <f t="shared" si="14"/>
        <v>0</v>
      </c>
      <c r="V169" s="8">
        <f t="shared" si="15"/>
        <v>0</v>
      </c>
      <c r="W169" s="9">
        <f t="shared" si="16"/>
        <v>262425.55901016673</v>
      </c>
      <c r="X169" s="9">
        <v>262000</v>
      </c>
      <c r="Y169" s="14">
        <f t="shared" si="18"/>
        <v>425.55901016673306</v>
      </c>
    </row>
    <row r="170" spans="1:25" s="20" customFormat="1" ht="15.75" customHeight="1">
      <c r="A170" s="11">
        <f t="shared" si="17"/>
        <v>155</v>
      </c>
      <c r="B170" s="12" t="s">
        <v>174</v>
      </c>
      <c r="C170" s="11">
        <f t="shared" si="19"/>
        <v>364</v>
      </c>
      <c r="D170" s="13">
        <f>'Jan. 15'!W169</f>
        <v>364729.98760160571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>
        <v>115.2</v>
      </c>
      <c r="U170" s="8">
        <f t="shared" si="14"/>
        <v>0</v>
      </c>
      <c r="V170" s="8">
        <f t="shared" si="15"/>
        <v>115.2</v>
      </c>
      <c r="W170" s="9">
        <f t="shared" si="16"/>
        <v>364845.18760160572</v>
      </c>
      <c r="X170" s="9">
        <v>364000</v>
      </c>
      <c r="Y170" s="14">
        <f t="shared" si="18"/>
        <v>845.18760160572128</v>
      </c>
    </row>
    <row r="171" spans="1:25" s="20" customFormat="1" ht="15.75" customHeight="1">
      <c r="A171" s="11">
        <f t="shared" si="17"/>
        <v>156</v>
      </c>
      <c r="B171" s="12" t="s">
        <v>175</v>
      </c>
      <c r="C171" s="11">
        <f t="shared" si="19"/>
        <v>31</v>
      </c>
      <c r="D171" s="13">
        <f>'Jan. 15'!W170</f>
        <v>31499.579815368208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8">
        <f t="shared" si="14"/>
        <v>0</v>
      </c>
      <c r="V171" s="8">
        <f t="shared" si="15"/>
        <v>0</v>
      </c>
      <c r="W171" s="9">
        <f t="shared" si="16"/>
        <v>31499.579815368208</v>
      </c>
      <c r="X171" s="9">
        <v>31000</v>
      </c>
      <c r="Y171" s="14">
        <f t="shared" si="18"/>
        <v>499.57981536820807</v>
      </c>
    </row>
    <row r="172" spans="1:25" s="20" customFormat="1" ht="15.75" customHeight="1">
      <c r="A172" s="11">
        <f t="shared" si="17"/>
        <v>157</v>
      </c>
      <c r="B172" s="12" t="s">
        <v>176</v>
      </c>
      <c r="C172" s="11">
        <f t="shared" si="19"/>
        <v>92</v>
      </c>
      <c r="D172" s="13">
        <f>'Jan. 15'!W171</f>
        <v>92863.280511844627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8">
        <f t="shared" si="14"/>
        <v>0</v>
      </c>
      <c r="V172" s="8">
        <f t="shared" si="15"/>
        <v>0</v>
      </c>
      <c r="W172" s="9">
        <f t="shared" si="16"/>
        <v>92863.280511844627</v>
      </c>
      <c r="X172" s="9">
        <v>92000</v>
      </c>
      <c r="Y172" s="14">
        <f t="shared" si="18"/>
        <v>863.28051184462674</v>
      </c>
    </row>
    <row r="173" spans="1:25" s="20" customFormat="1" ht="15.75" customHeight="1">
      <c r="A173" s="11">
        <f t="shared" si="17"/>
        <v>158</v>
      </c>
      <c r="B173" s="12" t="s">
        <v>177</v>
      </c>
      <c r="C173" s="11">
        <f t="shared" si="19"/>
        <v>1102</v>
      </c>
      <c r="D173" s="13">
        <f>'Jan. 15'!W172</f>
        <v>1102333.4415429244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8">
        <f t="shared" si="14"/>
        <v>0</v>
      </c>
      <c r="V173" s="8">
        <f t="shared" si="15"/>
        <v>0</v>
      </c>
      <c r="W173" s="9">
        <f t="shared" si="16"/>
        <v>1102333.4415429244</v>
      </c>
      <c r="X173" s="9">
        <v>1102000</v>
      </c>
      <c r="Y173" s="14">
        <f t="shared" si="18"/>
        <v>333.44154292438179</v>
      </c>
    </row>
    <row r="174" spans="1:25" s="20" customFormat="1" ht="15.75" customHeight="1">
      <c r="A174" s="11">
        <f t="shared" si="17"/>
        <v>159</v>
      </c>
      <c r="B174" s="12" t="s">
        <v>178</v>
      </c>
      <c r="C174" s="11">
        <f t="shared" si="19"/>
        <v>113</v>
      </c>
      <c r="D174" s="13">
        <f>'Jan. 15'!W173</f>
        <v>113701.34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8">
        <f t="shared" si="14"/>
        <v>0</v>
      </c>
      <c r="V174" s="8">
        <f t="shared" si="15"/>
        <v>0</v>
      </c>
      <c r="W174" s="9">
        <f t="shared" si="16"/>
        <v>113701.34</v>
      </c>
      <c r="X174" s="9">
        <v>113000</v>
      </c>
      <c r="Y174" s="14">
        <f t="shared" si="18"/>
        <v>701.33999999999651</v>
      </c>
    </row>
    <row r="175" spans="1:25" s="20" customFormat="1" ht="15.75" customHeight="1">
      <c r="A175" s="11">
        <f t="shared" si="17"/>
        <v>160</v>
      </c>
      <c r="B175" s="12" t="s">
        <v>179</v>
      </c>
      <c r="C175" s="11">
        <f t="shared" si="19"/>
        <v>157</v>
      </c>
      <c r="D175" s="13">
        <f>'Jan. 15'!W174</f>
        <v>157104.28537665895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8">
        <f t="shared" si="14"/>
        <v>0</v>
      </c>
      <c r="V175" s="8">
        <f t="shared" si="15"/>
        <v>0</v>
      </c>
      <c r="W175" s="9">
        <f t="shared" si="16"/>
        <v>157104.28537665895</v>
      </c>
      <c r="X175" s="9">
        <v>157000</v>
      </c>
      <c r="Y175" s="14">
        <f t="shared" si="18"/>
        <v>104.28537665895419</v>
      </c>
    </row>
    <row r="176" spans="1:25" s="20" customFormat="1" ht="15.75" customHeight="1">
      <c r="A176" s="11">
        <f t="shared" si="17"/>
        <v>161</v>
      </c>
      <c r="B176" s="12" t="s">
        <v>180</v>
      </c>
      <c r="C176" s="11">
        <f t="shared" si="19"/>
        <v>626</v>
      </c>
      <c r="D176" s="13">
        <f>'Jan. 15'!W175</f>
        <v>626178.70416241954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8">
        <f t="shared" si="14"/>
        <v>0</v>
      </c>
      <c r="V176" s="8">
        <f t="shared" si="15"/>
        <v>0</v>
      </c>
      <c r="W176" s="9">
        <f t="shared" si="16"/>
        <v>626178.70416241954</v>
      </c>
      <c r="X176" s="9">
        <v>626000</v>
      </c>
      <c r="Y176" s="14">
        <f t="shared" si="18"/>
        <v>178.70416241954081</v>
      </c>
    </row>
    <row r="177" spans="1:25" s="20" customFormat="1" ht="15.75" customHeight="1">
      <c r="A177" s="11">
        <f t="shared" si="17"/>
        <v>162</v>
      </c>
      <c r="B177" s="12" t="s">
        <v>181</v>
      </c>
      <c r="C177" s="11">
        <f t="shared" si="19"/>
        <v>70</v>
      </c>
      <c r="D177" s="13">
        <f>'Jan. 15'!W176</f>
        <v>70411.48940978029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8">
        <f t="shared" si="14"/>
        <v>0</v>
      </c>
      <c r="V177" s="8">
        <f t="shared" si="15"/>
        <v>0</v>
      </c>
      <c r="W177" s="9">
        <f t="shared" si="16"/>
        <v>70411.48940978029</v>
      </c>
      <c r="X177" s="9">
        <v>70000</v>
      </c>
      <c r="Y177" s="14">
        <f t="shared" si="18"/>
        <v>411.48940978028986</v>
      </c>
    </row>
    <row r="178" spans="1:25" s="20" customFormat="1" ht="15.75" customHeight="1">
      <c r="A178" s="11">
        <f t="shared" si="17"/>
        <v>163</v>
      </c>
      <c r="B178" s="12" t="s">
        <v>182</v>
      </c>
      <c r="C178" s="11">
        <f t="shared" si="19"/>
        <v>194</v>
      </c>
      <c r="D178" s="13">
        <f>'Jan. 15'!W177</f>
        <v>194299.96079412717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8">
        <f t="shared" si="14"/>
        <v>0</v>
      </c>
      <c r="V178" s="8">
        <f t="shared" si="15"/>
        <v>0</v>
      </c>
      <c r="W178" s="9">
        <f t="shared" si="16"/>
        <v>194299.96079412717</v>
      </c>
      <c r="X178" s="9">
        <v>194000</v>
      </c>
      <c r="Y178" s="14">
        <f t="shared" si="18"/>
        <v>299.9607941271679</v>
      </c>
    </row>
    <row r="179" spans="1:25" s="20" customFormat="1" ht="15.75" customHeight="1">
      <c r="A179" s="11">
        <f t="shared" si="17"/>
        <v>164</v>
      </c>
      <c r="B179" s="15" t="s">
        <v>183</v>
      </c>
      <c r="C179" s="16">
        <f t="shared" si="19"/>
        <v>10</v>
      </c>
      <c r="D179" s="17">
        <f>'Jan. 15'!W178</f>
        <v>10000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8">
        <f t="shared" si="14"/>
        <v>0</v>
      </c>
      <c r="V179" s="8">
        <f t="shared" si="15"/>
        <v>0</v>
      </c>
      <c r="W179" s="9">
        <f t="shared" si="16"/>
        <v>10000</v>
      </c>
      <c r="X179" s="18">
        <v>10000</v>
      </c>
      <c r="Y179" s="19">
        <f t="shared" si="18"/>
        <v>0</v>
      </c>
    </row>
    <row r="180" spans="1:25" s="20" customFormat="1" ht="15.75" customHeight="1">
      <c r="A180" s="11">
        <f t="shared" si="17"/>
        <v>165</v>
      </c>
      <c r="B180" s="12" t="s">
        <v>184</v>
      </c>
      <c r="C180" s="11">
        <f t="shared" si="19"/>
        <v>251</v>
      </c>
      <c r="D180" s="13">
        <f>'Jan. 15'!W179</f>
        <v>251079.01238617275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8">
        <f t="shared" si="14"/>
        <v>0</v>
      </c>
      <c r="V180" s="8">
        <f t="shared" si="15"/>
        <v>0</v>
      </c>
      <c r="W180" s="9">
        <f t="shared" si="16"/>
        <v>251079.01238617275</v>
      </c>
      <c r="X180" s="9">
        <v>251000</v>
      </c>
      <c r="Y180" s="14">
        <f t="shared" si="18"/>
        <v>79.012386172747938</v>
      </c>
    </row>
    <row r="181" spans="1:25" s="20" customFormat="1" ht="15.75" customHeight="1">
      <c r="A181" s="11">
        <f t="shared" si="17"/>
        <v>166</v>
      </c>
      <c r="B181" s="12" t="s">
        <v>185</v>
      </c>
      <c r="C181" s="11">
        <f t="shared" si="19"/>
        <v>67</v>
      </c>
      <c r="D181" s="13">
        <f>'Jan. 15'!W180</f>
        <v>67550.010000000009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8">
        <f t="shared" si="14"/>
        <v>0</v>
      </c>
      <c r="V181" s="8">
        <f t="shared" si="15"/>
        <v>0</v>
      </c>
      <c r="W181" s="9">
        <f t="shared" si="16"/>
        <v>67550.010000000009</v>
      </c>
      <c r="X181" s="9">
        <v>67000</v>
      </c>
      <c r="Y181" s="14">
        <f t="shared" si="18"/>
        <v>550.01000000000931</v>
      </c>
    </row>
    <row r="182" spans="1:25" s="20" customFormat="1" ht="15.75" customHeight="1">
      <c r="A182" s="11">
        <f t="shared" si="17"/>
        <v>167</v>
      </c>
      <c r="B182" s="12" t="s">
        <v>186</v>
      </c>
      <c r="C182" s="11">
        <f t="shared" si="19"/>
        <v>22</v>
      </c>
      <c r="D182" s="13">
        <f>'Jan. 15'!W181</f>
        <v>22118.425218330627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8">
        <f t="shared" si="14"/>
        <v>0</v>
      </c>
      <c r="V182" s="8">
        <f t="shared" si="15"/>
        <v>0</v>
      </c>
      <c r="W182" s="9">
        <f t="shared" si="16"/>
        <v>22118.425218330627</v>
      </c>
      <c r="X182" s="9">
        <v>22000</v>
      </c>
      <c r="Y182" s="14">
        <f t="shared" si="18"/>
        <v>118.4252183306271</v>
      </c>
    </row>
    <row r="183" spans="1:25" s="20" customFormat="1" ht="15.75" customHeight="1">
      <c r="A183" s="11">
        <f t="shared" si="17"/>
        <v>168</v>
      </c>
      <c r="B183" s="12" t="s">
        <v>187</v>
      </c>
      <c r="C183" s="11">
        <f t="shared" si="19"/>
        <v>41</v>
      </c>
      <c r="D183" s="13">
        <f>'Jan. 15'!W182</f>
        <v>41155.419772558533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8">
        <f t="shared" si="14"/>
        <v>0</v>
      </c>
      <c r="V183" s="8">
        <f t="shared" si="15"/>
        <v>0</v>
      </c>
      <c r="W183" s="9">
        <f t="shared" si="16"/>
        <v>41155.419772558533</v>
      </c>
      <c r="X183" s="9">
        <v>41000</v>
      </c>
      <c r="Y183" s="14">
        <f t="shared" si="18"/>
        <v>155.41977255853271</v>
      </c>
    </row>
    <row r="184" spans="1:25" s="20" customFormat="1" ht="15.75" customHeight="1">
      <c r="A184" s="11">
        <f t="shared" si="17"/>
        <v>169</v>
      </c>
      <c r="B184" s="12" t="s">
        <v>188</v>
      </c>
      <c r="C184" s="11">
        <f t="shared" si="19"/>
        <v>47</v>
      </c>
      <c r="D184" s="13">
        <f>'Jan. 15'!W183</f>
        <v>47417.631920525448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8">
        <f t="shared" si="14"/>
        <v>0</v>
      </c>
      <c r="V184" s="8">
        <f t="shared" si="15"/>
        <v>0</v>
      </c>
      <c r="W184" s="9">
        <f t="shared" si="16"/>
        <v>47417.631920525448</v>
      </c>
      <c r="X184" s="9">
        <v>47000</v>
      </c>
      <c r="Y184" s="14">
        <f t="shared" si="18"/>
        <v>417.63192052544764</v>
      </c>
    </row>
    <row r="185" spans="1:25" s="20" customFormat="1" ht="15.75" customHeight="1">
      <c r="A185" s="11">
        <f t="shared" si="17"/>
        <v>170</v>
      </c>
      <c r="B185" s="21" t="s">
        <v>189</v>
      </c>
      <c r="C185" s="22">
        <f t="shared" si="19"/>
        <v>0</v>
      </c>
      <c r="D185" s="23">
        <f>'Jan. 15'!W184</f>
        <v>0</v>
      </c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8">
        <f t="shared" si="14"/>
        <v>0</v>
      </c>
      <c r="V185" s="8">
        <f t="shared" si="15"/>
        <v>0</v>
      </c>
      <c r="W185" s="9">
        <f t="shared" si="16"/>
        <v>0</v>
      </c>
      <c r="X185" s="24">
        <v>0</v>
      </c>
      <c r="Y185" s="25">
        <f t="shared" si="18"/>
        <v>0</v>
      </c>
    </row>
    <row r="186" spans="1:25" s="20" customFormat="1" ht="15.75" customHeight="1">
      <c r="A186" s="11">
        <f t="shared" si="17"/>
        <v>171</v>
      </c>
      <c r="B186" s="12" t="s">
        <v>190</v>
      </c>
      <c r="C186" s="11">
        <f t="shared" si="19"/>
        <v>87</v>
      </c>
      <c r="D186" s="13">
        <f>'Jan. 15'!W185</f>
        <v>87804.567174012584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8">
        <f t="shared" si="14"/>
        <v>0</v>
      </c>
      <c r="V186" s="8">
        <f t="shared" si="15"/>
        <v>0</v>
      </c>
      <c r="W186" s="9">
        <f t="shared" si="16"/>
        <v>87804.567174012584</v>
      </c>
      <c r="X186" s="9">
        <v>87000</v>
      </c>
      <c r="Y186" s="14">
        <f t="shared" si="18"/>
        <v>804.56717401258356</v>
      </c>
    </row>
    <row r="187" spans="1:25" s="20" customFormat="1" ht="15.75" customHeight="1">
      <c r="A187" s="11">
        <f t="shared" si="17"/>
        <v>172</v>
      </c>
      <c r="B187" s="12" t="s">
        <v>191</v>
      </c>
      <c r="C187" s="11">
        <f t="shared" si="19"/>
        <v>245</v>
      </c>
      <c r="D187" s="13">
        <f>'Jan. 15'!W186</f>
        <v>245354.00660718456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8">
        <f t="shared" si="14"/>
        <v>0</v>
      </c>
      <c r="V187" s="8">
        <f t="shared" si="15"/>
        <v>0</v>
      </c>
      <c r="W187" s="9">
        <f t="shared" si="16"/>
        <v>245354.00660718456</v>
      </c>
      <c r="X187" s="9">
        <v>245000</v>
      </c>
      <c r="Y187" s="14">
        <f t="shared" si="18"/>
        <v>354.00660718456493</v>
      </c>
    </row>
    <row r="188" spans="1:25" s="20" customFormat="1" ht="15.75" customHeight="1">
      <c r="A188" s="11">
        <f t="shared" si="17"/>
        <v>173</v>
      </c>
      <c r="B188" s="15" t="s">
        <v>192</v>
      </c>
      <c r="C188" s="16">
        <f t="shared" si="19"/>
        <v>153</v>
      </c>
      <c r="D188" s="17">
        <f>'Jan. 15'!W187</f>
        <v>153822.38247455133</v>
      </c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8">
        <f t="shared" si="14"/>
        <v>0</v>
      </c>
      <c r="V188" s="8">
        <f t="shared" si="15"/>
        <v>0</v>
      </c>
      <c r="W188" s="9">
        <f t="shared" si="16"/>
        <v>153822.38247455133</v>
      </c>
      <c r="X188" s="18">
        <v>153000</v>
      </c>
      <c r="Y188" s="19">
        <f t="shared" si="18"/>
        <v>822.3824745513266</v>
      </c>
    </row>
    <row r="189" spans="1:25" s="20" customFormat="1" ht="15.75" customHeight="1">
      <c r="A189" s="11">
        <f t="shared" si="17"/>
        <v>174</v>
      </c>
      <c r="B189" s="12" t="s">
        <v>193</v>
      </c>
      <c r="C189" s="11">
        <f t="shared" si="19"/>
        <v>92</v>
      </c>
      <c r="D189" s="13">
        <f>'Jan. 15'!W188</f>
        <v>92563.679361492454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8">
        <f t="shared" si="14"/>
        <v>0</v>
      </c>
      <c r="V189" s="8">
        <f t="shared" si="15"/>
        <v>0</v>
      </c>
      <c r="W189" s="9">
        <f t="shared" si="16"/>
        <v>92563.679361492454</v>
      </c>
      <c r="X189" s="9">
        <v>92000</v>
      </c>
      <c r="Y189" s="14">
        <f t="shared" si="18"/>
        <v>563.67936149245361</v>
      </c>
    </row>
    <row r="190" spans="1:25" s="20" customFormat="1" ht="15.75" customHeight="1">
      <c r="A190" s="11">
        <f t="shared" si="17"/>
        <v>175</v>
      </c>
      <c r="B190" s="12" t="s">
        <v>194</v>
      </c>
      <c r="C190" s="11">
        <f t="shared" si="19"/>
        <v>145</v>
      </c>
      <c r="D190" s="13">
        <f>'Jan. 15'!W189</f>
        <v>145448.38898293767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8">
        <f t="shared" si="14"/>
        <v>0</v>
      </c>
      <c r="V190" s="8">
        <f t="shared" si="15"/>
        <v>0</v>
      </c>
      <c r="W190" s="9">
        <f t="shared" si="16"/>
        <v>145448.38898293767</v>
      </c>
      <c r="X190" s="9">
        <v>145000</v>
      </c>
      <c r="Y190" s="14">
        <f t="shared" si="18"/>
        <v>448.38898293767124</v>
      </c>
    </row>
    <row r="191" spans="1:25" s="20" customFormat="1" ht="15.75" customHeight="1">
      <c r="A191" s="11">
        <f t="shared" si="17"/>
        <v>176</v>
      </c>
      <c r="B191" s="12" t="s">
        <v>195</v>
      </c>
      <c r="C191" s="11">
        <f t="shared" si="19"/>
        <v>225</v>
      </c>
      <c r="D191" s="13">
        <f>'Jan. 15'!W190</f>
        <v>225009.84948464605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8">
        <f t="shared" si="14"/>
        <v>0</v>
      </c>
      <c r="V191" s="8">
        <f t="shared" si="15"/>
        <v>0</v>
      </c>
      <c r="W191" s="9">
        <f t="shared" si="16"/>
        <v>225009.84948464605</v>
      </c>
      <c r="X191" s="9">
        <v>225000</v>
      </c>
      <c r="Y191" s="14">
        <f t="shared" si="18"/>
        <v>9.8494846460525878</v>
      </c>
    </row>
    <row r="192" spans="1:25" s="20" customFormat="1" ht="15.75" customHeight="1">
      <c r="A192" s="11">
        <f t="shared" si="17"/>
        <v>177</v>
      </c>
      <c r="B192" s="15" t="s">
        <v>196</v>
      </c>
      <c r="C192" s="16">
        <f t="shared" si="19"/>
        <v>62</v>
      </c>
      <c r="D192" s="17">
        <f>'Jan. 15'!W191</f>
        <v>62016.06178844309</v>
      </c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8">
        <f t="shared" si="14"/>
        <v>0</v>
      </c>
      <c r="V192" s="8">
        <f t="shared" si="15"/>
        <v>0</v>
      </c>
      <c r="W192" s="9">
        <f t="shared" si="16"/>
        <v>62016.06178844309</v>
      </c>
      <c r="X192" s="18">
        <v>62000</v>
      </c>
      <c r="Y192" s="19">
        <f t="shared" si="18"/>
        <v>16.061788443090336</v>
      </c>
    </row>
    <row r="193" spans="1:25" s="20" customFormat="1" ht="15.75" customHeight="1">
      <c r="A193" s="11">
        <f t="shared" si="17"/>
        <v>178</v>
      </c>
      <c r="B193" s="12" t="s">
        <v>197</v>
      </c>
      <c r="C193" s="11">
        <f t="shared" si="19"/>
        <v>26</v>
      </c>
      <c r="D193" s="13">
        <f>'Jan. 15'!W192</f>
        <v>26061.760715973818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8">
        <f t="shared" si="14"/>
        <v>0</v>
      </c>
      <c r="V193" s="8">
        <f t="shared" si="15"/>
        <v>0</v>
      </c>
      <c r="W193" s="9">
        <f t="shared" si="16"/>
        <v>26061.760715973818</v>
      </c>
      <c r="X193" s="9">
        <v>26000</v>
      </c>
      <c r="Y193" s="14">
        <f t="shared" si="18"/>
        <v>61.760715973818151</v>
      </c>
    </row>
    <row r="194" spans="1:25" s="20" customFormat="1" ht="15.75" customHeight="1">
      <c r="A194" s="11">
        <f t="shared" si="17"/>
        <v>179</v>
      </c>
      <c r="B194" s="12" t="s">
        <v>198</v>
      </c>
      <c r="C194" s="11">
        <f t="shared" si="19"/>
        <v>184</v>
      </c>
      <c r="D194" s="13">
        <f>'Jan. 15'!W193</f>
        <v>184341.4830381324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8">
        <f t="shared" si="14"/>
        <v>0</v>
      </c>
      <c r="V194" s="8">
        <f t="shared" si="15"/>
        <v>0</v>
      </c>
      <c r="W194" s="9">
        <f t="shared" si="16"/>
        <v>184341.4830381324</v>
      </c>
      <c r="X194" s="9">
        <v>184000</v>
      </c>
      <c r="Y194" s="14">
        <f t="shared" si="18"/>
        <v>341.48303813239909</v>
      </c>
    </row>
    <row r="195" spans="1:25" s="20" customFormat="1" ht="15.75" customHeight="1">
      <c r="A195" s="11">
        <f t="shared" si="17"/>
        <v>180</v>
      </c>
      <c r="B195" s="12" t="s">
        <v>199</v>
      </c>
      <c r="C195" s="11">
        <f t="shared" si="19"/>
        <v>12</v>
      </c>
      <c r="D195" s="13">
        <f>'Jan. 15'!W194</f>
        <v>12142.759866706214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8">
        <f t="shared" si="14"/>
        <v>0</v>
      </c>
      <c r="V195" s="8">
        <f t="shared" si="15"/>
        <v>0</v>
      </c>
      <c r="W195" s="9">
        <f t="shared" si="16"/>
        <v>12142.759866706214</v>
      </c>
      <c r="X195" s="9">
        <v>12000</v>
      </c>
      <c r="Y195" s="14">
        <f t="shared" si="18"/>
        <v>142.75986670621387</v>
      </c>
    </row>
    <row r="196" spans="1:25" s="20" customFormat="1" ht="15.75" customHeight="1">
      <c r="A196" s="11">
        <f t="shared" si="17"/>
        <v>181</v>
      </c>
      <c r="B196" s="12" t="s">
        <v>200</v>
      </c>
      <c r="C196" s="11">
        <f t="shared" si="19"/>
        <v>270</v>
      </c>
      <c r="D196" s="13">
        <f>'Jan. 15'!W195</f>
        <v>270210.15459408256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8">
        <f t="shared" si="14"/>
        <v>0</v>
      </c>
      <c r="V196" s="8">
        <f t="shared" si="15"/>
        <v>0</v>
      </c>
      <c r="W196" s="9">
        <f t="shared" si="16"/>
        <v>270210.15459408256</v>
      </c>
      <c r="X196" s="9">
        <v>270000</v>
      </c>
      <c r="Y196" s="14">
        <f t="shared" si="18"/>
        <v>210.15459408255992</v>
      </c>
    </row>
    <row r="197" spans="1:25" s="20" customFormat="1" ht="15.75" customHeight="1">
      <c r="A197" s="11">
        <f t="shared" si="17"/>
        <v>182</v>
      </c>
      <c r="B197" s="12" t="s">
        <v>201</v>
      </c>
      <c r="C197" s="11">
        <f t="shared" si="19"/>
        <v>258</v>
      </c>
      <c r="D197" s="13">
        <f>'Jan. 15'!W196</f>
        <v>258406.65329767624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8">
        <f t="shared" si="14"/>
        <v>0</v>
      </c>
      <c r="V197" s="8">
        <f t="shared" si="15"/>
        <v>0</v>
      </c>
      <c r="W197" s="9">
        <f t="shared" si="16"/>
        <v>258406.65329767624</v>
      </c>
      <c r="X197" s="9">
        <v>258000</v>
      </c>
      <c r="Y197" s="14">
        <f t="shared" si="18"/>
        <v>406.65329767623916</v>
      </c>
    </row>
    <row r="198" spans="1:25" s="20" customFormat="1" ht="15.75" customHeight="1">
      <c r="A198" s="11">
        <f t="shared" si="17"/>
        <v>183</v>
      </c>
      <c r="B198" s="12" t="s">
        <v>202</v>
      </c>
      <c r="C198" s="11">
        <f t="shared" si="19"/>
        <v>433</v>
      </c>
      <c r="D198" s="13">
        <f>'Jan. 15'!W197</f>
        <v>433995.38323141413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8">
        <f t="shared" si="14"/>
        <v>0</v>
      </c>
      <c r="V198" s="8">
        <f t="shared" si="15"/>
        <v>0</v>
      </c>
      <c r="W198" s="9">
        <f t="shared" si="16"/>
        <v>433995.38323141413</v>
      </c>
      <c r="X198" s="9">
        <v>433000</v>
      </c>
      <c r="Y198" s="14">
        <f t="shared" si="18"/>
        <v>995.38323141413275</v>
      </c>
    </row>
    <row r="199" spans="1:25" s="20" customFormat="1" ht="15.75" customHeight="1">
      <c r="A199" s="11">
        <f t="shared" si="17"/>
        <v>184</v>
      </c>
      <c r="B199" s="12" t="s">
        <v>203</v>
      </c>
      <c r="C199" s="11">
        <f t="shared" si="19"/>
        <v>230</v>
      </c>
      <c r="D199" s="13">
        <f>'Jan. 15'!W198</f>
        <v>230558.96699988062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8">
        <f t="shared" si="14"/>
        <v>0</v>
      </c>
      <c r="V199" s="8">
        <f t="shared" si="15"/>
        <v>0</v>
      </c>
      <c r="W199" s="9">
        <f t="shared" si="16"/>
        <v>230558.96699988062</v>
      </c>
      <c r="X199" s="9">
        <v>230000</v>
      </c>
      <c r="Y199" s="14">
        <f t="shared" si="18"/>
        <v>558.96699988062028</v>
      </c>
    </row>
    <row r="200" spans="1:25" s="20" customFormat="1" ht="15.75" customHeight="1">
      <c r="A200" s="11">
        <f t="shared" si="17"/>
        <v>185</v>
      </c>
      <c r="B200" s="12" t="s">
        <v>204</v>
      </c>
      <c r="C200" s="11">
        <f t="shared" si="19"/>
        <v>117</v>
      </c>
      <c r="D200" s="13">
        <f>'Jan. 15'!W199</f>
        <v>117461.35919477502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8">
        <f t="shared" si="14"/>
        <v>0</v>
      </c>
      <c r="V200" s="8">
        <f t="shared" si="15"/>
        <v>0</v>
      </c>
      <c r="W200" s="9">
        <f t="shared" si="16"/>
        <v>117461.35919477502</v>
      </c>
      <c r="X200" s="9">
        <v>117000</v>
      </c>
      <c r="Y200" s="14">
        <f t="shared" si="18"/>
        <v>461.35919477502466</v>
      </c>
    </row>
    <row r="201" spans="1:25" s="20" customFormat="1" ht="15.75" customHeight="1">
      <c r="A201" s="11">
        <f t="shared" si="17"/>
        <v>186</v>
      </c>
      <c r="B201" s="12" t="s">
        <v>205</v>
      </c>
      <c r="C201" s="11">
        <f t="shared" si="19"/>
        <v>284</v>
      </c>
      <c r="D201" s="13">
        <f>'Jan. 15'!W200</f>
        <v>284160.38316332723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8">
        <f t="shared" si="14"/>
        <v>0</v>
      </c>
      <c r="V201" s="8">
        <f t="shared" si="15"/>
        <v>0</v>
      </c>
      <c r="W201" s="9">
        <f t="shared" si="16"/>
        <v>284160.38316332723</v>
      </c>
      <c r="X201" s="9">
        <v>284000</v>
      </c>
      <c r="Y201" s="14">
        <f t="shared" si="18"/>
        <v>160.3831633272348</v>
      </c>
    </row>
    <row r="202" spans="1:25" s="20" customFormat="1" ht="15.75" customHeight="1">
      <c r="A202" s="11">
        <f t="shared" si="17"/>
        <v>187</v>
      </c>
      <c r="B202" s="21" t="s">
        <v>206</v>
      </c>
      <c r="C202" s="22">
        <f t="shared" si="19"/>
        <v>0</v>
      </c>
      <c r="D202" s="23">
        <f>'Jan. 15'!W201</f>
        <v>0</v>
      </c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8">
        <f t="shared" si="14"/>
        <v>0</v>
      </c>
      <c r="V202" s="8">
        <f t="shared" si="15"/>
        <v>0</v>
      </c>
      <c r="W202" s="9">
        <f t="shared" si="16"/>
        <v>0</v>
      </c>
      <c r="X202" s="24">
        <v>0</v>
      </c>
      <c r="Y202" s="25">
        <f t="shared" si="18"/>
        <v>0</v>
      </c>
    </row>
    <row r="203" spans="1:25" s="20" customFormat="1" ht="15.75" customHeight="1">
      <c r="A203" s="11">
        <f t="shared" si="17"/>
        <v>188</v>
      </c>
      <c r="B203" s="21" t="s">
        <v>207</v>
      </c>
      <c r="C203" s="22">
        <f t="shared" si="19"/>
        <v>0</v>
      </c>
      <c r="D203" s="23">
        <f>'Jan. 15'!W202</f>
        <v>8.0775564128998667E-4</v>
      </c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8">
        <f t="shared" si="14"/>
        <v>0</v>
      </c>
      <c r="V203" s="8">
        <f t="shared" si="15"/>
        <v>0</v>
      </c>
      <c r="W203" s="9">
        <f t="shared" si="16"/>
        <v>8.0775564128998667E-4</v>
      </c>
      <c r="X203" s="24">
        <v>0</v>
      </c>
      <c r="Y203" s="25">
        <f t="shared" si="18"/>
        <v>8.0775564128998667E-4</v>
      </c>
    </row>
    <row r="204" spans="1:25" s="20" customFormat="1" ht="15.75" customHeight="1">
      <c r="A204" s="11">
        <f t="shared" si="17"/>
        <v>189</v>
      </c>
      <c r="B204" s="12" t="s">
        <v>208</v>
      </c>
      <c r="C204" s="11">
        <f t="shared" si="19"/>
        <v>64</v>
      </c>
      <c r="D204" s="13">
        <f>'Jan. 15'!W203</f>
        <v>64191.65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8">
        <f t="shared" si="14"/>
        <v>0</v>
      </c>
      <c r="V204" s="8">
        <f t="shared" si="15"/>
        <v>0</v>
      </c>
      <c r="W204" s="9">
        <f t="shared" si="16"/>
        <v>64191.65</v>
      </c>
      <c r="X204" s="9">
        <v>64000</v>
      </c>
      <c r="Y204" s="14">
        <f t="shared" si="18"/>
        <v>191.65000000000146</v>
      </c>
    </row>
    <row r="205" spans="1:25" s="20" customFormat="1" ht="15.75" customHeight="1">
      <c r="A205" s="11">
        <f t="shared" si="17"/>
        <v>190</v>
      </c>
      <c r="B205" s="12" t="s">
        <v>209</v>
      </c>
      <c r="C205" s="11">
        <f t="shared" si="19"/>
        <v>26</v>
      </c>
      <c r="D205" s="13">
        <f>'Jan. 15'!W204</f>
        <v>26636.402117503523</v>
      </c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8">
        <f t="shared" si="14"/>
        <v>0</v>
      </c>
      <c r="V205" s="8">
        <f t="shared" si="15"/>
        <v>0</v>
      </c>
      <c r="W205" s="9">
        <f t="shared" si="16"/>
        <v>26636.402117503523</v>
      </c>
      <c r="X205" s="9">
        <v>26000</v>
      </c>
      <c r="Y205" s="14">
        <f t="shared" si="18"/>
        <v>636.40211750352319</v>
      </c>
    </row>
    <row r="206" spans="1:25" s="20" customFormat="1" ht="15.75" customHeight="1">
      <c r="A206" s="11">
        <f t="shared" si="17"/>
        <v>191</v>
      </c>
      <c r="B206" s="12" t="s">
        <v>210</v>
      </c>
      <c r="C206" s="11">
        <f t="shared" si="19"/>
        <v>30</v>
      </c>
      <c r="D206" s="13">
        <f>'Jan. 15'!W205</f>
        <v>30245.223070100452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8">
        <f t="shared" si="14"/>
        <v>0</v>
      </c>
      <c r="V206" s="8">
        <f t="shared" si="15"/>
        <v>0</v>
      </c>
      <c r="W206" s="9">
        <f t="shared" si="16"/>
        <v>30245.223070100452</v>
      </c>
      <c r="X206" s="9">
        <v>30000</v>
      </c>
      <c r="Y206" s="14">
        <f t="shared" si="18"/>
        <v>245.22307010045188</v>
      </c>
    </row>
    <row r="207" spans="1:25" s="20" customFormat="1" ht="15.75" customHeight="1">
      <c r="A207" s="11">
        <f t="shared" si="17"/>
        <v>192</v>
      </c>
      <c r="B207" s="12" t="s">
        <v>211</v>
      </c>
      <c r="C207" s="11">
        <f t="shared" si="19"/>
        <v>368</v>
      </c>
      <c r="D207" s="13">
        <f>'Jan. 15'!W206</f>
        <v>368730.62453564547</v>
      </c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8">
        <f t="shared" si="14"/>
        <v>0</v>
      </c>
      <c r="V207" s="8">
        <f t="shared" si="15"/>
        <v>0</v>
      </c>
      <c r="W207" s="9">
        <f t="shared" si="16"/>
        <v>368730.62453564547</v>
      </c>
      <c r="X207" s="9">
        <v>368000</v>
      </c>
      <c r="Y207" s="14">
        <f t="shared" si="18"/>
        <v>730.62453564547468</v>
      </c>
    </row>
    <row r="208" spans="1:25" s="20" customFormat="1" ht="15.75" customHeight="1">
      <c r="A208" s="11">
        <f t="shared" si="17"/>
        <v>193</v>
      </c>
      <c r="B208" s="12" t="s">
        <v>212</v>
      </c>
      <c r="C208" s="11">
        <f t="shared" si="19"/>
        <v>89</v>
      </c>
      <c r="D208" s="13">
        <f>'Jan. 15'!W207</f>
        <v>89497.746468658603</v>
      </c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8">
        <f t="shared" ref="U208:U261" si="20">+E208+I208+K208+M208+O208+Q208+S208</f>
        <v>0</v>
      </c>
      <c r="V208" s="8">
        <f t="shared" ref="V208:V261" si="21">+F208+J208+L208+N208+P208+R208+T208</f>
        <v>0</v>
      </c>
      <c r="W208" s="9">
        <f t="shared" ref="W208:W261" si="22">+D208+V208-U208</f>
        <v>89497.746468658603</v>
      </c>
      <c r="X208" s="9">
        <v>89000</v>
      </c>
      <c r="Y208" s="14">
        <f t="shared" si="18"/>
        <v>497.74646865860268</v>
      </c>
    </row>
    <row r="209" spans="1:25" s="20" customFormat="1" ht="15.75" customHeight="1">
      <c r="A209" s="11">
        <f t="shared" si="17"/>
        <v>194</v>
      </c>
      <c r="B209" s="12" t="s">
        <v>213</v>
      </c>
      <c r="C209" s="11">
        <f t="shared" si="19"/>
        <v>84</v>
      </c>
      <c r="D209" s="13">
        <f>'Jan. 15'!W208</f>
        <v>84249.945977314681</v>
      </c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8">
        <f t="shared" si="20"/>
        <v>0</v>
      </c>
      <c r="V209" s="8">
        <f t="shared" si="21"/>
        <v>0</v>
      </c>
      <c r="W209" s="9">
        <f t="shared" si="22"/>
        <v>84249.945977314681</v>
      </c>
      <c r="X209" s="9">
        <v>84000</v>
      </c>
      <c r="Y209" s="14">
        <f t="shared" si="18"/>
        <v>249.94597731468093</v>
      </c>
    </row>
    <row r="210" spans="1:25" s="20" customFormat="1" ht="15.75" customHeight="1">
      <c r="A210" s="11">
        <f t="shared" ref="A210:A258" si="23">+A209+1</f>
        <v>195</v>
      </c>
      <c r="B210" s="12" t="s">
        <v>214</v>
      </c>
      <c r="C210" s="11">
        <f t="shared" si="19"/>
        <v>21</v>
      </c>
      <c r="D210" s="13">
        <f>'Jan. 15'!W209</f>
        <v>21450.126068801586</v>
      </c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8">
        <f t="shared" si="20"/>
        <v>0</v>
      </c>
      <c r="V210" s="8">
        <f t="shared" si="21"/>
        <v>0</v>
      </c>
      <c r="W210" s="9">
        <f t="shared" si="22"/>
        <v>21450.126068801586</v>
      </c>
      <c r="X210" s="9">
        <v>21000</v>
      </c>
      <c r="Y210" s="14">
        <f t="shared" ref="Y210:Y261" si="24">+W210-X210</f>
        <v>450.12606880158637</v>
      </c>
    </row>
    <row r="211" spans="1:25" s="20" customFormat="1" ht="15.75" customHeight="1">
      <c r="A211" s="11">
        <f t="shared" si="23"/>
        <v>196</v>
      </c>
      <c r="B211" s="12" t="s">
        <v>215</v>
      </c>
      <c r="C211" s="11">
        <f t="shared" si="19"/>
        <v>182</v>
      </c>
      <c r="D211" s="13">
        <f>'Jan. 15'!W210</f>
        <v>182655.7795025896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8">
        <f t="shared" si="20"/>
        <v>0</v>
      </c>
      <c r="V211" s="8">
        <f t="shared" si="21"/>
        <v>0</v>
      </c>
      <c r="W211" s="9">
        <f t="shared" si="22"/>
        <v>182655.7795025896</v>
      </c>
      <c r="X211" s="9">
        <v>182000</v>
      </c>
      <c r="Y211" s="14">
        <f t="shared" si="24"/>
        <v>655.77950258960482</v>
      </c>
    </row>
    <row r="212" spans="1:25" s="20" customFormat="1" ht="15.75" customHeight="1">
      <c r="A212" s="11">
        <f t="shared" si="23"/>
        <v>197</v>
      </c>
      <c r="B212" s="12" t="s">
        <v>216</v>
      </c>
      <c r="C212" s="11">
        <f t="shared" ref="C212:C261" si="25">+X212/1000</f>
        <v>176</v>
      </c>
      <c r="D212" s="13">
        <f>'Jan. 15'!W211</f>
        <v>176479.07604472572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8">
        <f t="shared" si="20"/>
        <v>0</v>
      </c>
      <c r="V212" s="8">
        <f t="shared" si="21"/>
        <v>0</v>
      </c>
      <c r="W212" s="9">
        <f t="shared" si="22"/>
        <v>176479.07604472572</v>
      </c>
      <c r="X212" s="9">
        <v>176000</v>
      </c>
      <c r="Y212" s="14">
        <f t="shared" si="24"/>
        <v>479.07604472571984</v>
      </c>
    </row>
    <row r="213" spans="1:25" s="20" customFormat="1" ht="15.75" customHeight="1">
      <c r="A213" s="11">
        <f t="shared" si="23"/>
        <v>198</v>
      </c>
      <c r="B213" s="12" t="s">
        <v>217</v>
      </c>
      <c r="C213" s="11">
        <f t="shared" si="25"/>
        <v>11</v>
      </c>
      <c r="D213" s="13">
        <f>'Jan. 15'!W212</f>
        <v>11791.99</v>
      </c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8">
        <f t="shared" si="20"/>
        <v>0</v>
      </c>
      <c r="V213" s="8">
        <f t="shared" si="21"/>
        <v>0</v>
      </c>
      <c r="W213" s="9">
        <f t="shared" si="22"/>
        <v>11791.99</v>
      </c>
      <c r="X213" s="9">
        <v>11000</v>
      </c>
      <c r="Y213" s="14">
        <f t="shared" si="24"/>
        <v>791.98999999999978</v>
      </c>
    </row>
    <row r="214" spans="1:25" s="20" customFormat="1" ht="15.75" customHeight="1">
      <c r="A214" s="11">
        <f t="shared" si="23"/>
        <v>199</v>
      </c>
      <c r="B214" s="15" t="s">
        <v>218</v>
      </c>
      <c r="C214" s="16">
        <f t="shared" si="25"/>
        <v>127</v>
      </c>
      <c r="D214" s="17">
        <f>'Jan. 15'!W213</f>
        <v>127088.80325336645</v>
      </c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8">
        <f t="shared" si="20"/>
        <v>0</v>
      </c>
      <c r="V214" s="8">
        <f t="shared" si="21"/>
        <v>0</v>
      </c>
      <c r="W214" s="9">
        <f t="shared" si="22"/>
        <v>127088.80325336645</v>
      </c>
      <c r="X214" s="18">
        <v>127000</v>
      </c>
      <c r="Y214" s="19">
        <f t="shared" si="24"/>
        <v>88.803253366451827</v>
      </c>
    </row>
    <row r="215" spans="1:25" s="20" customFormat="1" ht="15.75" customHeight="1">
      <c r="A215" s="11">
        <f t="shared" si="23"/>
        <v>200</v>
      </c>
      <c r="B215" s="21" t="s">
        <v>219</v>
      </c>
      <c r="C215" s="22">
        <f t="shared" si="25"/>
        <v>0</v>
      </c>
      <c r="D215" s="23">
        <f>'Jan. 15'!W214</f>
        <v>-3.1753512084833346E-3</v>
      </c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8">
        <f t="shared" si="20"/>
        <v>0</v>
      </c>
      <c r="V215" s="8">
        <f t="shared" si="21"/>
        <v>0</v>
      </c>
      <c r="W215" s="9">
        <f t="shared" si="22"/>
        <v>-3.1753512084833346E-3</v>
      </c>
      <c r="X215" s="24">
        <v>0</v>
      </c>
      <c r="Y215" s="25">
        <f t="shared" si="24"/>
        <v>-3.1753512084833346E-3</v>
      </c>
    </row>
    <row r="216" spans="1:25" s="20" customFormat="1" ht="15.75" customHeight="1">
      <c r="A216" s="11">
        <f t="shared" si="23"/>
        <v>201</v>
      </c>
      <c r="B216" s="12" t="s">
        <v>220</v>
      </c>
      <c r="C216" s="11">
        <f t="shared" si="25"/>
        <v>13</v>
      </c>
      <c r="D216" s="13">
        <f>'Jan. 15'!W215</f>
        <v>13652.09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8">
        <f t="shared" si="20"/>
        <v>0</v>
      </c>
      <c r="V216" s="8">
        <f t="shared" si="21"/>
        <v>0</v>
      </c>
      <c r="W216" s="9">
        <f t="shared" si="22"/>
        <v>13652.09</v>
      </c>
      <c r="X216" s="9">
        <v>13000</v>
      </c>
      <c r="Y216" s="14">
        <f t="shared" si="24"/>
        <v>652.09000000000015</v>
      </c>
    </row>
    <row r="217" spans="1:25" s="20" customFormat="1" ht="15.75" customHeight="1">
      <c r="A217" s="11">
        <f t="shared" si="23"/>
        <v>202</v>
      </c>
      <c r="B217" s="12" t="s">
        <v>221</v>
      </c>
      <c r="C217" s="11">
        <f t="shared" si="25"/>
        <v>43</v>
      </c>
      <c r="D217" s="13">
        <f>'Jan. 15'!W216</f>
        <v>43562.931626452941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8">
        <f t="shared" si="20"/>
        <v>0</v>
      </c>
      <c r="V217" s="8">
        <f t="shared" si="21"/>
        <v>0</v>
      </c>
      <c r="W217" s="9">
        <f t="shared" si="22"/>
        <v>43562.931626452941</v>
      </c>
      <c r="X217" s="9">
        <v>43000</v>
      </c>
      <c r="Y217" s="14">
        <f t="shared" si="24"/>
        <v>562.93162645294069</v>
      </c>
    </row>
    <row r="218" spans="1:25" s="20" customFormat="1" ht="15.75" customHeight="1">
      <c r="A218" s="11">
        <f t="shared" si="23"/>
        <v>203</v>
      </c>
      <c r="B218" s="15" t="s">
        <v>222</v>
      </c>
      <c r="C218" s="16">
        <f t="shared" si="25"/>
        <v>51</v>
      </c>
      <c r="D218" s="17">
        <f>'Jan. 15'!W217</f>
        <v>51771.136589446956</v>
      </c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8">
        <f t="shared" si="20"/>
        <v>0</v>
      </c>
      <c r="V218" s="8">
        <f t="shared" si="21"/>
        <v>0</v>
      </c>
      <c r="W218" s="9">
        <f t="shared" si="22"/>
        <v>51771.136589446956</v>
      </c>
      <c r="X218" s="18">
        <v>51000</v>
      </c>
      <c r="Y218" s="19">
        <f t="shared" si="24"/>
        <v>771.13658944695635</v>
      </c>
    </row>
    <row r="219" spans="1:25" s="20" customFormat="1" ht="15.75" customHeight="1">
      <c r="A219" s="11">
        <f t="shared" si="23"/>
        <v>204</v>
      </c>
      <c r="B219" s="12" t="s">
        <v>223</v>
      </c>
      <c r="C219" s="11">
        <f t="shared" si="25"/>
        <v>171</v>
      </c>
      <c r="D219" s="13">
        <f>'Jan. 15'!W218</f>
        <v>171991.72692929051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8">
        <f t="shared" si="20"/>
        <v>0</v>
      </c>
      <c r="V219" s="8">
        <f t="shared" si="21"/>
        <v>0</v>
      </c>
      <c r="W219" s="9">
        <f t="shared" si="22"/>
        <v>171991.72692929051</v>
      </c>
      <c r="X219" s="9">
        <v>171000</v>
      </c>
      <c r="Y219" s="14">
        <f t="shared" si="24"/>
        <v>991.72692929051118</v>
      </c>
    </row>
    <row r="220" spans="1:25" s="20" customFormat="1" ht="15.75" customHeight="1">
      <c r="A220" s="11">
        <f t="shared" si="23"/>
        <v>205</v>
      </c>
      <c r="B220" s="12" t="s">
        <v>224</v>
      </c>
      <c r="C220" s="11">
        <f t="shared" si="25"/>
        <v>292</v>
      </c>
      <c r="D220" s="13">
        <f>'Jan. 15'!W219</f>
        <v>292337.26199399453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>
        <v>72</v>
      </c>
      <c r="U220" s="8">
        <f t="shared" si="20"/>
        <v>0</v>
      </c>
      <c r="V220" s="8">
        <f t="shared" si="21"/>
        <v>72</v>
      </c>
      <c r="W220" s="9">
        <f t="shared" si="22"/>
        <v>292409.26199399453</v>
      </c>
      <c r="X220" s="9">
        <v>292000</v>
      </c>
      <c r="Y220" s="14">
        <f t="shared" si="24"/>
        <v>409.26199399452889</v>
      </c>
    </row>
    <row r="221" spans="1:25" s="20" customFormat="1" ht="15.75" customHeight="1">
      <c r="A221" s="11">
        <f t="shared" si="23"/>
        <v>206</v>
      </c>
      <c r="B221" s="12" t="s">
        <v>225</v>
      </c>
      <c r="C221" s="11">
        <f t="shared" si="25"/>
        <v>62</v>
      </c>
      <c r="D221" s="13">
        <f>'Jan. 15'!W220</f>
        <v>62708.72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8">
        <f t="shared" si="20"/>
        <v>0</v>
      </c>
      <c r="V221" s="8">
        <f t="shared" si="21"/>
        <v>0</v>
      </c>
      <c r="W221" s="9">
        <f t="shared" si="22"/>
        <v>62708.72</v>
      </c>
      <c r="X221" s="9">
        <v>62000</v>
      </c>
      <c r="Y221" s="14">
        <f t="shared" si="24"/>
        <v>708.72000000000116</v>
      </c>
    </row>
    <row r="222" spans="1:25" s="20" customFormat="1" ht="15.75" customHeight="1">
      <c r="A222" s="11">
        <f t="shared" si="23"/>
        <v>207</v>
      </c>
      <c r="B222" s="12" t="s">
        <v>226</v>
      </c>
      <c r="C222" s="11">
        <f t="shared" si="25"/>
        <v>126</v>
      </c>
      <c r="D222" s="13">
        <f>'Jan. 15'!W221</f>
        <v>126793.71030028285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8">
        <f t="shared" si="20"/>
        <v>0</v>
      </c>
      <c r="V222" s="8">
        <f t="shared" si="21"/>
        <v>0</v>
      </c>
      <c r="W222" s="9">
        <f t="shared" si="22"/>
        <v>126793.71030028285</v>
      </c>
      <c r="X222" s="9">
        <v>126000</v>
      </c>
      <c r="Y222" s="14">
        <f t="shared" si="24"/>
        <v>793.71030028285168</v>
      </c>
    </row>
    <row r="223" spans="1:25" s="20" customFormat="1" ht="15.75" customHeight="1">
      <c r="A223" s="11">
        <f t="shared" si="23"/>
        <v>208</v>
      </c>
      <c r="B223" s="12" t="s">
        <v>227</v>
      </c>
      <c r="C223" s="11">
        <f t="shared" si="25"/>
        <v>77</v>
      </c>
      <c r="D223" s="13">
        <f>'Jan. 15'!W222</f>
        <v>77821.456751629506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8">
        <f t="shared" si="20"/>
        <v>0</v>
      </c>
      <c r="V223" s="8">
        <f t="shared" si="21"/>
        <v>0</v>
      </c>
      <c r="W223" s="9">
        <f t="shared" si="22"/>
        <v>77821.456751629506</v>
      </c>
      <c r="X223" s="9">
        <v>77000</v>
      </c>
      <c r="Y223" s="14">
        <f t="shared" si="24"/>
        <v>821.45675162950647</v>
      </c>
    </row>
    <row r="224" spans="1:25" s="20" customFormat="1" ht="15.75" customHeight="1">
      <c r="A224" s="11">
        <f t="shared" si="23"/>
        <v>209</v>
      </c>
      <c r="B224" s="12" t="s">
        <v>228</v>
      </c>
      <c r="C224" s="11">
        <f t="shared" si="25"/>
        <v>33</v>
      </c>
      <c r="D224" s="13">
        <f>'Jan. 15'!W223</f>
        <v>33163.719179700878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8">
        <f t="shared" si="20"/>
        <v>0</v>
      </c>
      <c r="V224" s="8">
        <f t="shared" si="21"/>
        <v>0</v>
      </c>
      <c r="W224" s="9">
        <f t="shared" si="22"/>
        <v>33163.719179700878</v>
      </c>
      <c r="X224" s="9">
        <v>33000</v>
      </c>
      <c r="Y224" s="14">
        <f t="shared" si="24"/>
        <v>163.71917970087816</v>
      </c>
    </row>
    <row r="225" spans="1:25" s="20" customFormat="1" ht="15.75" customHeight="1">
      <c r="A225" s="11">
        <f t="shared" si="23"/>
        <v>210</v>
      </c>
      <c r="B225" s="12" t="s">
        <v>229</v>
      </c>
      <c r="C225" s="11">
        <f t="shared" si="25"/>
        <v>137</v>
      </c>
      <c r="D225" s="13">
        <f>'Jan. 15'!W224</f>
        <v>137749.52018330881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8">
        <f t="shared" si="20"/>
        <v>0</v>
      </c>
      <c r="V225" s="8">
        <f t="shared" si="21"/>
        <v>0</v>
      </c>
      <c r="W225" s="9">
        <f t="shared" si="22"/>
        <v>137749.52018330881</v>
      </c>
      <c r="X225" s="9">
        <v>137000</v>
      </c>
      <c r="Y225" s="14">
        <f t="shared" si="24"/>
        <v>749.52018330880674</v>
      </c>
    </row>
    <row r="226" spans="1:25" s="20" customFormat="1" ht="15.75" customHeight="1">
      <c r="A226" s="11">
        <f t="shared" si="23"/>
        <v>211</v>
      </c>
      <c r="B226" s="12" t="s">
        <v>230</v>
      </c>
      <c r="C226" s="11">
        <f t="shared" si="25"/>
        <v>3</v>
      </c>
      <c r="D226" s="13">
        <f>'Jan. 15'!W225</f>
        <v>3544.7033975218237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8">
        <f t="shared" si="20"/>
        <v>0</v>
      </c>
      <c r="V226" s="8">
        <f t="shared" si="21"/>
        <v>0</v>
      </c>
      <c r="W226" s="9">
        <f t="shared" si="22"/>
        <v>3544.7033975218237</v>
      </c>
      <c r="X226" s="9">
        <v>3000</v>
      </c>
      <c r="Y226" s="14">
        <f t="shared" si="24"/>
        <v>544.70339752182372</v>
      </c>
    </row>
    <row r="227" spans="1:25" s="20" customFormat="1" ht="15.75" customHeight="1">
      <c r="A227" s="11">
        <f t="shared" si="23"/>
        <v>212</v>
      </c>
      <c r="B227" s="21" t="s">
        <v>231</v>
      </c>
      <c r="C227" s="22">
        <f t="shared" si="25"/>
        <v>0</v>
      </c>
      <c r="D227" s="23">
        <f>'Jan. 15'!W226</f>
        <v>-4.06239292351529E-3</v>
      </c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8">
        <f t="shared" si="20"/>
        <v>0</v>
      </c>
      <c r="V227" s="8">
        <f t="shared" si="21"/>
        <v>0</v>
      </c>
      <c r="W227" s="9">
        <f t="shared" si="22"/>
        <v>-4.06239292351529E-3</v>
      </c>
      <c r="X227" s="24">
        <v>0</v>
      </c>
      <c r="Y227" s="25">
        <f t="shared" si="24"/>
        <v>-4.06239292351529E-3</v>
      </c>
    </row>
    <row r="228" spans="1:25" s="20" customFormat="1" ht="15.75" customHeight="1">
      <c r="A228" s="11">
        <f t="shared" si="23"/>
        <v>213</v>
      </c>
      <c r="B228" s="15" t="s">
        <v>232</v>
      </c>
      <c r="C228" s="16">
        <f t="shared" si="25"/>
        <v>58</v>
      </c>
      <c r="D228" s="17">
        <f>'Jan. 15'!W227</f>
        <v>58360.3740148535</v>
      </c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8">
        <f t="shared" si="20"/>
        <v>0</v>
      </c>
      <c r="V228" s="8">
        <f t="shared" si="21"/>
        <v>0</v>
      </c>
      <c r="W228" s="9">
        <f t="shared" si="22"/>
        <v>58360.3740148535</v>
      </c>
      <c r="X228" s="18">
        <v>58000</v>
      </c>
      <c r="Y228" s="19">
        <f t="shared" si="24"/>
        <v>360.37401485349983</v>
      </c>
    </row>
    <row r="229" spans="1:25" s="20" customFormat="1" ht="15.75" customHeight="1">
      <c r="A229" s="11">
        <f t="shared" si="23"/>
        <v>214</v>
      </c>
      <c r="B229" s="12" t="s">
        <v>233</v>
      </c>
      <c r="C229" s="11">
        <f t="shared" si="25"/>
        <v>572</v>
      </c>
      <c r="D229" s="13">
        <f>'Jan. 15'!W228</f>
        <v>572278.35067853564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8">
        <f t="shared" si="20"/>
        <v>0</v>
      </c>
      <c r="V229" s="8">
        <f t="shared" si="21"/>
        <v>0</v>
      </c>
      <c r="W229" s="9">
        <f t="shared" si="22"/>
        <v>572278.35067853564</v>
      </c>
      <c r="X229" s="9">
        <v>572000</v>
      </c>
      <c r="Y229" s="14">
        <f t="shared" si="24"/>
        <v>278.35067853564397</v>
      </c>
    </row>
    <row r="230" spans="1:25" s="20" customFormat="1" ht="15.75" customHeight="1">
      <c r="A230" s="11">
        <f t="shared" si="23"/>
        <v>215</v>
      </c>
      <c r="B230" s="12" t="s">
        <v>234</v>
      </c>
      <c r="C230" s="11">
        <f t="shared" si="25"/>
        <v>67</v>
      </c>
      <c r="D230" s="13">
        <f>'Jan. 15'!W229</f>
        <v>67709.850810362201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8">
        <f t="shared" si="20"/>
        <v>0</v>
      </c>
      <c r="V230" s="8">
        <f t="shared" si="21"/>
        <v>0</v>
      </c>
      <c r="W230" s="9">
        <f t="shared" si="22"/>
        <v>67709.850810362201</v>
      </c>
      <c r="X230" s="9">
        <v>67000</v>
      </c>
      <c r="Y230" s="14">
        <f t="shared" si="24"/>
        <v>709.85081036220072</v>
      </c>
    </row>
    <row r="231" spans="1:25" s="20" customFormat="1" ht="15.75" customHeight="1">
      <c r="A231" s="11">
        <f t="shared" si="23"/>
        <v>216</v>
      </c>
      <c r="B231" s="12" t="s">
        <v>235</v>
      </c>
      <c r="C231" s="11">
        <f t="shared" si="25"/>
        <v>0</v>
      </c>
      <c r="D231" s="13">
        <f>'Jan. 15'!W230</f>
        <v>2.6600440469337627E-3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8">
        <f t="shared" si="20"/>
        <v>0</v>
      </c>
      <c r="V231" s="8">
        <f t="shared" si="21"/>
        <v>0</v>
      </c>
      <c r="W231" s="9">
        <f t="shared" si="22"/>
        <v>2.6600440469337627E-3</v>
      </c>
      <c r="X231" s="9">
        <v>0</v>
      </c>
      <c r="Y231" s="14">
        <f t="shared" si="24"/>
        <v>2.6600440469337627E-3</v>
      </c>
    </row>
    <row r="232" spans="1:25" s="20" customFormat="1" ht="15.75" customHeight="1">
      <c r="A232" s="11">
        <f t="shared" si="23"/>
        <v>217</v>
      </c>
      <c r="B232" s="12" t="s">
        <v>236</v>
      </c>
      <c r="C232" s="11">
        <f t="shared" si="25"/>
        <v>24</v>
      </c>
      <c r="D232" s="13">
        <f>'Jan. 15'!W231</f>
        <v>24634.91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8">
        <f t="shared" si="20"/>
        <v>0</v>
      </c>
      <c r="V232" s="8">
        <f t="shared" si="21"/>
        <v>0</v>
      </c>
      <c r="W232" s="9">
        <f t="shared" si="22"/>
        <v>24634.91</v>
      </c>
      <c r="X232" s="9">
        <v>24000</v>
      </c>
      <c r="Y232" s="14">
        <f t="shared" si="24"/>
        <v>634.90999999999985</v>
      </c>
    </row>
    <row r="233" spans="1:25" s="20" customFormat="1" ht="15.75" customHeight="1">
      <c r="A233" s="11">
        <f t="shared" si="23"/>
        <v>218</v>
      </c>
      <c r="B233" s="12" t="s">
        <v>237</v>
      </c>
      <c r="C233" s="11">
        <f t="shared" si="25"/>
        <v>21</v>
      </c>
      <c r="D233" s="13">
        <f>'Jan. 15'!W232</f>
        <v>21281.760000000002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8">
        <f t="shared" si="20"/>
        <v>0</v>
      </c>
      <c r="V233" s="8">
        <f t="shared" si="21"/>
        <v>0</v>
      </c>
      <c r="W233" s="9">
        <f t="shared" si="22"/>
        <v>21281.760000000002</v>
      </c>
      <c r="X233" s="9">
        <v>21000</v>
      </c>
      <c r="Y233" s="14">
        <f t="shared" si="24"/>
        <v>281.76000000000204</v>
      </c>
    </row>
    <row r="234" spans="1:25" s="20" customFormat="1" ht="15.75" customHeight="1">
      <c r="A234" s="11">
        <f t="shared" si="23"/>
        <v>219</v>
      </c>
      <c r="B234" s="12" t="s">
        <v>238</v>
      </c>
      <c r="C234" s="11">
        <f t="shared" si="25"/>
        <v>76</v>
      </c>
      <c r="D234" s="13">
        <f>'Jan. 15'!W233</f>
        <v>51718.122210728136</v>
      </c>
      <c r="E234" s="13"/>
      <c r="F234" s="13">
        <v>25000</v>
      </c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8">
        <f t="shared" si="20"/>
        <v>0</v>
      </c>
      <c r="V234" s="8">
        <f t="shared" si="21"/>
        <v>25000</v>
      </c>
      <c r="W234" s="9">
        <f t="shared" si="22"/>
        <v>76718.122210728136</v>
      </c>
      <c r="X234" s="9">
        <v>76000</v>
      </c>
      <c r="Y234" s="14">
        <f t="shared" si="24"/>
        <v>718.12221072813554</v>
      </c>
    </row>
    <row r="235" spans="1:25" s="20" customFormat="1" ht="15.75" customHeight="1">
      <c r="A235" s="11">
        <f t="shared" si="23"/>
        <v>220</v>
      </c>
      <c r="B235" s="15" t="s">
        <v>239</v>
      </c>
      <c r="C235" s="16">
        <f t="shared" si="25"/>
        <v>10</v>
      </c>
      <c r="D235" s="17">
        <f>'Jan. 15'!W234</f>
        <v>10039.6</v>
      </c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8">
        <f t="shared" si="20"/>
        <v>0</v>
      </c>
      <c r="V235" s="8">
        <f t="shared" si="21"/>
        <v>0</v>
      </c>
      <c r="W235" s="9">
        <f t="shared" si="22"/>
        <v>10039.6</v>
      </c>
      <c r="X235" s="18">
        <v>10000</v>
      </c>
      <c r="Y235" s="19">
        <f t="shared" si="24"/>
        <v>39.600000000000364</v>
      </c>
    </row>
    <row r="236" spans="1:25" s="20" customFormat="1" ht="15.75" customHeight="1">
      <c r="A236" s="11">
        <f t="shared" si="23"/>
        <v>221</v>
      </c>
      <c r="B236" s="12" t="s">
        <v>240</v>
      </c>
      <c r="C236" s="11">
        <f t="shared" si="25"/>
        <v>18</v>
      </c>
      <c r="D236" s="13">
        <f>'Jan. 15'!W235</f>
        <v>18091.77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8">
        <f t="shared" si="20"/>
        <v>0</v>
      </c>
      <c r="V236" s="8">
        <f t="shared" si="21"/>
        <v>0</v>
      </c>
      <c r="W236" s="9">
        <f t="shared" si="22"/>
        <v>18091.77</v>
      </c>
      <c r="X236" s="9">
        <v>18000</v>
      </c>
      <c r="Y236" s="14">
        <f t="shared" si="24"/>
        <v>91.770000000000437</v>
      </c>
    </row>
    <row r="237" spans="1:25" s="20" customFormat="1" ht="15.75" customHeight="1">
      <c r="A237" s="11">
        <f t="shared" si="23"/>
        <v>222</v>
      </c>
      <c r="B237" s="12" t="s">
        <v>241</v>
      </c>
      <c r="C237" s="11">
        <f t="shared" si="25"/>
        <v>64</v>
      </c>
      <c r="D237" s="13">
        <f>'Jan. 15'!W236</f>
        <v>64353.91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8">
        <f t="shared" si="20"/>
        <v>0</v>
      </c>
      <c r="V237" s="8">
        <f t="shared" si="21"/>
        <v>0</v>
      </c>
      <c r="W237" s="9">
        <f t="shared" si="22"/>
        <v>64353.91</v>
      </c>
      <c r="X237" s="9">
        <v>64000</v>
      </c>
      <c r="Y237" s="14">
        <f t="shared" si="24"/>
        <v>353.91000000000349</v>
      </c>
    </row>
    <row r="238" spans="1:25" s="20" customFormat="1" ht="15.75" customHeight="1">
      <c r="A238" s="11">
        <f t="shared" si="23"/>
        <v>223</v>
      </c>
      <c r="B238" s="12" t="s">
        <v>242</v>
      </c>
      <c r="C238" s="11">
        <f t="shared" si="25"/>
        <v>71</v>
      </c>
      <c r="D238" s="13">
        <f>'Jan. 15'!W237</f>
        <v>71338.070000000007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8">
        <f t="shared" si="20"/>
        <v>0</v>
      </c>
      <c r="V238" s="8">
        <f t="shared" si="21"/>
        <v>0</v>
      </c>
      <c r="W238" s="9">
        <f t="shared" si="22"/>
        <v>71338.070000000007</v>
      </c>
      <c r="X238" s="9">
        <v>71000</v>
      </c>
      <c r="Y238" s="14">
        <f t="shared" si="24"/>
        <v>338.07000000000698</v>
      </c>
    </row>
    <row r="239" spans="1:25" s="20" customFormat="1" ht="15.75" customHeight="1">
      <c r="A239" s="11">
        <f t="shared" si="23"/>
        <v>224</v>
      </c>
      <c r="B239" s="12" t="s">
        <v>243</v>
      </c>
      <c r="C239" s="11">
        <f t="shared" si="25"/>
        <v>28</v>
      </c>
      <c r="D239" s="13">
        <f>'Jan. 15'!W238</f>
        <v>28411.441887009183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8">
        <f t="shared" si="20"/>
        <v>0</v>
      </c>
      <c r="V239" s="8">
        <f t="shared" si="21"/>
        <v>0</v>
      </c>
      <c r="W239" s="9">
        <f t="shared" si="22"/>
        <v>28411.441887009183</v>
      </c>
      <c r="X239" s="9">
        <v>28000</v>
      </c>
      <c r="Y239" s="14">
        <f t="shared" si="24"/>
        <v>411.44188700918312</v>
      </c>
    </row>
    <row r="240" spans="1:25" s="20" customFormat="1" ht="15.75" customHeight="1">
      <c r="A240" s="11">
        <f t="shared" si="23"/>
        <v>225</v>
      </c>
      <c r="B240" s="12" t="s">
        <v>244</v>
      </c>
      <c r="C240" s="11">
        <f t="shared" si="25"/>
        <v>101</v>
      </c>
      <c r="D240" s="13">
        <f>'Jan. 15'!W239</f>
        <v>101723.65169417398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8">
        <f t="shared" si="20"/>
        <v>0</v>
      </c>
      <c r="V240" s="8">
        <f t="shared" si="21"/>
        <v>0</v>
      </c>
      <c r="W240" s="9">
        <f t="shared" si="22"/>
        <v>101723.65169417398</v>
      </c>
      <c r="X240" s="9">
        <v>101000</v>
      </c>
      <c r="Y240" s="14">
        <f t="shared" si="24"/>
        <v>723.65169417398283</v>
      </c>
    </row>
    <row r="241" spans="1:25" s="20" customFormat="1" ht="15.75" customHeight="1">
      <c r="A241" s="11">
        <f t="shared" si="23"/>
        <v>226</v>
      </c>
      <c r="B241" s="12" t="s">
        <v>245</v>
      </c>
      <c r="C241" s="11">
        <f t="shared" si="25"/>
        <v>59</v>
      </c>
      <c r="D241" s="13">
        <f>'Jan. 15'!W240</f>
        <v>59924.2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8">
        <f t="shared" si="20"/>
        <v>0</v>
      </c>
      <c r="V241" s="8">
        <f t="shared" si="21"/>
        <v>0</v>
      </c>
      <c r="W241" s="9">
        <f t="shared" si="22"/>
        <v>59924.2</v>
      </c>
      <c r="X241" s="9">
        <v>59000</v>
      </c>
      <c r="Y241" s="14">
        <f t="shared" si="24"/>
        <v>924.19999999999709</v>
      </c>
    </row>
    <row r="242" spans="1:25" s="20" customFormat="1" ht="15.75" customHeight="1">
      <c r="A242" s="11">
        <f t="shared" si="23"/>
        <v>227</v>
      </c>
      <c r="B242" s="12" t="s">
        <v>246</v>
      </c>
      <c r="C242" s="11">
        <f t="shared" si="25"/>
        <v>13</v>
      </c>
      <c r="D242" s="13">
        <f>'Jan. 15'!W241</f>
        <v>13292.76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8">
        <f t="shared" si="20"/>
        <v>0</v>
      </c>
      <c r="V242" s="8">
        <f t="shared" si="21"/>
        <v>0</v>
      </c>
      <c r="W242" s="9">
        <f t="shared" si="22"/>
        <v>13292.76</v>
      </c>
      <c r="X242" s="9">
        <v>13000</v>
      </c>
      <c r="Y242" s="14">
        <f t="shared" si="24"/>
        <v>292.76000000000022</v>
      </c>
    </row>
    <row r="243" spans="1:25" s="20" customFormat="1" ht="15.75" customHeight="1">
      <c r="A243" s="11">
        <f t="shared" si="23"/>
        <v>228</v>
      </c>
      <c r="B243" s="12" t="s">
        <v>247</v>
      </c>
      <c r="C243" s="11">
        <f t="shared" si="25"/>
        <v>13</v>
      </c>
      <c r="D243" s="13">
        <f>'Jan. 15'!W242</f>
        <v>13242.359999999999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8">
        <f t="shared" si="20"/>
        <v>0</v>
      </c>
      <c r="V243" s="8">
        <f t="shared" si="21"/>
        <v>0</v>
      </c>
      <c r="W243" s="9">
        <f t="shared" si="22"/>
        <v>13242.359999999999</v>
      </c>
      <c r="X243" s="9">
        <v>13000</v>
      </c>
      <c r="Y243" s="14">
        <f t="shared" si="24"/>
        <v>242.35999999999876</v>
      </c>
    </row>
    <row r="244" spans="1:25" s="20" customFormat="1" ht="15.75" customHeight="1">
      <c r="A244" s="11">
        <f t="shared" si="23"/>
        <v>229</v>
      </c>
      <c r="B244" s="12" t="s">
        <v>248</v>
      </c>
      <c r="C244" s="11">
        <f t="shared" si="25"/>
        <v>81</v>
      </c>
      <c r="D244" s="13">
        <f>'Jan. 15'!W243</f>
        <v>81449.130967875666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8">
        <f t="shared" si="20"/>
        <v>0</v>
      </c>
      <c r="V244" s="8">
        <f t="shared" si="21"/>
        <v>0</v>
      </c>
      <c r="W244" s="9">
        <f t="shared" si="22"/>
        <v>81449.130967875666</v>
      </c>
      <c r="X244" s="9">
        <v>81000</v>
      </c>
      <c r="Y244" s="14">
        <f t="shared" si="24"/>
        <v>449.1309678756661</v>
      </c>
    </row>
    <row r="245" spans="1:25" s="20" customFormat="1" ht="15.75" customHeight="1">
      <c r="A245" s="11">
        <f t="shared" si="23"/>
        <v>230</v>
      </c>
      <c r="B245" s="21" t="s">
        <v>249</v>
      </c>
      <c r="C245" s="22">
        <f t="shared" si="25"/>
        <v>0</v>
      </c>
      <c r="D245" s="23">
        <f>'Jan. 15'!W244</f>
        <v>-1.9672797934617847E-3</v>
      </c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8">
        <f t="shared" si="20"/>
        <v>0</v>
      </c>
      <c r="V245" s="8">
        <f t="shared" si="21"/>
        <v>0</v>
      </c>
      <c r="W245" s="9">
        <f t="shared" si="22"/>
        <v>-1.9672797934617847E-3</v>
      </c>
      <c r="X245" s="24">
        <v>0</v>
      </c>
      <c r="Y245" s="25">
        <f t="shared" si="24"/>
        <v>-1.9672797934617847E-3</v>
      </c>
    </row>
    <row r="246" spans="1:25" s="20" customFormat="1" ht="15.75" customHeight="1">
      <c r="A246" s="11">
        <f t="shared" si="23"/>
        <v>231</v>
      </c>
      <c r="B246" s="12" t="s">
        <v>250</v>
      </c>
      <c r="C246" s="11">
        <f t="shared" si="25"/>
        <v>32</v>
      </c>
      <c r="D246" s="13">
        <f>'Jan. 15'!W245</f>
        <v>32247.121911684771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8">
        <f t="shared" si="20"/>
        <v>0</v>
      </c>
      <c r="V246" s="8">
        <f t="shared" si="21"/>
        <v>0</v>
      </c>
      <c r="W246" s="9">
        <f t="shared" si="22"/>
        <v>32247.121911684771</v>
      </c>
      <c r="X246" s="9">
        <v>32000</v>
      </c>
      <c r="Y246" s="14">
        <f t="shared" si="24"/>
        <v>247.12191168477148</v>
      </c>
    </row>
    <row r="247" spans="1:25" s="20" customFormat="1" ht="15.75" customHeight="1">
      <c r="A247" s="11">
        <f t="shared" si="23"/>
        <v>232</v>
      </c>
      <c r="B247" s="15" t="s">
        <v>251</v>
      </c>
      <c r="C247" s="16">
        <f t="shared" si="25"/>
        <v>59</v>
      </c>
      <c r="D247" s="17">
        <f>'Jan. 15'!W246</f>
        <v>59763.538029261166</v>
      </c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8">
        <f t="shared" si="20"/>
        <v>0</v>
      </c>
      <c r="V247" s="8">
        <f t="shared" si="21"/>
        <v>0</v>
      </c>
      <c r="W247" s="9">
        <f t="shared" si="22"/>
        <v>59763.538029261166</v>
      </c>
      <c r="X247" s="18">
        <v>59000</v>
      </c>
      <c r="Y247" s="19">
        <f t="shared" si="24"/>
        <v>763.53802926116623</v>
      </c>
    </row>
    <row r="248" spans="1:25" s="20" customFormat="1" ht="15.75" customHeight="1">
      <c r="A248" s="11">
        <f t="shared" si="23"/>
        <v>233</v>
      </c>
      <c r="B248" s="12" t="s">
        <v>252</v>
      </c>
      <c r="C248" s="11">
        <f t="shared" si="25"/>
        <v>107</v>
      </c>
      <c r="D248" s="13">
        <f>'Jan. 15'!W247</f>
        <v>107561.36709456012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8">
        <f t="shared" si="20"/>
        <v>0</v>
      </c>
      <c r="V248" s="8">
        <f t="shared" si="21"/>
        <v>0</v>
      </c>
      <c r="W248" s="9">
        <f t="shared" si="22"/>
        <v>107561.36709456012</v>
      </c>
      <c r="X248" s="9">
        <v>107000</v>
      </c>
      <c r="Y248" s="14">
        <f t="shared" si="24"/>
        <v>561.36709456011886</v>
      </c>
    </row>
    <row r="249" spans="1:25" s="20" customFormat="1" ht="15.75" customHeight="1">
      <c r="A249" s="11">
        <f t="shared" si="23"/>
        <v>234</v>
      </c>
      <c r="B249" s="12" t="s">
        <v>253</v>
      </c>
      <c r="C249" s="11">
        <f t="shared" si="25"/>
        <v>443</v>
      </c>
      <c r="D249" s="13">
        <f>'Jan. 15'!W248</f>
        <v>443909.56517112133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8">
        <f t="shared" si="20"/>
        <v>0</v>
      </c>
      <c r="V249" s="8">
        <f t="shared" si="21"/>
        <v>0</v>
      </c>
      <c r="W249" s="9">
        <f t="shared" si="22"/>
        <v>443909.56517112133</v>
      </c>
      <c r="X249" s="9">
        <v>443000</v>
      </c>
      <c r="Y249" s="14">
        <f t="shared" si="24"/>
        <v>909.5651711213286</v>
      </c>
    </row>
    <row r="250" spans="1:25" s="20" customFormat="1" ht="15.75" customHeight="1">
      <c r="A250" s="11">
        <f t="shared" si="23"/>
        <v>235</v>
      </c>
      <c r="B250" s="12" t="s">
        <v>254</v>
      </c>
      <c r="C250" s="11">
        <f t="shared" si="25"/>
        <v>26</v>
      </c>
      <c r="D250" s="13">
        <f>'Jan. 15'!W249</f>
        <v>26056.959999999999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8">
        <f t="shared" si="20"/>
        <v>0</v>
      </c>
      <c r="V250" s="8">
        <f t="shared" si="21"/>
        <v>0</v>
      </c>
      <c r="W250" s="9">
        <f t="shared" si="22"/>
        <v>26056.959999999999</v>
      </c>
      <c r="X250" s="9">
        <v>26000</v>
      </c>
      <c r="Y250" s="14">
        <f t="shared" si="24"/>
        <v>56.959999999999127</v>
      </c>
    </row>
    <row r="251" spans="1:25" s="20" customFormat="1" ht="15.75" customHeight="1">
      <c r="A251" s="11">
        <f t="shared" si="23"/>
        <v>236</v>
      </c>
      <c r="B251" s="12" t="s">
        <v>255</v>
      </c>
      <c r="C251" s="11">
        <f t="shared" si="25"/>
        <v>68</v>
      </c>
      <c r="D251" s="13">
        <f>'Jan. 15'!W250</f>
        <v>68067.672030459682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8">
        <f t="shared" si="20"/>
        <v>0</v>
      </c>
      <c r="V251" s="8">
        <f t="shared" si="21"/>
        <v>0</v>
      </c>
      <c r="W251" s="9">
        <f t="shared" si="22"/>
        <v>68067.672030459682</v>
      </c>
      <c r="X251" s="9">
        <v>68000</v>
      </c>
      <c r="Y251" s="14">
        <f t="shared" si="24"/>
        <v>67.672030459681991</v>
      </c>
    </row>
    <row r="252" spans="1:25" s="20" customFormat="1" ht="15.75" customHeight="1">
      <c r="A252" s="11">
        <f t="shared" si="23"/>
        <v>237</v>
      </c>
      <c r="B252" s="12" t="s">
        <v>256</v>
      </c>
      <c r="C252" s="11">
        <f t="shared" si="25"/>
        <v>236</v>
      </c>
      <c r="D252" s="13">
        <f>'Jan. 15'!W251</f>
        <v>236817.18757819643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8">
        <f t="shared" si="20"/>
        <v>0</v>
      </c>
      <c r="V252" s="8">
        <f t="shared" si="21"/>
        <v>0</v>
      </c>
      <c r="W252" s="9">
        <f t="shared" si="22"/>
        <v>236817.18757819643</v>
      </c>
      <c r="X252" s="9">
        <v>236000</v>
      </c>
      <c r="Y252" s="14">
        <f t="shared" si="24"/>
        <v>817.18757819643361</v>
      </c>
    </row>
    <row r="253" spans="1:25" s="20" customFormat="1" ht="15.75" customHeight="1">
      <c r="A253" s="11">
        <f t="shared" si="23"/>
        <v>238</v>
      </c>
      <c r="B253" s="12" t="s">
        <v>257</v>
      </c>
      <c r="C253" s="11">
        <f t="shared" si="25"/>
        <v>55</v>
      </c>
      <c r="D253" s="13">
        <f>'Jan. 15'!W252</f>
        <v>55196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28"/>
      <c r="Q253" s="13"/>
      <c r="R253" s="28"/>
      <c r="S253" s="13"/>
      <c r="T253" s="13"/>
      <c r="U253" s="8">
        <f t="shared" si="20"/>
        <v>0</v>
      </c>
      <c r="V253" s="8">
        <f t="shared" si="21"/>
        <v>0</v>
      </c>
      <c r="W253" s="9">
        <f t="shared" si="22"/>
        <v>55196</v>
      </c>
      <c r="X253" s="9">
        <v>55000</v>
      </c>
      <c r="Y253" s="14">
        <f t="shared" si="24"/>
        <v>196</v>
      </c>
    </row>
    <row r="254" spans="1:25" s="20" customFormat="1" ht="15.75" customHeight="1">
      <c r="A254" s="11">
        <f t="shared" si="23"/>
        <v>239</v>
      </c>
      <c r="B254" s="12" t="s">
        <v>258</v>
      </c>
      <c r="C254" s="11">
        <f t="shared" si="25"/>
        <v>214</v>
      </c>
      <c r="D254" s="13">
        <f>'Jan. 15'!W253</f>
        <v>214306.33614070358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8">
        <f t="shared" si="20"/>
        <v>0</v>
      </c>
      <c r="V254" s="8">
        <f t="shared" si="21"/>
        <v>0</v>
      </c>
      <c r="W254" s="9">
        <f t="shared" si="22"/>
        <v>214306.33614070358</v>
      </c>
      <c r="X254" s="9">
        <v>214000</v>
      </c>
      <c r="Y254" s="14">
        <f t="shared" si="24"/>
        <v>306.33614070358453</v>
      </c>
    </row>
    <row r="255" spans="1:25" s="20" customFormat="1" ht="15.75" customHeight="1">
      <c r="A255" s="11">
        <f t="shared" si="23"/>
        <v>240</v>
      </c>
      <c r="B255" s="12" t="s">
        <v>259</v>
      </c>
      <c r="C255" s="11">
        <f t="shared" si="25"/>
        <v>273</v>
      </c>
      <c r="D255" s="13">
        <f>'Jan. 15'!W254</f>
        <v>273357.69894974172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8">
        <f t="shared" si="20"/>
        <v>0</v>
      </c>
      <c r="V255" s="8">
        <f t="shared" si="21"/>
        <v>0</v>
      </c>
      <c r="W255" s="9">
        <f t="shared" si="22"/>
        <v>273357.69894974172</v>
      </c>
      <c r="X255" s="9">
        <v>273000</v>
      </c>
      <c r="Y255" s="14">
        <f t="shared" si="24"/>
        <v>357.69894974172348</v>
      </c>
    </row>
    <row r="256" spans="1:25" s="20" customFormat="1" ht="15.75" customHeight="1">
      <c r="A256" s="11">
        <f t="shared" si="23"/>
        <v>241</v>
      </c>
      <c r="B256" s="21" t="s">
        <v>260</v>
      </c>
      <c r="C256" s="22">
        <f t="shared" si="25"/>
        <v>0</v>
      </c>
      <c r="D256" s="23">
        <f>'Jan. 15'!W255</f>
        <v>6.3599382701795548E-4</v>
      </c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8">
        <f t="shared" si="20"/>
        <v>0</v>
      </c>
      <c r="V256" s="8">
        <f t="shared" si="21"/>
        <v>0</v>
      </c>
      <c r="W256" s="9">
        <f t="shared" si="22"/>
        <v>6.3599382701795548E-4</v>
      </c>
      <c r="X256" s="24">
        <v>0</v>
      </c>
      <c r="Y256" s="25">
        <f t="shared" si="24"/>
        <v>6.3599382701795548E-4</v>
      </c>
    </row>
    <row r="257" spans="1:25" s="20" customFormat="1" ht="15.75" customHeight="1">
      <c r="A257" s="11">
        <f t="shared" si="23"/>
        <v>242</v>
      </c>
      <c r="B257" s="21" t="s">
        <v>261</v>
      </c>
      <c r="C257" s="22">
        <f t="shared" si="25"/>
        <v>0</v>
      </c>
      <c r="D257" s="23">
        <f>'Jan. 15'!W256</f>
        <v>-1.5968545922078192E-3</v>
      </c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8">
        <f t="shared" si="20"/>
        <v>0</v>
      </c>
      <c r="V257" s="8">
        <f t="shared" si="21"/>
        <v>0</v>
      </c>
      <c r="W257" s="9">
        <f t="shared" si="22"/>
        <v>-1.5968545922078192E-3</v>
      </c>
      <c r="X257" s="24">
        <v>0</v>
      </c>
      <c r="Y257" s="25">
        <f t="shared" si="24"/>
        <v>-1.5968545922078192E-3</v>
      </c>
    </row>
    <row r="258" spans="1:25" s="20" customFormat="1" ht="15.75" customHeight="1">
      <c r="A258" s="11">
        <f t="shared" si="23"/>
        <v>243</v>
      </c>
      <c r="B258" s="12" t="s">
        <v>262</v>
      </c>
      <c r="C258" s="11">
        <f t="shared" si="25"/>
        <v>137</v>
      </c>
      <c r="D258" s="13">
        <f>'Jan. 15'!W257</f>
        <v>137189.01251254621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8">
        <f t="shared" si="20"/>
        <v>0</v>
      </c>
      <c r="V258" s="8">
        <f t="shared" si="21"/>
        <v>0</v>
      </c>
      <c r="W258" s="9">
        <f t="shared" si="22"/>
        <v>137189.01251254621</v>
      </c>
      <c r="X258" s="9">
        <v>137000</v>
      </c>
      <c r="Y258" s="14">
        <f t="shared" si="24"/>
        <v>189.01251254620729</v>
      </c>
    </row>
    <row r="259" spans="1:25" s="20" customFormat="1" ht="15.75" customHeight="1">
      <c r="A259" s="11"/>
      <c r="B259" s="12"/>
      <c r="C259" s="11">
        <f t="shared" si="25"/>
        <v>0</v>
      </c>
      <c r="D259" s="13">
        <f>'Jan. 15'!W258</f>
        <v>0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8">
        <f t="shared" si="20"/>
        <v>0</v>
      </c>
      <c r="V259" s="8">
        <f t="shared" si="21"/>
        <v>0</v>
      </c>
      <c r="W259" s="9">
        <f t="shared" si="22"/>
        <v>0</v>
      </c>
      <c r="X259" s="9">
        <v>0</v>
      </c>
      <c r="Y259" s="14">
        <f t="shared" si="24"/>
        <v>0</v>
      </c>
    </row>
    <row r="260" spans="1:25" s="20" customFormat="1" ht="15.75" customHeight="1">
      <c r="A260" s="11"/>
      <c r="B260" s="12"/>
      <c r="C260" s="11">
        <f t="shared" si="25"/>
        <v>0</v>
      </c>
      <c r="D260" s="13">
        <f>'Jan. 15'!W259</f>
        <v>0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8">
        <f t="shared" si="20"/>
        <v>0</v>
      </c>
      <c r="V260" s="8">
        <f t="shared" si="21"/>
        <v>0</v>
      </c>
      <c r="W260" s="9">
        <f t="shared" si="22"/>
        <v>0</v>
      </c>
      <c r="X260" s="9">
        <v>0</v>
      </c>
      <c r="Y260" s="14">
        <f t="shared" si="24"/>
        <v>0</v>
      </c>
    </row>
    <row r="261" spans="1:25" s="20" customFormat="1" ht="15.75" customHeight="1">
      <c r="A261" s="11"/>
      <c r="B261" s="12"/>
      <c r="C261" s="11">
        <f t="shared" si="25"/>
        <v>0</v>
      </c>
      <c r="D261" s="13">
        <f>'Jan. 15'!W260</f>
        <v>0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8">
        <f t="shared" si="20"/>
        <v>0</v>
      </c>
      <c r="V261" s="8">
        <f t="shared" si="21"/>
        <v>0</v>
      </c>
      <c r="W261" s="9">
        <f t="shared" si="22"/>
        <v>0</v>
      </c>
      <c r="X261" s="9">
        <v>0</v>
      </c>
      <c r="Y261" s="14">
        <f t="shared" si="24"/>
        <v>0</v>
      </c>
    </row>
    <row r="262" spans="1:25" s="31" customFormat="1" ht="15.75" customHeight="1" thickBot="1">
      <c r="A262" s="52" t="s">
        <v>263</v>
      </c>
      <c r="B262" s="52"/>
      <c r="C262" s="29">
        <f t="shared" ref="C262:Y262" si="26">SUM(C16:C261)</f>
        <v>28330</v>
      </c>
      <c r="D262" s="30">
        <f t="shared" si="26"/>
        <v>28383390.275198165</v>
      </c>
      <c r="E262" s="30">
        <f t="shared" si="26"/>
        <v>0</v>
      </c>
      <c r="F262" s="30">
        <f t="shared" si="26"/>
        <v>44000</v>
      </c>
      <c r="G262" s="30">
        <f t="shared" si="26"/>
        <v>0</v>
      </c>
      <c r="H262" s="30">
        <f t="shared" si="26"/>
        <v>0</v>
      </c>
      <c r="I262" s="30">
        <f t="shared" si="26"/>
        <v>0</v>
      </c>
      <c r="J262" s="30">
        <f t="shared" si="26"/>
        <v>0</v>
      </c>
      <c r="K262" s="30">
        <f t="shared" si="26"/>
        <v>0</v>
      </c>
      <c r="L262" s="30">
        <f t="shared" si="26"/>
        <v>0</v>
      </c>
      <c r="M262" s="30">
        <f t="shared" si="26"/>
        <v>0</v>
      </c>
      <c r="N262" s="30">
        <f t="shared" si="26"/>
        <v>0</v>
      </c>
      <c r="O262" s="30">
        <f t="shared" si="26"/>
        <v>0</v>
      </c>
      <c r="P262" s="30">
        <f t="shared" si="26"/>
        <v>0</v>
      </c>
      <c r="Q262" s="30">
        <f t="shared" si="26"/>
        <v>0</v>
      </c>
      <c r="R262" s="30">
        <f t="shared" si="26"/>
        <v>2500</v>
      </c>
      <c r="S262" s="30">
        <f t="shared" si="26"/>
        <v>0</v>
      </c>
      <c r="T262" s="30">
        <f t="shared" si="26"/>
        <v>1528.5600000000002</v>
      </c>
      <c r="U262" s="30">
        <f t="shared" si="26"/>
        <v>0</v>
      </c>
      <c r="V262" s="30">
        <f t="shared" si="26"/>
        <v>48028.56</v>
      </c>
      <c r="W262" s="30">
        <f t="shared" si="26"/>
        <v>28431418.835198168</v>
      </c>
      <c r="X262" s="30">
        <f t="shared" si="26"/>
        <v>28330000</v>
      </c>
      <c r="Y262" s="30">
        <f t="shared" si="26"/>
        <v>101418.83519814977</v>
      </c>
    </row>
    <row r="263" spans="1:25" s="31" customFormat="1" thickTop="1">
      <c r="A263" s="32"/>
      <c r="B263" s="32"/>
      <c r="C263" s="32"/>
      <c r="D263" s="20">
        <f>D262-'Jan. 15'!W261</f>
        <v>0</v>
      </c>
      <c r="E263" s="33">
        <f>E262-'[3]Feb. 15'!$E$129-'[3]Feb. 15'!$E$130-'[3]Feb. 15'!$E$131</f>
        <v>0</v>
      </c>
      <c r="F263" s="33">
        <f>F262-'[3]Feb. 15'!$F$129-'[3]Feb. 15'!$F$130-'[3]Feb. 15'!$F$131</f>
        <v>0</v>
      </c>
      <c r="G263" s="33">
        <f>G262-'[3]Feb. 15'!$G$129-'[3]Feb. 15'!$G$130-'[3]Feb. 15'!$G$131</f>
        <v>0</v>
      </c>
      <c r="H263" s="33">
        <f>H262-'[3]Feb. 15'!$H$129-'[3]Feb. 15'!$H$130-'[3]Feb. 15'!$H$131</f>
        <v>0</v>
      </c>
      <c r="I263" s="33">
        <f>I262-'[3]Feb. 15'!$I$129-'[3]Feb. 15'!$I$130-'[3]Feb. 15'!$I$131</f>
        <v>0</v>
      </c>
      <c r="J263" s="33">
        <f>J262-'[3]Feb. 15'!$J$129-'[3]Feb. 15'!$J$130-'[3]Feb. 15'!$J$131</f>
        <v>0</v>
      </c>
      <c r="K263" s="33">
        <f>K262-'[3]Feb. 15'!$K$129-'[3]Feb. 15'!$K$130-'[3]Feb. 15'!$K$131</f>
        <v>0</v>
      </c>
      <c r="L263" s="33">
        <f>L262-'[3]Feb. 15'!$L$129-'[3]Feb. 15'!$L$130-'[3]Feb. 15'!$L$131</f>
        <v>0</v>
      </c>
      <c r="M263" s="33">
        <f>M262-'[3]Feb. 15'!$M$129-'[3]Feb. 15'!$M$130-'[3]Feb. 15'!$M$131</f>
        <v>0</v>
      </c>
      <c r="N263" s="33">
        <f>N262-'[3]Feb. 15'!$N$129-'[3]Feb. 15'!$N$130-'[3]Feb. 15'!$N$131</f>
        <v>0</v>
      </c>
      <c r="O263" s="33">
        <f>O262-'[3]Feb. 15'!$O$129-'[3]Feb. 15'!$O$130-'[3]Feb. 15'!$O$131</f>
        <v>0</v>
      </c>
      <c r="P263" s="33">
        <f>P262-'[3]Feb. 15'!$P$129-'[3]Feb. 15'!$P$130-'[3]Feb. 15'!$P$131</f>
        <v>0</v>
      </c>
      <c r="Q263" s="33">
        <f>Q262-'[3]Feb. 15'!$Q$129-'[3]Feb. 15'!$Q$130-'[3]Feb. 15'!$Q$131</f>
        <v>0</v>
      </c>
      <c r="R263" s="33">
        <f>R262-'[3]Feb. 15'!$R$129-'[3]Feb. 15'!$R$130-'[3]Feb. 15'!$R$131</f>
        <v>0</v>
      </c>
      <c r="S263" s="33">
        <f>S262-'[3]Feb. 15'!$S$129-'[3]Feb. 15'!$S$130-'[3]Feb. 15'!$S$131</f>
        <v>0</v>
      </c>
      <c r="T263" s="33">
        <f>T262-'[3]Feb. 15'!$T$129-'[3]Feb. 15'!$T$130-'[3]Feb. 15'!$T$131</f>
        <v>0</v>
      </c>
      <c r="U263" s="33">
        <f>U262-'[3]Feb. 15'!$U$129-'[3]Feb. 15'!$U$130-'[3]Feb. 15'!$U$131</f>
        <v>0</v>
      </c>
      <c r="V263" s="33">
        <f>V262-'[3]Feb. 15'!$V$129-'[3]Feb. 15'!$V$130-'[3]Feb. 15'!$V$131</f>
        <v>0</v>
      </c>
      <c r="W263" s="34">
        <f>W262-'[3]Feb. 15'!$AB$129-'[3]Feb. 15'!$AB$130-'[3]Feb. 15'!$AB$131</f>
        <v>1.792432158254087E-8</v>
      </c>
      <c r="X263" s="34">
        <f>+X262+Y262-W262</f>
        <v>0</v>
      </c>
      <c r="Y263" s="35"/>
    </row>
    <row r="264" spans="1:25" s="31" customFormat="1">
      <c r="A264" s="32" t="s">
        <v>264</v>
      </c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6"/>
      <c r="Q264" s="36"/>
      <c r="R264" s="36"/>
      <c r="S264" s="2"/>
      <c r="T264" s="20"/>
      <c r="U264" s="2"/>
      <c r="V264" s="2"/>
      <c r="W264" s="34"/>
      <c r="X264" s="20" t="s">
        <v>265</v>
      </c>
      <c r="Y264" s="1"/>
    </row>
    <row r="265" spans="1:25" s="31" customFormat="1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0"/>
      <c r="Q265" s="20"/>
      <c r="R265" s="20"/>
      <c r="S265" s="2"/>
      <c r="T265" s="20"/>
      <c r="U265" s="2"/>
      <c r="V265" s="2"/>
      <c r="W265" s="34"/>
      <c r="X265" s="34"/>
      <c r="Y265" s="1"/>
    </row>
    <row r="266" spans="1:25">
      <c r="A266" s="37" t="s">
        <v>266</v>
      </c>
      <c r="P266" s="20"/>
      <c r="Q266" s="20"/>
      <c r="R266" s="20"/>
      <c r="S266" s="20"/>
      <c r="T266" s="20"/>
      <c r="U266" s="20"/>
      <c r="V266" s="38"/>
      <c r="W266" s="34"/>
      <c r="X266" s="53" t="s">
        <v>267</v>
      </c>
      <c r="Y266" s="53"/>
    </row>
    <row r="267" spans="1:25" s="31" customFormat="1">
      <c r="A267" s="32" t="s">
        <v>268</v>
      </c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0"/>
      <c r="T267" s="20"/>
      <c r="U267" s="2"/>
      <c r="V267" s="2"/>
      <c r="W267" s="2"/>
      <c r="X267" s="54" t="s">
        <v>269</v>
      </c>
      <c r="Y267" s="54"/>
    </row>
    <row r="268" spans="1:25">
      <c r="S268" s="20"/>
      <c r="T268" s="20"/>
      <c r="W268" s="39"/>
      <c r="X268" s="34"/>
      <c r="Y268" s="40"/>
    </row>
    <row r="269" spans="1:25">
      <c r="A269" s="32"/>
      <c r="S269" s="20"/>
      <c r="T269" s="20"/>
      <c r="W269" s="34"/>
      <c r="X269" s="34"/>
      <c r="Y269" s="40"/>
    </row>
    <row r="270" spans="1:25">
      <c r="A270" s="32"/>
      <c r="W270" s="34"/>
      <c r="X270" s="39"/>
      <c r="Y270" s="26"/>
    </row>
    <row r="271" spans="1:25">
      <c r="W271" s="34"/>
      <c r="Y271" s="41"/>
    </row>
    <row r="272" spans="1:25">
      <c r="W272" s="42"/>
      <c r="X272" s="55"/>
      <c r="Y272" s="55"/>
    </row>
    <row r="273" spans="1:25">
      <c r="W273" s="42"/>
      <c r="X273" s="50"/>
      <c r="Y273" s="50"/>
    </row>
    <row r="274" spans="1:25">
      <c r="W274" s="34"/>
      <c r="X274" s="34"/>
    </row>
    <row r="276" spans="1:25">
      <c r="X276" s="34"/>
      <c r="Y276" s="26"/>
    </row>
    <row r="278" spans="1:25" s="2" customFormat="1">
      <c r="A278" s="1"/>
      <c r="B278" s="1"/>
      <c r="C278" s="1"/>
      <c r="Y278" s="1"/>
    </row>
    <row r="279" spans="1:25" s="2" customFormat="1">
      <c r="A279" s="1"/>
      <c r="B279" s="1"/>
      <c r="C279" s="1"/>
      <c r="Y279" s="1"/>
    </row>
    <row r="280" spans="1:25" s="2" customFormat="1">
      <c r="A280" s="1"/>
      <c r="B280" s="1"/>
      <c r="C280" s="1"/>
      <c r="Y280" s="1"/>
    </row>
    <row r="281" spans="1:25" s="2" customFormat="1">
      <c r="A281" s="1"/>
      <c r="B281" s="1"/>
      <c r="C281" s="1"/>
      <c r="Y281" s="1"/>
    </row>
    <row r="283" spans="1:25" s="2" customFormat="1">
      <c r="A283" s="1"/>
      <c r="B283" s="1"/>
      <c r="C283" s="1"/>
      <c r="Y283" s="1"/>
    </row>
    <row r="288" spans="1:25" s="2" customFormat="1">
      <c r="A288" s="1"/>
      <c r="B288" s="1"/>
      <c r="C288" s="1"/>
      <c r="Y288" s="1"/>
    </row>
    <row r="289" spans="1:25" s="2" customFormat="1">
      <c r="A289" s="1"/>
      <c r="B289" s="1"/>
      <c r="C289" s="1"/>
      <c r="Y289" s="1"/>
    </row>
    <row r="290" spans="1:25" s="2" customFormat="1">
      <c r="A290" s="1"/>
      <c r="B290" s="1"/>
      <c r="C290" s="1"/>
      <c r="Y290" s="1"/>
    </row>
    <row r="291" spans="1:25" s="2" customFormat="1">
      <c r="A291" s="1"/>
      <c r="B291" s="1"/>
      <c r="C291" s="1"/>
      <c r="Y291" s="1"/>
    </row>
    <row r="292" spans="1:25" s="2" customFormat="1">
      <c r="A292" s="1"/>
      <c r="B292" s="1"/>
      <c r="C292" s="1"/>
      <c r="Y292" s="1"/>
    </row>
    <row r="293" spans="1:25" s="2" customFormat="1">
      <c r="A293" s="1"/>
      <c r="B293" s="1"/>
      <c r="C293" s="1"/>
      <c r="Y293" s="1"/>
    </row>
    <row r="294" spans="1:25" s="2" customFormat="1">
      <c r="A294" s="1"/>
      <c r="B294" s="1"/>
      <c r="C294" s="1"/>
      <c r="Y294" s="1"/>
    </row>
    <row r="295" spans="1:25" s="20" customFormat="1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"/>
    </row>
    <row r="296" spans="1:25" s="20" customFormat="1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"/>
    </row>
    <row r="297" spans="1:25" s="20" customFormat="1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"/>
    </row>
    <row r="298" spans="1:25" s="20" customFormat="1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"/>
    </row>
    <row r="299" spans="1:25" s="20" customFormat="1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"/>
    </row>
    <row r="300" spans="1:25" s="20" customFormat="1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1"/>
    </row>
    <row r="301" spans="1:25" s="20" customFormat="1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"/>
    </row>
    <row r="302" spans="1:25" s="20" customFormat="1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"/>
    </row>
    <row r="303" spans="1:25" s="20" customFormat="1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"/>
    </row>
    <row r="304" spans="1:25" s="20" customFormat="1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"/>
    </row>
    <row r="305" spans="4:25" s="20" customFormat="1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"/>
    </row>
    <row r="306" spans="4:25" s="20" customFormat="1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"/>
    </row>
    <row r="310" spans="4:25" s="20" customFormat="1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"/>
    </row>
    <row r="311" spans="4:25" s="20" customFormat="1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"/>
    </row>
    <row r="314" spans="4:25" s="20" customFormat="1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"/>
    </row>
    <row r="315" spans="4:25" s="20" customFormat="1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"/>
    </row>
    <row r="316" spans="4:25" s="20" customFormat="1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"/>
    </row>
    <row r="317" spans="4:25" s="20" customFormat="1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"/>
    </row>
    <row r="318" spans="4:25" s="20" customFormat="1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"/>
    </row>
    <row r="319" spans="4:25" s="20" customFormat="1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"/>
    </row>
    <row r="321" spans="4:25" s="20" customFormat="1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"/>
    </row>
    <row r="322" spans="4:25" s="20" customFormat="1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"/>
    </row>
    <row r="324" spans="4:25" s="20" customFormat="1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"/>
    </row>
    <row r="325" spans="4:25" s="20" customFormat="1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"/>
    </row>
    <row r="326" spans="4:25" s="20" customFormat="1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"/>
    </row>
    <row r="327" spans="4:25" s="20" customFormat="1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"/>
    </row>
    <row r="328" spans="4:25" s="20" customFormat="1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"/>
    </row>
    <row r="329" spans="4:25" s="20" customFormat="1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"/>
    </row>
    <row r="338" spans="4:25" s="20" customFormat="1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"/>
    </row>
    <row r="339" spans="4:25" s="20" customFormat="1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"/>
    </row>
    <row r="340" spans="4:25" s="20" customFormat="1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"/>
    </row>
    <row r="341" spans="4:25" s="20" customFormat="1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"/>
    </row>
    <row r="343" spans="4:25" s="20" customFormat="1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"/>
    </row>
    <row r="356" spans="1:25" s="20" customFormat="1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"/>
    </row>
    <row r="357" spans="1:25" s="20" customFormat="1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"/>
    </row>
    <row r="358" spans="1:25" s="20" customFormat="1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"/>
    </row>
    <row r="359" spans="1:25" s="20" customFormat="1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"/>
    </row>
    <row r="360" spans="1:25" s="20" customFormat="1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"/>
    </row>
    <row r="361" spans="1:25" s="20" customFormat="1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"/>
    </row>
    <row r="362" spans="1:25" s="20" customFormat="1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"/>
    </row>
  </sheetData>
  <sheetProtection password="EC34" sheet="1" objects="1" scenarios="1"/>
  <mergeCells count="29">
    <mergeCell ref="A8:Y8"/>
    <mergeCell ref="A3:Y3"/>
    <mergeCell ref="A4:Y4"/>
    <mergeCell ref="A5:Y5"/>
    <mergeCell ref="A6:Y6"/>
    <mergeCell ref="A7:Y7"/>
    <mergeCell ref="A10:Y10"/>
    <mergeCell ref="A11:Y11"/>
    <mergeCell ref="A13:A14"/>
    <mergeCell ref="B13:B14"/>
    <mergeCell ref="C13:C14"/>
    <mergeCell ref="D13:D14"/>
    <mergeCell ref="E13:F13"/>
    <mergeCell ref="G13:H13"/>
    <mergeCell ref="I13:J13"/>
    <mergeCell ref="K13:L13"/>
    <mergeCell ref="X273:Y273"/>
    <mergeCell ref="X13:X14"/>
    <mergeCell ref="Y13:Y14"/>
    <mergeCell ref="A262:B262"/>
    <mergeCell ref="X266:Y266"/>
    <mergeCell ref="X267:Y267"/>
    <mergeCell ref="X272:Y272"/>
    <mergeCell ref="M13:N13"/>
    <mergeCell ref="O13:P13"/>
    <mergeCell ref="Q13:R13"/>
    <mergeCell ref="S13:T13"/>
    <mergeCell ref="U13:V13"/>
    <mergeCell ref="W13:W14"/>
  </mergeCells>
  <printOptions horizontalCentered="1"/>
  <pageMargins left="0" right="0" top="0.5" bottom="0.5" header="0" footer="0"/>
  <pageSetup paperSize="12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62"/>
  <sheetViews>
    <sheetView workbookViewId="0">
      <pane xSplit="4" ySplit="14" topLeftCell="O259" activePane="bottomRight" state="frozen"/>
      <selection pane="topRight" activeCell="E1" sqref="E1"/>
      <selection pane="bottomLeft" activeCell="A15" sqref="A15"/>
      <selection pane="bottomRight" activeCell="W15" sqref="W15:W261"/>
    </sheetView>
  </sheetViews>
  <sheetFormatPr defaultRowHeight="15.75"/>
  <cols>
    <col min="1" max="1" width="4.28515625" style="1" customWidth="1"/>
    <col min="2" max="2" width="31.5703125" style="1" customWidth="1"/>
    <col min="3" max="3" width="7.140625" style="1" customWidth="1"/>
    <col min="4" max="4" width="13.28515625" style="2" hidden="1" customWidth="1"/>
    <col min="5" max="5" width="6.28515625" style="2" hidden="1" customWidth="1"/>
    <col min="6" max="10" width="10.85546875" style="2" hidden="1" customWidth="1"/>
    <col min="11" max="11" width="11" style="2" hidden="1" customWidth="1"/>
    <col min="12" max="12" width="7" style="2" hidden="1" customWidth="1"/>
    <col min="13" max="15" width="11" style="2" hidden="1" customWidth="1"/>
    <col min="16" max="16" width="12.42578125" style="2" hidden="1" customWidth="1"/>
    <col min="17" max="17" width="9.85546875" style="2" hidden="1" customWidth="1"/>
    <col min="18" max="18" width="12.42578125" style="2" hidden="1" customWidth="1"/>
    <col min="19" max="21" width="11" style="2" hidden="1" customWidth="1"/>
    <col min="22" max="22" width="12.42578125" style="2" hidden="1" customWidth="1"/>
    <col min="23" max="24" width="13.28515625" style="2" customWidth="1"/>
    <col min="25" max="25" width="13.42578125" style="1" customWidth="1"/>
    <col min="26" max="16384" width="9.140625" style="1"/>
  </cols>
  <sheetData>
    <row r="1" spans="1:25" ht="15.75" customHeight="1"/>
    <row r="2" spans="1:25" ht="15.75" customHeight="1"/>
    <row r="3" spans="1:25" ht="18" customHeight="1">
      <c r="A3" s="60" t="s">
        <v>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spans="1:25" ht="20.25" customHeight="1">
      <c r="A4" s="61" t="s">
        <v>1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</row>
    <row r="5" spans="1:25">
      <c r="A5" s="62" t="s">
        <v>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</row>
    <row r="6" spans="1:25" ht="15.75" customHeight="1">
      <c r="A6" s="57" t="s">
        <v>3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7" spans="1:25" ht="15.75" customHeight="1">
      <c r="A7" s="57" t="s">
        <v>4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</row>
    <row r="8" spans="1:25">
      <c r="A8" s="57" t="s">
        <v>5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spans="1:25" ht="10.5" customHeight="1"/>
    <row r="10" spans="1:25" ht="18">
      <c r="A10" s="56" t="s">
        <v>6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</row>
    <row r="11" spans="1:25" ht="15.75" customHeight="1">
      <c r="A11" s="57" t="s">
        <v>277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 spans="1:25" ht="9" customHeight="1"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5" ht="27.75" customHeight="1">
      <c r="A13" s="58" t="s">
        <v>7</v>
      </c>
      <c r="B13" s="58" t="s">
        <v>8</v>
      </c>
      <c r="C13" s="59" t="s">
        <v>9</v>
      </c>
      <c r="D13" s="51" t="s">
        <v>278</v>
      </c>
      <c r="E13" s="51" t="s">
        <v>11</v>
      </c>
      <c r="F13" s="51"/>
      <c r="G13" s="51" t="s">
        <v>12</v>
      </c>
      <c r="H13" s="51"/>
      <c r="I13" s="51" t="s">
        <v>13</v>
      </c>
      <c r="J13" s="51"/>
      <c r="K13" s="51" t="s">
        <v>14</v>
      </c>
      <c r="L13" s="51"/>
      <c r="M13" s="51" t="s">
        <v>15</v>
      </c>
      <c r="N13" s="51"/>
      <c r="O13" s="51" t="s">
        <v>16</v>
      </c>
      <c r="P13" s="51"/>
      <c r="Q13" s="51" t="s">
        <v>17</v>
      </c>
      <c r="R13" s="51"/>
      <c r="S13" s="51" t="s">
        <v>18</v>
      </c>
      <c r="T13" s="51"/>
      <c r="U13" s="51" t="s">
        <v>19</v>
      </c>
      <c r="V13" s="51"/>
      <c r="W13" s="51" t="s">
        <v>19</v>
      </c>
      <c r="X13" s="51" t="s">
        <v>20</v>
      </c>
      <c r="Y13" s="51" t="s">
        <v>21</v>
      </c>
    </row>
    <row r="14" spans="1:25" ht="24.95" customHeight="1">
      <c r="A14" s="58"/>
      <c r="B14" s="58"/>
      <c r="C14" s="59"/>
      <c r="D14" s="51"/>
      <c r="E14" s="45" t="s">
        <v>22</v>
      </c>
      <c r="F14" s="45" t="s">
        <v>23</v>
      </c>
      <c r="G14" s="45" t="s">
        <v>22</v>
      </c>
      <c r="H14" s="45" t="s">
        <v>23</v>
      </c>
      <c r="I14" s="45" t="s">
        <v>22</v>
      </c>
      <c r="J14" s="45" t="s">
        <v>23</v>
      </c>
      <c r="K14" s="45" t="s">
        <v>22</v>
      </c>
      <c r="L14" s="45" t="s">
        <v>23</v>
      </c>
      <c r="M14" s="45" t="s">
        <v>22</v>
      </c>
      <c r="N14" s="45" t="s">
        <v>23</v>
      </c>
      <c r="O14" s="45" t="s">
        <v>22</v>
      </c>
      <c r="P14" s="45" t="s">
        <v>23</v>
      </c>
      <c r="Q14" s="45" t="s">
        <v>22</v>
      </c>
      <c r="R14" s="45" t="s">
        <v>23</v>
      </c>
      <c r="S14" s="45" t="s">
        <v>22</v>
      </c>
      <c r="T14" s="45" t="s">
        <v>23</v>
      </c>
      <c r="U14" s="45" t="s">
        <v>22</v>
      </c>
      <c r="V14" s="45" t="s">
        <v>23</v>
      </c>
      <c r="W14" s="51"/>
      <c r="X14" s="51"/>
      <c r="Y14" s="51"/>
    </row>
    <row r="15" spans="1:25" ht="15.75" customHeight="1">
      <c r="A15" s="6"/>
      <c r="B15" s="6"/>
      <c r="C15" s="7"/>
      <c r="D15" s="8">
        <f>'Feb. 15'!W15</f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>
        <f t="shared" ref="U15:V30" si="0">+E15+I15+K15+M15+O15+Q15+S15</f>
        <v>0</v>
      </c>
      <c r="V15" s="8">
        <f t="shared" si="0"/>
        <v>0</v>
      </c>
      <c r="W15" s="9">
        <f t="shared" ref="W15:W78" si="1">+D15+V15-U15</f>
        <v>0</v>
      </c>
      <c r="X15" s="9">
        <f>+W15-Y15</f>
        <v>0</v>
      </c>
      <c r="Y15" s="10"/>
    </row>
    <row r="16" spans="1:25" ht="15.75" customHeight="1">
      <c r="A16" s="11">
        <f>+A15+1</f>
        <v>1</v>
      </c>
      <c r="B16" s="12" t="s">
        <v>24</v>
      </c>
      <c r="C16" s="11">
        <f t="shared" ref="C16:C80" si="2">+X16/1000</f>
        <v>461</v>
      </c>
      <c r="D16" s="13">
        <f>'Feb. 15'!W16</f>
        <v>445447.85903208167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v>16393.68</v>
      </c>
      <c r="Q16" s="13"/>
      <c r="R16" s="13"/>
      <c r="S16" s="13"/>
      <c r="T16" s="13"/>
      <c r="U16" s="8">
        <f t="shared" si="0"/>
        <v>0</v>
      </c>
      <c r="V16" s="8">
        <f t="shared" si="0"/>
        <v>16393.68</v>
      </c>
      <c r="W16" s="9">
        <f t="shared" si="1"/>
        <v>461841.53903208167</v>
      </c>
      <c r="X16" s="9">
        <v>461000</v>
      </c>
      <c r="Y16" s="14">
        <f t="shared" ref="Y16:Y80" si="3">+W16-X16</f>
        <v>841.53903208166594</v>
      </c>
    </row>
    <row r="17" spans="1:25" ht="15.75" customHeight="1">
      <c r="A17" s="11">
        <f t="shared" ref="A17:A80" si="4">+A16+1</f>
        <v>2</v>
      </c>
      <c r="B17" s="15" t="s">
        <v>25</v>
      </c>
      <c r="C17" s="16">
        <f t="shared" si="2"/>
        <v>109</v>
      </c>
      <c r="D17" s="17">
        <f>'Feb. 15'!W17</f>
        <v>105072.72840559299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>
        <v>4665.42</v>
      </c>
      <c r="U17" s="43">
        <f t="shared" si="0"/>
        <v>0</v>
      </c>
      <c r="V17" s="43">
        <f t="shared" si="0"/>
        <v>4665.42</v>
      </c>
      <c r="W17" s="18">
        <f t="shared" si="1"/>
        <v>109738.14840559299</v>
      </c>
      <c r="X17" s="18">
        <v>109000</v>
      </c>
      <c r="Y17" s="19">
        <f t="shared" si="3"/>
        <v>738.14840559299046</v>
      </c>
    </row>
    <row r="18" spans="1:25" ht="15.75" customHeight="1">
      <c r="A18" s="11">
        <f t="shared" si="4"/>
        <v>3</v>
      </c>
      <c r="B18" s="12" t="s">
        <v>26</v>
      </c>
      <c r="C18" s="11">
        <f t="shared" si="2"/>
        <v>135</v>
      </c>
      <c r="D18" s="13">
        <f>'Feb. 15'!W18</f>
        <v>130796.53083194143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>
        <v>4728.21</v>
      </c>
      <c r="Q18" s="13"/>
      <c r="R18" s="13"/>
      <c r="S18" s="13"/>
      <c r="T18" s="13"/>
      <c r="U18" s="8">
        <f t="shared" si="0"/>
        <v>0</v>
      </c>
      <c r="V18" s="8">
        <f t="shared" si="0"/>
        <v>4728.21</v>
      </c>
      <c r="W18" s="9">
        <f t="shared" si="1"/>
        <v>135524.74083194142</v>
      </c>
      <c r="X18" s="9">
        <v>135000</v>
      </c>
      <c r="Y18" s="14">
        <f t="shared" si="3"/>
        <v>524.7408319414244</v>
      </c>
    </row>
    <row r="19" spans="1:25" ht="15.75" customHeight="1">
      <c r="A19" s="11">
        <f t="shared" si="4"/>
        <v>4</v>
      </c>
      <c r="B19" s="12" t="s">
        <v>27</v>
      </c>
      <c r="C19" s="11">
        <f t="shared" si="2"/>
        <v>223</v>
      </c>
      <c r="D19" s="13">
        <f>'Feb. 15'!W19</f>
        <v>215279.87689121868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>
        <v>8132.78</v>
      </c>
      <c r="Q19" s="13"/>
      <c r="R19" s="13"/>
      <c r="S19" s="13"/>
      <c r="T19" s="13"/>
      <c r="U19" s="8">
        <f t="shared" si="0"/>
        <v>0</v>
      </c>
      <c r="V19" s="8">
        <f t="shared" si="0"/>
        <v>8132.78</v>
      </c>
      <c r="W19" s="9">
        <f t="shared" si="1"/>
        <v>223412.65689121868</v>
      </c>
      <c r="X19" s="9">
        <v>223000</v>
      </c>
      <c r="Y19" s="14">
        <f t="shared" si="3"/>
        <v>412.65689121867763</v>
      </c>
    </row>
    <row r="20" spans="1:25" ht="15.75" customHeight="1">
      <c r="A20" s="11">
        <f t="shared" si="4"/>
        <v>5</v>
      </c>
      <c r="B20" s="12" t="s">
        <v>28</v>
      </c>
      <c r="C20" s="11">
        <f t="shared" si="2"/>
        <v>78</v>
      </c>
      <c r="D20" s="13">
        <f>'Feb. 15'!W20</f>
        <v>65430.616734557494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>
        <v>2533.5500000000002</v>
      </c>
      <c r="Q20" s="13"/>
      <c r="R20" s="13"/>
      <c r="S20" s="13"/>
      <c r="T20" s="13">
        <v>10836.76</v>
      </c>
      <c r="U20" s="8">
        <f t="shared" si="0"/>
        <v>0</v>
      </c>
      <c r="V20" s="8">
        <f t="shared" si="0"/>
        <v>13370.310000000001</v>
      </c>
      <c r="W20" s="9">
        <f t="shared" si="1"/>
        <v>78800.926734557492</v>
      </c>
      <c r="X20" s="9">
        <v>78000</v>
      </c>
      <c r="Y20" s="14">
        <f t="shared" si="3"/>
        <v>800.92673455749173</v>
      </c>
    </row>
    <row r="21" spans="1:25" ht="15.75" customHeight="1">
      <c r="A21" s="11">
        <f t="shared" si="4"/>
        <v>6</v>
      </c>
      <c r="B21" s="15" t="s">
        <v>29</v>
      </c>
      <c r="C21" s="16">
        <f t="shared" si="2"/>
        <v>36</v>
      </c>
      <c r="D21" s="17">
        <f>'Feb. 15'!W21</f>
        <v>25724.870000000003</v>
      </c>
      <c r="E21" s="17"/>
      <c r="F21" s="17">
        <v>10000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>
        <v>1044.17</v>
      </c>
      <c r="U21" s="43">
        <f t="shared" si="0"/>
        <v>0</v>
      </c>
      <c r="V21" s="43">
        <f t="shared" si="0"/>
        <v>11044.17</v>
      </c>
      <c r="W21" s="18">
        <f t="shared" si="1"/>
        <v>36769.040000000001</v>
      </c>
      <c r="X21" s="18">
        <v>36000</v>
      </c>
      <c r="Y21" s="19">
        <f t="shared" si="3"/>
        <v>769.04000000000087</v>
      </c>
    </row>
    <row r="22" spans="1:25" ht="15.75" customHeight="1">
      <c r="A22" s="11">
        <f t="shared" si="4"/>
        <v>7</v>
      </c>
      <c r="B22" s="15" t="s">
        <v>30</v>
      </c>
      <c r="C22" s="16">
        <f t="shared" si="2"/>
        <v>10</v>
      </c>
      <c r="D22" s="17">
        <f>'Feb. 15'!W22</f>
        <v>10000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>
        <v>22.6</v>
      </c>
      <c r="U22" s="43">
        <f t="shared" si="0"/>
        <v>0</v>
      </c>
      <c r="V22" s="43">
        <f t="shared" si="0"/>
        <v>22.6</v>
      </c>
      <c r="W22" s="18">
        <f t="shared" si="1"/>
        <v>10022.6</v>
      </c>
      <c r="X22" s="18">
        <v>10000</v>
      </c>
      <c r="Y22" s="19">
        <f t="shared" si="3"/>
        <v>22.600000000000364</v>
      </c>
    </row>
    <row r="23" spans="1:25" ht="15.75" customHeight="1">
      <c r="A23" s="11">
        <f t="shared" si="4"/>
        <v>8</v>
      </c>
      <c r="B23" s="12" t="s">
        <v>31</v>
      </c>
      <c r="C23" s="11">
        <f t="shared" si="2"/>
        <v>360</v>
      </c>
      <c r="D23" s="13">
        <f>'Feb. 15'!W23</f>
        <v>328782.69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>
        <v>7131.68</v>
      </c>
      <c r="Q23" s="13"/>
      <c r="R23" s="13"/>
      <c r="S23" s="13"/>
      <c r="T23" s="13">
        <v>24941.23</v>
      </c>
      <c r="U23" s="8">
        <f t="shared" si="0"/>
        <v>0</v>
      </c>
      <c r="V23" s="8">
        <f t="shared" si="0"/>
        <v>32072.91</v>
      </c>
      <c r="W23" s="9">
        <f t="shared" si="1"/>
        <v>360855.6</v>
      </c>
      <c r="X23" s="9">
        <v>360000</v>
      </c>
      <c r="Y23" s="14">
        <f t="shared" si="3"/>
        <v>855.59999999997672</v>
      </c>
    </row>
    <row r="24" spans="1:25" ht="15.75" customHeight="1">
      <c r="A24" s="11">
        <f t="shared" si="4"/>
        <v>9</v>
      </c>
      <c r="B24" s="12" t="s">
        <v>32</v>
      </c>
      <c r="C24" s="11">
        <f t="shared" si="2"/>
        <v>354</v>
      </c>
      <c r="D24" s="13">
        <f>'Feb. 15'!W24</f>
        <v>341087.85433720291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>
        <v>13233.19</v>
      </c>
      <c r="Q24" s="13"/>
      <c r="R24" s="13"/>
      <c r="S24" s="13"/>
      <c r="T24" s="13"/>
      <c r="U24" s="8">
        <f t="shared" si="0"/>
        <v>0</v>
      </c>
      <c r="V24" s="8">
        <f t="shared" si="0"/>
        <v>13233.19</v>
      </c>
      <c r="W24" s="9">
        <f t="shared" si="1"/>
        <v>354321.04433720291</v>
      </c>
      <c r="X24" s="9">
        <v>354000</v>
      </c>
      <c r="Y24" s="14">
        <f t="shared" si="3"/>
        <v>321.04433720291127</v>
      </c>
    </row>
    <row r="25" spans="1:25" ht="15.75" customHeight="1">
      <c r="A25" s="11">
        <f t="shared" si="4"/>
        <v>10</v>
      </c>
      <c r="B25" s="15" t="s">
        <v>33</v>
      </c>
      <c r="C25" s="16">
        <f t="shared" si="2"/>
        <v>154</v>
      </c>
      <c r="D25" s="17">
        <f>'Feb. 15'!W25</f>
        <v>147597.95875987754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>
        <v>6502.11</v>
      </c>
      <c r="U25" s="43">
        <f t="shared" si="0"/>
        <v>0</v>
      </c>
      <c r="V25" s="43">
        <f t="shared" si="0"/>
        <v>6502.11</v>
      </c>
      <c r="W25" s="18">
        <f t="shared" si="1"/>
        <v>154100.06875987753</v>
      </c>
      <c r="X25" s="18">
        <v>154000</v>
      </c>
      <c r="Y25" s="19">
        <f t="shared" si="3"/>
        <v>100.06875987752574</v>
      </c>
    </row>
    <row r="26" spans="1:25" ht="15.75" customHeight="1">
      <c r="A26" s="11">
        <f t="shared" si="4"/>
        <v>11</v>
      </c>
      <c r="B26" s="12" t="s">
        <v>34</v>
      </c>
      <c r="C26" s="11">
        <f t="shared" si="2"/>
        <v>88</v>
      </c>
      <c r="D26" s="13">
        <f>'Feb. 15'!W26</f>
        <v>85201.9867603772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>
        <v>3739.36</v>
      </c>
      <c r="Q26" s="13"/>
      <c r="R26" s="13"/>
      <c r="S26" s="13"/>
      <c r="T26" s="13"/>
      <c r="U26" s="8">
        <f t="shared" si="0"/>
        <v>0</v>
      </c>
      <c r="V26" s="8">
        <f t="shared" si="0"/>
        <v>3739.36</v>
      </c>
      <c r="W26" s="9">
        <f t="shared" si="1"/>
        <v>88941.346760377201</v>
      </c>
      <c r="X26" s="9">
        <v>88000</v>
      </c>
      <c r="Y26" s="14">
        <f t="shared" si="3"/>
        <v>941.34676037720055</v>
      </c>
    </row>
    <row r="27" spans="1:25" ht="15.75" customHeight="1">
      <c r="A27" s="11">
        <f t="shared" si="4"/>
        <v>12</v>
      </c>
      <c r="B27" s="12" t="s">
        <v>35</v>
      </c>
      <c r="C27" s="11">
        <f t="shared" si="2"/>
        <v>221</v>
      </c>
      <c r="D27" s="13">
        <f>'Feb. 15'!W27</f>
        <v>212988.76124261174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>
        <v>8737.25</v>
      </c>
      <c r="Q27" s="13"/>
      <c r="R27" s="13"/>
      <c r="S27" s="13"/>
      <c r="T27" s="13"/>
      <c r="U27" s="8">
        <f t="shared" si="0"/>
        <v>0</v>
      </c>
      <c r="V27" s="8">
        <f t="shared" si="0"/>
        <v>8737.25</v>
      </c>
      <c r="W27" s="9">
        <f t="shared" si="1"/>
        <v>221726.01124261174</v>
      </c>
      <c r="X27" s="9">
        <v>221000</v>
      </c>
      <c r="Y27" s="14">
        <f t="shared" si="3"/>
        <v>726.01124261174118</v>
      </c>
    </row>
    <row r="28" spans="1:25" ht="15.75" customHeight="1">
      <c r="A28" s="11">
        <f t="shared" si="4"/>
        <v>13</v>
      </c>
      <c r="B28" s="15" t="s">
        <v>272</v>
      </c>
      <c r="C28" s="16">
        <f t="shared" si="2"/>
        <v>10</v>
      </c>
      <c r="D28" s="17">
        <f>'Feb. 15'!W28</f>
        <v>10000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43">
        <f t="shared" si="0"/>
        <v>0</v>
      </c>
      <c r="V28" s="43">
        <f t="shared" si="0"/>
        <v>0</v>
      </c>
      <c r="W28" s="18">
        <f t="shared" si="1"/>
        <v>10000</v>
      </c>
      <c r="X28" s="18">
        <v>10000</v>
      </c>
      <c r="Y28" s="19">
        <f t="shared" si="3"/>
        <v>0</v>
      </c>
    </row>
    <row r="29" spans="1:25" ht="15.75" customHeight="1">
      <c r="A29" s="11">
        <f t="shared" si="4"/>
        <v>14</v>
      </c>
      <c r="B29" s="12" t="s">
        <v>36</v>
      </c>
      <c r="C29" s="11">
        <f t="shared" si="2"/>
        <v>70</v>
      </c>
      <c r="D29" s="13">
        <f>'Feb. 15'!W29</f>
        <v>67697.09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>
        <v>2499.69</v>
      </c>
      <c r="Q29" s="13"/>
      <c r="R29" s="13"/>
      <c r="S29" s="13"/>
      <c r="T29" s="13"/>
      <c r="U29" s="8">
        <f t="shared" si="0"/>
        <v>0</v>
      </c>
      <c r="V29" s="8">
        <f t="shared" si="0"/>
        <v>2499.69</v>
      </c>
      <c r="W29" s="9">
        <f t="shared" si="1"/>
        <v>70196.78</v>
      </c>
      <c r="X29" s="9">
        <v>70000</v>
      </c>
      <c r="Y29" s="14">
        <f t="shared" si="3"/>
        <v>196.77999999999884</v>
      </c>
    </row>
    <row r="30" spans="1:25" ht="15.75" customHeight="1">
      <c r="A30" s="11">
        <f t="shared" si="4"/>
        <v>15</v>
      </c>
      <c r="B30" s="12" t="s">
        <v>37</v>
      </c>
      <c r="C30" s="11">
        <f t="shared" si="2"/>
        <v>153</v>
      </c>
      <c r="D30" s="13">
        <f>'Feb. 15'!W30</f>
        <v>147073.59038681429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>
        <v>6449.88</v>
      </c>
      <c r="Q30" s="13"/>
      <c r="R30" s="13"/>
      <c r="S30" s="13"/>
      <c r="T30" s="13"/>
      <c r="U30" s="8">
        <f t="shared" si="0"/>
        <v>0</v>
      </c>
      <c r="V30" s="8">
        <f t="shared" si="0"/>
        <v>6449.88</v>
      </c>
      <c r="W30" s="9">
        <f t="shared" si="1"/>
        <v>153523.4703868143</v>
      </c>
      <c r="X30" s="9">
        <v>153000</v>
      </c>
      <c r="Y30" s="14">
        <f t="shared" si="3"/>
        <v>523.47038681429694</v>
      </c>
    </row>
    <row r="31" spans="1:25" ht="15.75" customHeight="1">
      <c r="A31" s="11">
        <f t="shared" si="4"/>
        <v>16</v>
      </c>
      <c r="B31" s="12" t="s">
        <v>38</v>
      </c>
      <c r="C31" s="11">
        <f t="shared" si="2"/>
        <v>196</v>
      </c>
      <c r="D31" s="13">
        <f>'Feb. 15'!W31</f>
        <v>189354.395129532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>
        <v>7345.68</v>
      </c>
      <c r="Q31" s="13"/>
      <c r="R31" s="13"/>
      <c r="S31" s="13"/>
      <c r="T31" s="13"/>
      <c r="U31" s="8">
        <f t="shared" ref="U31:V94" si="5">+E31+I31+K31+M31+O31+Q31+S31</f>
        <v>0</v>
      </c>
      <c r="V31" s="8">
        <f t="shared" si="5"/>
        <v>7345.68</v>
      </c>
      <c r="W31" s="9">
        <f t="shared" si="1"/>
        <v>196700.07512953199</v>
      </c>
      <c r="X31" s="9">
        <v>196000</v>
      </c>
      <c r="Y31" s="14">
        <f t="shared" si="3"/>
        <v>700.0751295319933</v>
      </c>
    </row>
    <row r="32" spans="1:25" ht="15.75" customHeight="1">
      <c r="A32" s="11">
        <f t="shared" si="4"/>
        <v>17</v>
      </c>
      <c r="B32" s="12" t="s">
        <v>39</v>
      </c>
      <c r="C32" s="11">
        <f t="shared" si="2"/>
        <v>74</v>
      </c>
      <c r="D32" s="13">
        <f>'Feb. 15'!W32</f>
        <v>71042.381494724759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v>2959.21</v>
      </c>
      <c r="Q32" s="13"/>
      <c r="R32" s="13"/>
      <c r="S32" s="13"/>
      <c r="T32" s="13"/>
      <c r="U32" s="8">
        <f t="shared" si="5"/>
        <v>0</v>
      </c>
      <c r="V32" s="8">
        <f t="shared" si="5"/>
        <v>2959.21</v>
      </c>
      <c r="W32" s="9">
        <f t="shared" si="1"/>
        <v>74001.591494724766</v>
      </c>
      <c r="X32" s="9">
        <v>74000</v>
      </c>
      <c r="Y32" s="14">
        <f t="shared" si="3"/>
        <v>1.5914947247656528</v>
      </c>
    </row>
    <row r="33" spans="1:25" ht="15.75" customHeight="1">
      <c r="A33" s="11">
        <f t="shared" si="4"/>
        <v>18</v>
      </c>
      <c r="B33" s="12" t="s">
        <v>40</v>
      </c>
      <c r="C33" s="11">
        <f t="shared" si="2"/>
        <v>103</v>
      </c>
      <c r="D33" s="13">
        <f>'Feb. 15'!W33</f>
        <v>99034.048441313033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>
        <v>4295.71</v>
      </c>
      <c r="Q33" s="13"/>
      <c r="R33" s="13"/>
      <c r="S33" s="13"/>
      <c r="T33" s="13"/>
      <c r="U33" s="8">
        <f t="shared" si="5"/>
        <v>0</v>
      </c>
      <c r="V33" s="8">
        <f t="shared" si="5"/>
        <v>4295.71</v>
      </c>
      <c r="W33" s="9">
        <f t="shared" si="1"/>
        <v>103329.75844131304</v>
      </c>
      <c r="X33" s="9">
        <v>103000</v>
      </c>
      <c r="Y33" s="14">
        <f t="shared" si="3"/>
        <v>329.75844131303893</v>
      </c>
    </row>
    <row r="34" spans="1:25" ht="15.75" customHeight="1">
      <c r="A34" s="11">
        <f t="shared" si="4"/>
        <v>19</v>
      </c>
      <c r="B34" s="15" t="s">
        <v>41</v>
      </c>
      <c r="C34" s="16">
        <f t="shared" si="2"/>
        <v>14</v>
      </c>
      <c r="D34" s="17">
        <f>'Feb. 15'!W34</f>
        <v>13924.85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>
        <v>609.33000000000004</v>
      </c>
      <c r="U34" s="43">
        <f t="shared" si="5"/>
        <v>0</v>
      </c>
      <c r="V34" s="43">
        <f t="shared" si="5"/>
        <v>609.33000000000004</v>
      </c>
      <c r="W34" s="18">
        <f t="shared" si="1"/>
        <v>14534.18</v>
      </c>
      <c r="X34" s="18">
        <v>14000</v>
      </c>
      <c r="Y34" s="19">
        <f t="shared" si="3"/>
        <v>534.18000000000029</v>
      </c>
    </row>
    <row r="35" spans="1:25" ht="15.75" customHeight="1">
      <c r="A35" s="11">
        <f t="shared" si="4"/>
        <v>20</v>
      </c>
      <c r="B35" s="12" t="s">
        <v>42</v>
      </c>
      <c r="C35" s="11">
        <f t="shared" si="2"/>
        <v>18</v>
      </c>
      <c r="D35" s="13">
        <f>'Feb. 15'!W35</f>
        <v>17811.366373014276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>
        <v>793.38245673851952</v>
      </c>
      <c r="Q35" s="13"/>
      <c r="R35" s="13"/>
      <c r="S35" s="13"/>
      <c r="T35" s="13"/>
      <c r="U35" s="8">
        <f t="shared" si="5"/>
        <v>0</v>
      </c>
      <c r="V35" s="8">
        <f t="shared" si="5"/>
        <v>793.38245673851952</v>
      </c>
      <c r="W35" s="9">
        <f t="shared" si="1"/>
        <v>18604.748829752796</v>
      </c>
      <c r="X35" s="9">
        <v>18000</v>
      </c>
      <c r="Y35" s="14">
        <f t="shared" si="3"/>
        <v>604.74882975279615</v>
      </c>
    </row>
    <row r="36" spans="1:25" ht="15.75" customHeight="1">
      <c r="A36" s="11">
        <f t="shared" si="4"/>
        <v>21</v>
      </c>
      <c r="B36" s="12" t="s">
        <v>43</v>
      </c>
      <c r="C36" s="11">
        <f t="shared" si="2"/>
        <v>13</v>
      </c>
      <c r="D36" s="13">
        <f>'Feb. 15'!W36</f>
        <v>13172.2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>
        <v>510.30873088404633</v>
      </c>
      <c r="Q36" s="13"/>
      <c r="R36" s="13"/>
      <c r="S36" s="13"/>
      <c r="T36" s="13"/>
      <c r="U36" s="8">
        <f t="shared" si="5"/>
        <v>0</v>
      </c>
      <c r="V36" s="8">
        <f t="shared" si="5"/>
        <v>510.30873088404633</v>
      </c>
      <c r="W36" s="9">
        <f t="shared" si="1"/>
        <v>13682.508730884047</v>
      </c>
      <c r="X36" s="9">
        <v>13000</v>
      </c>
      <c r="Y36" s="14">
        <f t="shared" si="3"/>
        <v>682.5087308840466</v>
      </c>
    </row>
    <row r="37" spans="1:25" ht="15.75" customHeight="1">
      <c r="A37" s="11">
        <f t="shared" si="4"/>
        <v>22</v>
      </c>
      <c r="B37" s="12" t="s">
        <v>44</v>
      </c>
      <c r="C37" s="11">
        <f t="shared" si="2"/>
        <v>148</v>
      </c>
      <c r="D37" s="13">
        <f>'Feb. 15'!W37</f>
        <v>142794.28665182824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>
        <v>5377.46</v>
      </c>
      <c r="Q37" s="13"/>
      <c r="R37" s="13"/>
      <c r="S37" s="13"/>
      <c r="T37" s="13"/>
      <c r="U37" s="8">
        <f t="shared" si="5"/>
        <v>0</v>
      </c>
      <c r="V37" s="8">
        <f t="shared" si="5"/>
        <v>5377.46</v>
      </c>
      <c r="W37" s="9">
        <f t="shared" si="1"/>
        <v>148171.74665182823</v>
      </c>
      <c r="X37" s="9">
        <v>148000</v>
      </c>
      <c r="Y37" s="14">
        <f t="shared" si="3"/>
        <v>171.74665182823082</v>
      </c>
    </row>
    <row r="38" spans="1:25" ht="15.75" customHeight="1">
      <c r="A38" s="11">
        <f t="shared" si="4"/>
        <v>23</v>
      </c>
      <c r="B38" s="12" t="s">
        <v>45</v>
      </c>
      <c r="C38" s="11">
        <f t="shared" si="2"/>
        <v>69</v>
      </c>
      <c r="D38" s="13">
        <f>'Feb. 15'!W38</f>
        <v>66332.479991494794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>
        <v>2760.44</v>
      </c>
      <c r="Q38" s="13"/>
      <c r="R38" s="13"/>
      <c r="S38" s="13"/>
      <c r="T38" s="13"/>
      <c r="U38" s="8">
        <f t="shared" si="5"/>
        <v>0</v>
      </c>
      <c r="V38" s="8">
        <f t="shared" si="5"/>
        <v>2760.44</v>
      </c>
      <c r="W38" s="9">
        <f t="shared" si="1"/>
        <v>69092.919991494797</v>
      </c>
      <c r="X38" s="9">
        <v>69000</v>
      </c>
      <c r="Y38" s="14">
        <f t="shared" si="3"/>
        <v>92.919991494796705</v>
      </c>
    </row>
    <row r="39" spans="1:25" ht="15.75" customHeight="1">
      <c r="A39" s="11">
        <f t="shared" si="4"/>
        <v>24</v>
      </c>
      <c r="B39" s="12" t="s">
        <v>46</v>
      </c>
      <c r="C39" s="11">
        <f t="shared" si="2"/>
        <v>39</v>
      </c>
      <c r="D39" s="13">
        <f>'Feb. 15'!W39</f>
        <v>38207.349921123634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>
        <v>1632.07</v>
      </c>
      <c r="Q39" s="13"/>
      <c r="R39" s="13"/>
      <c r="S39" s="13"/>
      <c r="T39" s="13"/>
      <c r="U39" s="8">
        <f t="shared" si="5"/>
        <v>0</v>
      </c>
      <c r="V39" s="8">
        <f t="shared" si="5"/>
        <v>1632.07</v>
      </c>
      <c r="W39" s="9">
        <f t="shared" si="1"/>
        <v>39839.419921123634</v>
      </c>
      <c r="X39" s="9">
        <v>39000</v>
      </c>
      <c r="Y39" s="14">
        <f t="shared" si="3"/>
        <v>839.41992112363369</v>
      </c>
    </row>
    <row r="40" spans="1:25" ht="15.75" customHeight="1">
      <c r="A40" s="11">
        <f t="shared" si="4"/>
        <v>25</v>
      </c>
      <c r="B40" s="12" t="s">
        <v>47</v>
      </c>
      <c r="C40" s="11">
        <f t="shared" si="2"/>
        <v>29</v>
      </c>
      <c r="D40" s="13">
        <f>'Feb. 15'!W40</f>
        <v>28025.722247848054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>
        <v>1248.6045875525958</v>
      </c>
      <c r="Q40" s="13"/>
      <c r="R40" s="13"/>
      <c r="S40" s="13"/>
      <c r="T40" s="13"/>
      <c r="U40" s="8">
        <f t="shared" si="5"/>
        <v>0</v>
      </c>
      <c r="V40" s="8">
        <f t="shared" si="5"/>
        <v>1248.6045875525958</v>
      </c>
      <c r="W40" s="9">
        <f t="shared" si="1"/>
        <v>29274.32683540065</v>
      </c>
      <c r="X40" s="9">
        <v>29000</v>
      </c>
      <c r="Y40" s="14">
        <f t="shared" si="3"/>
        <v>274.32683540065045</v>
      </c>
    </row>
    <row r="41" spans="1:25" s="20" customFormat="1" ht="15.75" customHeight="1">
      <c r="A41" s="11">
        <f t="shared" si="4"/>
        <v>26</v>
      </c>
      <c r="B41" s="15" t="s">
        <v>48</v>
      </c>
      <c r="C41" s="16">
        <f t="shared" si="2"/>
        <v>72</v>
      </c>
      <c r="D41" s="17">
        <f>'Feb. 15'!W41</f>
        <v>69597.497687660187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>
        <v>3083.51</v>
      </c>
      <c r="U41" s="43">
        <f t="shared" si="5"/>
        <v>0</v>
      </c>
      <c r="V41" s="43">
        <f t="shared" si="5"/>
        <v>3083.51</v>
      </c>
      <c r="W41" s="18">
        <f t="shared" si="1"/>
        <v>72681.007687660182</v>
      </c>
      <c r="X41" s="18">
        <v>72000</v>
      </c>
      <c r="Y41" s="19">
        <f t="shared" si="3"/>
        <v>681.00768766018155</v>
      </c>
    </row>
    <row r="42" spans="1:25" s="20" customFormat="1" ht="15.75" customHeight="1">
      <c r="A42" s="11">
        <f t="shared" si="4"/>
        <v>27</v>
      </c>
      <c r="B42" s="15" t="s">
        <v>49</v>
      </c>
      <c r="C42" s="16">
        <f t="shared" si="2"/>
        <v>10</v>
      </c>
      <c r="D42" s="17">
        <f>'Feb. 15'!W42</f>
        <v>10507.2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>
        <v>414.55</v>
      </c>
      <c r="U42" s="43">
        <f t="shared" si="5"/>
        <v>0</v>
      </c>
      <c r="V42" s="43">
        <f t="shared" si="5"/>
        <v>414.55</v>
      </c>
      <c r="W42" s="18">
        <f t="shared" si="1"/>
        <v>10921.75</v>
      </c>
      <c r="X42" s="18">
        <v>10000</v>
      </c>
      <c r="Y42" s="19">
        <f t="shared" si="3"/>
        <v>921.75</v>
      </c>
    </row>
    <row r="43" spans="1:25" s="20" customFormat="1" ht="15.75" customHeight="1">
      <c r="A43" s="11">
        <f t="shared" si="4"/>
        <v>28</v>
      </c>
      <c r="B43" s="12" t="s">
        <v>50</v>
      </c>
      <c r="C43" s="11">
        <f t="shared" si="2"/>
        <v>492</v>
      </c>
      <c r="D43" s="13">
        <f>'Feb. 15'!W43</f>
        <v>471829.22034595913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>
        <v>20281.47</v>
      </c>
      <c r="Q43" s="13"/>
      <c r="R43" s="13"/>
      <c r="S43" s="13"/>
      <c r="T43" s="13">
        <v>36</v>
      </c>
      <c r="U43" s="8">
        <f t="shared" si="5"/>
        <v>0</v>
      </c>
      <c r="V43" s="8">
        <f t="shared" si="5"/>
        <v>20317.47</v>
      </c>
      <c r="W43" s="9">
        <f t="shared" si="1"/>
        <v>492146.69034595916</v>
      </c>
      <c r="X43" s="9">
        <v>492000</v>
      </c>
      <c r="Y43" s="14">
        <f t="shared" si="3"/>
        <v>146.69034595915582</v>
      </c>
    </row>
    <row r="44" spans="1:25" s="20" customFormat="1" ht="15.75" customHeight="1">
      <c r="A44" s="11">
        <f t="shared" si="4"/>
        <v>29</v>
      </c>
      <c r="B44" s="12" t="s">
        <v>51</v>
      </c>
      <c r="C44" s="11">
        <f t="shared" si="2"/>
        <v>447</v>
      </c>
      <c r="D44" s="13">
        <f>'Feb. 15'!W44</f>
        <v>429002.67156820052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>
        <v>18499.8</v>
      </c>
      <c r="Q44" s="13"/>
      <c r="R44" s="13"/>
      <c r="S44" s="13"/>
      <c r="T44" s="13"/>
      <c r="U44" s="8">
        <f t="shared" si="5"/>
        <v>0</v>
      </c>
      <c r="V44" s="8">
        <f t="shared" si="5"/>
        <v>18499.8</v>
      </c>
      <c r="W44" s="9">
        <f t="shared" si="1"/>
        <v>447502.4715682005</v>
      </c>
      <c r="X44" s="9">
        <v>447000</v>
      </c>
      <c r="Y44" s="14">
        <f t="shared" si="3"/>
        <v>502.47156820050441</v>
      </c>
    </row>
    <row r="45" spans="1:25" s="20" customFormat="1" ht="15.75" customHeight="1">
      <c r="A45" s="11">
        <f t="shared" si="4"/>
        <v>30</v>
      </c>
      <c r="B45" s="15" t="s">
        <v>52</v>
      </c>
      <c r="C45" s="16">
        <f t="shared" si="2"/>
        <v>169</v>
      </c>
      <c r="D45" s="17">
        <f>'Feb. 15'!W45</f>
        <v>162730.65010371647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>
        <v>7056.89</v>
      </c>
      <c r="Q45" s="17"/>
      <c r="R45" s="17"/>
      <c r="S45" s="17"/>
      <c r="T45" s="17"/>
      <c r="U45" s="43">
        <f t="shared" si="5"/>
        <v>0</v>
      </c>
      <c r="V45" s="43">
        <f t="shared" si="5"/>
        <v>7056.89</v>
      </c>
      <c r="W45" s="18">
        <f t="shared" si="1"/>
        <v>169787.54010371648</v>
      </c>
      <c r="X45" s="18">
        <v>169000</v>
      </c>
      <c r="Y45" s="19">
        <f t="shared" si="3"/>
        <v>787.54010371648474</v>
      </c>
    </row>
    <row r="46" spans="1:25" s="20" customFormat="1" ht="15.75" customHeight="1">
      <c r="A46" s="11">
        <f t="shared" si="4"/>
        <v>31</v>
      </c>
      <c r="B46" s="12" t="s">
        <v>53</v>
      </c>
      <c r="C46" s="11">
        <f t="shared" si="2"/>
        <v>182</v>
      </c>
      <c r="D46" s="13">
        <f>'Feb. 15'!W46</f>
        <v>174674.79071043633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>
        <v>7361.71</v>
      </c>
      <c r="Q46" s="13"/>
      <c r="R46" s="13"/>
      <c r="S46" s="13"/>
      <c r="T46" s="13"/>
      <c r="U46" s="8">
        <f t="shared" si="5"/>
        <v>0</v>
      </c>
      <c r="V46" s="8">
        <f t="shared" si="5"/>
        <v>7361.71</v>
      </c>
      <c r="W46" s="9">
        <f t="shared" si="1"/>
        <v>182036.50071043632</v>
      </c>
      <c r="X46" s="9">
        <v>182000</v>
      </c>
      <c r="Y46" s="14">
        <f t="shared" si="3"/>
        <v>36.500710436317604</v>
      </c>
    </row>
    <row r="47" spans="1:25" s="20" customFormat="1" ht="15.75" customHeight="1">
      <c r="A47" s="11">
        <f t="shared" si="4"/>
        <v>32</v>
      </c>
      <c r="B47" s="15" t="s">
        <v>54</v>
      </c>
      <c r="C47" s="16">
        <f t="shared" si="2"/>
        <v>19</v>
      </c>
      <c r="D47" s="17">
        <f>'Feb. 15'!W47</f>
        <v>19186.390000000003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>
        <v>775.19</v>
      </c>
      <c r="U47" s="43">
        <f t="shared" si="5"/>
        <v>0</v>
      </c>
      <c r="V47" s="43">
        <f t="shared" si="5"/>
        <v>775.19</v>
      </c>
      <c r="W47" s="18">
        <f t="shared" si="1"/>
        <v>19961.580000000002</v>
      </c>
      <c r="X47" s="18">
        <v>19000</v>
      </c>
      <c r="Y47" s="19">
        <f t="shared" si="3"/>
        <v>961.58000000000175</v>
      </c>
    </row>
    <row r="48" spans="1:25" s="20" customFormat="1" ht="15.75" customHeight="1">
      <c r="A48" s="11">
        <f t="shared" si="4"/>
        <v>33</v>
      </c>
      <c r="B48" s="12" t="s">
        <v>55</v>
      </c>
      <c r="C48" s="11">
        <f t="shared" si="2"/>
        <v>66</v>
      </c>
      <c r="D48" s="13">
        <f>'Feb. 15'!W48</f>
        <v>64323.83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>
        <v>2648.68</v>
      </c>
      <c r="Q48" s="13"/>
      <c r="R48" s="13"/>
      <c r="S48" s="13"/>
      <c r="T48" s="13"/>
      <c r="U48" s="8">
        <f t="shared" si="5"/>
        <v>0</v>
      </c>
      <c r="V48" s="8">
        <f t="shared" si="5"/>
        <v>2648.68</v>
      </c>
      <c r="W48" s="9">
        <f t="shared" si="1"/>
        <v>66972.509999999995</v>
      </c>
      <c r="X48" s="9">
        <v>66000</v>
      </c>
      <c r="Y48" s="14">
        <f t="shared" si="3"/>
        <v>972.50999999999476</v>
      </c>
    </row>
    <row r="49" spans="1:25" s="20" customFormat="1" ht="15.75" customHeight="1">
      <c r="A49" s="11">
        <f t="shared" si="4"/>
        <v>34</v>
      </c>
      <c r="B49" s="21" t="s">
        <v>56</v>
      </c>
      <c r="C49" s="22">
        <f t="shared" si="2"/>
        <v>0</v>
      </c>
      <c r="D49" s="23">
        <f>'Feb. 15'!W49</f>
        <v>1.7908543668454513E-3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7">
        <f t="shared" si="5"/>
        <v>0</v>
      </c>
      <c r="V49" s="27">
        <f t="shared" si="5"/>
        <v>0</v>
      </c>
      <c r="W49" s="24">
        <f t="shared" si="1"/>
        <v>1.7908543668454513E-3</v>
      </c>
      <c r="X49" s="24">
        <v>0</v>
      </c>
      <c r="Y49" s="25">
        <f t="shared" si="3"/>
        <v>1.7908543668454513E-3</v>
      </c>
    </row>
    <row r="50" spans="1:25" s="20" customFormat="1" ht="15.75" customHeight="1">
      <c r="A50" s="11">
        <f t="shared" si="4"/>
        <v>35</v>
      </c>
      <c r="B50" s="12" t="s">
        <v>57</v>
      </c>
      <c r="C50" s="11">
        <f t="shared" si="2"/>
        <v>86</v>
      </c>
      <c r="D50" s="13">
        <f>'Feb. 15'!W50</f>
        <v>82162.414802078318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>
        <v>3607.12</v>
      </c>
      <c r="Q50" s="13"/>
      <c r="R50" s="13">
        <v>375</v>
      </c>
      <c r="S50" s="13"/>
      <c r="T50" s="13"/>
      <c r="U50" s="8">
        <f t="shared" si="5"/>
        <v>0</v>
      </c>
      <c r="V50" s="8">
        <f t="shared" si="5"/>
        <v>3982.12</v>
      </c>
      <c r="W50" s="9">
        <f t="shared" si="1"/>
        <v>86144.534802078313</v>
      </c>
      <c r="X50" s="9">
        <v>86000</v>
      </c>
      <c r="Y50" s="14">
        <f t="shared" si="3"/>
        <v>144.53480207831308</v>
      </c>
    </row>
    <row r="51" spans="1:25" s="20" customFormat="1" ht="15.75" customHeight="1">
      <c r="A51" s="11">
        <f t="shared" si="4"/>
        <v>36</v>
      </c>
      <c r="B51" s="12" t="s">
        <v>58</v>
      </c>
      <c r="C51" s="11">
        <f t="shared" si="2"/>
        <v>71</v>
      </c>
      <c r="D51" s="13">
        <f>'Feb. 15'!W51</f>
        <v>68095.508413708725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>
        <v>2965.92</v>
      </c>
      <c r="Q51" s="13"/>
      <c r="R51" s="13"/>
      <c r="S51" s="13"/>
      <c r="T51" s="13"/>
      <c r="U51" s="8">
        <f t="shared" si="5"/>
        <v>0</v>
      </c>
      <c r="V51" s="8">
        <f t="shared" si="5"/>
        <v>2965.92</v>
      </c>
      <c r="W51" s="9">
        <f t="shared" si="1"/>
        <v>71061.428413708723</v>
      </c>
      <c r="X51" s="9">
        <v>71000</v>
      </c>
      <c r="Y51" s="14">
        <f t="shared" si="3"/>
        <v>61.428413708723383</v>
      </c>
    </row>
    <row r="52" spans="1:25" s="20" customFormat="1" ht="15.75" customHeight="1">
      <c r="A52" s="11">
        <f t="shared" si="4"/>
        <v>37</v>
      </c>
      <c r="B52" s="12" t="s">
        <v>59</v>
      </c>
      <c r="C52" s="11">
        <f t="shared" si="2"/>
        <v>169</v>
      </c>
      <c r="D52" s="13">
        <f>'Feb. 15'!W52</f>
        <v>162133.50370519963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>
        <v>7012.43</v>
      </c>
      <c r="Q52" s="13"/>
      <c r="R52" s="13"/>
      <c r="S52" s="13"/>
      <c r="T52" s="13"/>
      <c r="U52" s="8">
        <f t="shared" si="5"/>
        <v>0</v>
      </c>
      <c r="V52" s="8">
        <f t="shared" si="5"/>
        <v>7012.43</v>
      </c>
      <c r="W52" s="9">
        <f t="shared" si="1"/>
        <v>169145.93370519963</v>
      </c>
      <c r="X52" s="9">
        <v>169000</v>
      </c>
      <c r="Y52" s="14">
        <f t="shared" si="3"/>
        <v>145.93370519962627</v>
      </c>
    </row>
    <row r="53" spans="1:25" s="20" customFormat="1" ht="15.75" customHeight="1">
      <c r="A53" s="11">
        <f t="shared" si="4"/>
        <v>38</v>
      </c>
      <c r="B53" s="15" t="s">
        <v>60</v>
      </c>
      <c r="C53" s="16">
        <f t="shared" si="2"/>
        <v>82</v>
      </c>
      <c r="D53" s="17">
        <f>'Feb. 15'!W53</f>
        <v>79276.585486228156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>
        <v>3499.54</v>
      </c>
      <c r="U53" s="43">
        <f t="shared" si="5"/>
        <v>0</v>
      </c>
      <c r="V53" s="43">
        <f t="shared" si="5"/>
        <v>3499.54</v>
      </c>
      <c r="W53" s="18">
        <f t="shared" si="1"/>
        <v>82776.125486228149</v>
      </c>
      <c r="X53" s="18">
        <v>82000</v>
      </c>
      <c r="Y53" s="19">
        <f t="shared" si="3"/>
        <v>776.12548622814938</v>
      </c>
    </row>
    <row r="54" spans="1:25" s="20" customFormat="1" ht="15.75" customHeight="1">
      <c r="A54" s="11">
        <f t="shared" si="4"/>
        <v>39</v>
      </c>
      <c r="B54" s="12" t="s">
        <v>61</v>
      </c>
      <c r="C54" s="11">
        <f t="shared" si="2"/>
        <v>223</v>
      </c>
      <c r="D54" s="13">
        <f>'Feb. 15'!W54</f>
        <v>213746.79217045501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>
        <v>9307.8799999999992</v>
      </c>
      <c r="Q54" s="13"/>
      <c r="R54" s="13"/>
      <c r="S54" s="13"/>
      <c r="T54" s="13"/>
      <c r="U54" s="8">
        <f t="shared" si="5"/>
        <v>0</v>
      </c>
      <c r="V54" s="8">
        <f t="shared" si="5"/>
        <v>9307.8799999999992</v>
      </c>
      <c r="W54" s="9">
        <f t="shared" si="1"/>
        <v>223054.67217045501</v>
      </c>
      <c r="X54" s="9">
        <v>223000</v>
      </c>
      <c r="Y54" s="14">
        <f t="shared" si="3"/>
        <v>54.672170455014566</v>
      </c>
    </row>
    <row r="55" spans="1:25" s="20" customFormat="1" ht="15.75" customHeight="1">
      <c r="A55" s="11">
        <f t="shared" si="4"/>
        <v>40</v>
      </c>
      <c r="B55" s="12" t="s">
        <v>62</v>
      </c>
      <c r="C55" s="11">
        <f t="shared" si="2"/>
        <v>289</v>
      </c>
      <c r="D55" s="13">
        <f>'Feb. 15'!W55</f>
        <v>276803.19275026815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>
        <v>12276.25</v>
      </c>
      <c r="Q55" s="13"/>
      <c r="R55" s="13"/>
      <c r="S55" s="13"/>
      <c r="T55" s="13"/>
      <c r="U55" s="8">
        <f t="shared" si="5"/>
        <v>0</v>
      </c>
      <c r="V55" s="8">
        <f t="shared" si="5"/>
        <v>12276.25</v>
      </c>
      <c r="W55" s="9">
        <f t="shared" si="1"/>
        <v>289079.44275026815</v>
      </c>
      <c r="X55" s="9">
        <v>289000</v>
      </c>
      <c r="Y55" s="14">
        <f t="shared" si="3"/>
        <v>79.442750268150121</v>
      </c>
    </row>
    <row r="56" spans="1:25" s="20" customFormat="1" ht="15.75" customHeight="1">
      <c r="A56" s="11">
        <f t="shared" si="4"/>
        <v>41</v>
      </c>
      <c r="B56" s="21" t="s">
        <v>63</v>
      </c>
      <c r="C56" s="22">
        <f t="shared" si="2"/>
        <v>0</v>
      </c>
      <c r="D56" s="23">
        <f>'Feb. 15'!W56</f>
        <v>-1.1559269623830914E-3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7">
        <f t="shared" si="5"/>
        <v>0</v>
      </c>
      <c r="V56" s="27">
        <f t="shared" si="5"/>
        <v>0</v>
      </c>
      <c r="W56" s="24">
        <f t="shared" si="1"/>
        <v>-1.1559269623830914E-3</v>
      </c>
      <c r="X56" s="24">
        <v>0</v>
      </c>
      <c r="Y56" s="25">
        <f t="shared" si="3"/>
        <v>-1.1559269623830914E-3</v>
      </c>
    </row>
    <row r="57" spans="1:25" s="20" customFormat="1" ht="15.75" customHeight="1">
      <c r="A57" s="11">
        <f t="shared" si="4"/>
        <v>42</v>
      </c>
      <c r="B57" s="12" t="s">
        <v>64</v>
      </c>
      <c r="C57" s="11">
        <f t="shared" si="2"/>
        <v>56</v>
      </c>
      <c r="D57" s="13">
        <f>'Feb. 15'!W57</f>
        <v>54004.59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>
        <v>2301.15</v>
      </c>
      <c r="Q57" s="13"/>
      <c r="R57" s="13"/>
      <c r="S57" s="13"/>
      <c r="T57" s="13"/>
      <c r="U57" s="8">
        <f t="shared" si="5"/>
        <v>0</v>
      </c>
      <c r="V57" s="8">
        <f t="shared" si="5"/>
        <v>2301.15</v>
      </c>
      <c r="W57" s="9">
        <f t="shared" si="1"/>
        <v>56305.74</v>
      </c>
      <c r="X57" s="9">
        <v>56000</v>
      </c>
      <c r="Y57" s="14">
        <f t="shared" si="3"/>
        <v>305.73999999999796</v>
      </c>
    </row>
    <row r="58" spans="1:25" s="20" customFormat="1" ht="15.75" customHeight="1">
      <c r="A58" s="11">
        <f t="shared" si="4"/>
        <v>43</v>
      </c>
      <c r="B58" s="12" t="s">
        <v>65</v>
      </c>
      <c r="C58" s="11">
        <f t="shared" si="2"/>
        <v>189</v>
      </c>
      <c r="D58" s="13">
        <f>'Feb. 15'!W58</f>
        <v>181581.85800751715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>
        <v>7988.81</v>
      </c>
      <c r="Q58" s="13"/>
      <c r="R58" s="13"/>
      <c r="S58" s="13"/>
      <c r="T58" s="13"/>
      <c r="U58" s="8">
        <f t="shared" si="5"/>
        <v>0</v>
      </c>
      <c r="V58" s="8">
        <f t="shared" si="5"/>
        <v>7988.81</v>
      </c>
      <c r="W58" s="9">
        <f t="shared" si="1"/>
        <v>189570.66800751715</v>
      </c>
      <c r="X58" s="9">
        <v>189000</v>
      </c>
      <c r="Y58" s="14">
        <f t="shared" si="3"/>
        <v>570.66800751714618</v>
      </c>
    </row>
    <row r="59" spans="1:25" s="20" customFormat="1" ht="15.75" customHeight="1">
      <c r="A59" s="11">
        <f t="shared" si="4"/>
        <v>44</v>
      </c>
      <c r="B59" s="12" t="s">
        <v>66</v>
      </c>
      <c r="C59" s="11">
        <f t="shared" si="2"/>
        <v>280</v>
      </c>
      <c r="D59" s="13">
        <f>'Feb. 15'!W59</f>
        <v>268638.69404506753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>
        <v>11936.12</v>
      </c>
      <c r="Q59" s="13"/>
      <c r="R59" s="13"/>
      <c r="S59" s="13"/>
      <c r="T59" s="13"/>
      <c r="U59" s="8">
        <f t="shared" si="5"/>
        <v>0</v>
      </c>
      <c r="V59" s="8">
        <f t="shared" si="5"/>
        <v>11936.12</v>
      </c>
      <c r="W59" s="9">
        <f t="shared" si="1"/>
        <v>280574.81404506753</v>
      </c>
      <c r="X59" s="9">
        <v>280000</v>
      </c>
      <c r="Y59" s="14">
        <f t="shared" si="3"/>
        <v>574.81404506752733</v>
      </c>
    </row>
    <row r="60" spans="1:25" s="20" customFormat="1" ht="15.75" customHeight="1">
      <c r="A60" s="11">
        <f t="shared" si="4"/>
        <v>45</v>
      </c>
      <c r="B60" s="12" t="s">
        <v>67</v>
      </c>
      <c r="C60" s="11">
        <f t="shared" si="2"/>
        <v>45</v>
      </c>
      <c r="D60" s="13">
        <f>'Feb. 15'!W60</f>
        <v>43825.537397249464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>
        <v>1750.02</v>
      </c>
      <c r="Q60" s="13"/>
      <c r="R60" s="13"/>
      <c r="S60" s="13"/>
      <c r="T60" s="13"/>
      <c r="U60" s="8">
        <f t="shared" si="5"/>
        <v>0</v>
      </c>
      <c r="V60" s="8">
        <f t="shared" si="5"/>
        <v>1750.02</v>
      </c>
      <c r="W60" s="9">
        <f t="shared" si="1"/>
        <v>45575.55739724946</v>
      </c>
      <c r="X60" s="9">
        <v>45000</v>
      </c>
      <c r="Y60" s="14">
        <f t="shared" si="3"/>
        <v>575.55739724946034</v>
      </c>
    </row>
    <row r="61" spans="1:25" s="20" customFormat="1" ht="15.75" customHeight="1">
      <c r="A61" s="11">
        <f t="shared" si="4"/>
        <v>46</v>
      </c>
      <c r="B61" s="12" t="s">
        <v>68</v>
      </c>
      <c r="C61" s="11">
        <f t="shared" si="2"/>
        <v>442</v>
      </c>
      <c r="D61" s="13">
        <f>'Feb. 15'!W61</f>
        <v>424615.01764621853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>
        <v>17680.259999999998</v>
      </c>
      <c r="Q61" s="13"/>
      <c r="R61" s="13"/>
      <c r="S61" s="13"/>
      <c r="T61" s="13"/>
      <c r="U61" s="8">
        <f t="shared" si="5"/>
        <v>0</v>
      </c>
      <c r="V61" s="8">
        <f t="shared" si="5"/>
        <v>17680.259999999998</v>
      </c>
      <c r="W61" s="9">
        <f t="shared" si="1"/>
        <v>442295.27764621854</v>
      </c>
      <c r="X61" s="9">
        <v>442000</v>
      </c>
      <c r="Y61" s="14">
        <f t="shared" si="3"/>
        <v>295.27764621854294</v>
      </c>
    </row>
    <row r="62" spans="1:25" s="20" customFormat="1" ht="15.75" customHeight="1">
      <c r="A62" s="11">
        <f t="shared" si="4"/>
        <v>47</v>
      </c>
      <c r="B62" s="12" t="s">
        <v>69</v>
      </c>
      <c r="C62" s="11">
        <f t="shared" si="2"/>
        <v>26</v>
      </c>
      <c r="D62" s="13">
        <f>'Feb. 15'!W62</f>
        <v>25559.97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>
        <v>744.71</v>
      </c>
      <c r="Q62" s="13"/>
      <c r="R62" s="13"/>
      <c r="S62" s="13"/>
      <c r="T62" s="13"/>
      <c r="U62" s="8">
        <f t="shared" si="5"/>
        <v>0</v>
      </c>
      <c r="V62" s="8">
        <f t="shared" si="5"/>
        <v>744.71</v>
      </c>
      <c r="W62" s="9">
        <f t="shared" si="1"/>
        <v>26304.68</v>
      </c>
      <c r="X62" s="9">
        <v>26000</v>
      </c>
      <c r="Y62" s="14">
        <f t="shared" si="3"/>
        <v>304.68000000000029</v>
      </c>
    </row>
    <row r="63" spans="1:25" s="20" customFormat="1" ht="15.75" customHeight="1">
      <c r="A63" s="11">
        <f t="shared" si="4"/>
        <v>48</v>
      </c>
      <c r="B63" s="15" t="s">
        <v>70</v>
      </c>
      <c r="C63" s="16">
        <f t="shared" si="2"/>
        <v>39</v>
      </c>
      <c r="D63" s="17">
        <f>'Feb. 15'!W63</f>
        <v>37791.18379144738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>
        <v>1665.29</v>
      </c>
      <c r="U63" s="43">
        <f t="shared" si="5"/>
        <v>0</v>
      </c>
      <c r="V63" s="43">
        <f t="shared" si="5"/>
        <v>1665.29</v>
      </c>
      <c r="W63" s="18">
        <f t="shared" si="1"/>
        <v>39456.473791447381</v>
      </c>
      <c r="X63" s="18">
        <v>39000</v>
      </c>
      <c r="Y63" s="19">
        <f t="shared" si="3"/>
        <v>456.47379144738079</v>
      </c>
    </row>
    <row r="64" spans="1:25" s="20" customFormat="1" ht="15.75" customHeight="1">
      <c r="A64" s="11">
        <f t="shared" si="4"/>
        <v>49</v>
      </c>
      <c r="B64" s="15" t="s">
        <v>71</v>
      </c>
      <c r="C64" s="16">
        <f t="shared" si="2"/>
        <v>178</v>
      </c>
      <c r="D64" s="17">
        <f>'Feb. 15'!W64</f>
        <v>170710.78451645508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>
        <v>7537.8</v>
      </c>
      <c r="U64" s="43">
        <f t="shared" si="5"/>
        <v>0</v>
      </c>
      <c r="V64" s="43">
        <f t="shared" si="5"/>
        <v>7537.8</v>
      </c>
      <c r="W64" s="18">
        <f t="shared" si="1"/>
        <v>178248.58451645507</v>
      </c>
      <c r="X64" s="18">
        <v>178000</v>
      </c>
      <c r="Y64" s="19">
        <f t="shared" si="3"/>
        <v>248.58451645507012</v>
      </c>
    </row>
    <row r="65" spans="1:25" s="20" customFormat="1" ht="15.75" customHeight="1">
      <c r="A65" s="11">
        <f t="shared" si="4"/>
        <v>50</v>
      </c>
      <c r="B65" s="12" t="s">
        <v>72</v>
      </c>
      <c r="C65" s="11">
        <f t="shared" si="2"/>
        <v>97</v>
      </c>
      <c r="D65" s="13">
        <f>'Feb. 15'!W65</f>
        <v>93580.348743259747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>
        <v>4154.6000000000004</v>
      </c>
      <c r="Q65" s="13"/>
      <c r="R65" s="13"/>
      <c r="S65" s="13"/>
      <c r="T65" s="13"/>
      <c r="U65" s="8">
        <f t="shared" si="5"/>
        <v>0</v>
      </c>
      <c r="V65" s="8">
        <f t="shared" si="5"/>
        <v>4154.6000000000004</v>
      </c>
      <c r="W65" s="9">
        <f t="shared" si="1"/>
        <v>97734.948743259753</v>
      </c>
      <c r="X65" s="9">
        <v>97000</v>
      </c>
      <c r="Y65" s="14">
        <f t="shared" si="3"/>
        <v>734.94874325975252</v>
      </c>
    </row>
    <row r="66" spans="1:25" s="20" customFormat="1" ht="15.75" customHeight="1">
      <c r="A66" s="11">
        <f t="shared" si="4"/>
        <v>51</v>
      </c>
      <c r="B66" s="12" t="s">
        <v>73</v>
      </c>
      <c r="C66" s="11">
        <f t="shared" si="2"/>
        <v>63</v>
      </c>
      <c r="D66" s="13">
        <f>'Feb. 15'!W66</f>
        <v>61056.630000000005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>
        <v>2720.97</v>
      </c>
      <c r="Q66" s="13"/>
      <c r="R66" s="13"/>
      <c r="S66" s="13"/>
      <c r="T66" s="13"/>
      <c r="U66" s="8">
        <f t="shared" si="5"/>
        <v>0</v>
      </c>
      <c r="V66" s="8">
        <f t="shared" si="5"/>
        <v>2720.97</v>
      </c>
      <c r="W66" s="9">
        <f t="shared" si="1"/>
        <v>63777.600000000006</v>
      </c>
      <c r="X66" s="9">
        <v>63000</v>
      </c>
      <c r="Y66" s="14">
        <f t="shared" si="3"/>
        <v>777.60000000000582</v>
      </c>
    </row>
    <row r="67" spans="1:25" s="20" customFormat="1" ht="15.75" customHeight="1">
      <c r="A67" s="11">
        <f t="shared" si="4"/>
        <v>52</v>
      </c>
      <c r="B67" s="12" t="s">
        <v>74</v>
      </c>
      <c r="C67" s="11">
        <f t="shared" si="2"/>
        <v>0</v>
      </c>
      <c r="D67" s="13">
        <f>'Feb. 15'!W67</f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>
        <f t="shared" si="5"/>
        <v>0</v>
      </c>
      <c r="V67" s="8">
        <f t="shared" si="5"/>
        <v>0</v>
      </c>
      <c r="W67" s="9">
        <f t="shared" si="1"/>
        <v>0</v>
      </c>
      <c r="X67" s="9">
        <v>0</v>
      </c>
      <c r="Y67" s="14">
        <f t="shared" si="3"/>
        <v>0</v>
      </c>
    </row>
    <row r="68" spans="1:25" s="20" customFormat="1" ht="15.75" customHeight="1">
      <c r="A68" s="11">
        <f t="shared" si="4"/>
        <v>53</v>
      </c>
      <c r="B68" s="15" t="s">
        <v>75</v>
      </c>
      <c r="C68" s="16">
        <f t="shared" si="2"/>
        <v>3</v>
      </c>
      <c r="D68" s="17">
        <f>'Feb. 15'!W68</f>
        <v>3000</v>
      </c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>
        <v>135.58000000000001</v>
      </c>
      <c r="U68" s="43">
        <f t="shared" si="5"/>
        <v>0</v>
      </c>
      <c r="V68" s="43">
        <f t="shared" si="5"/>
        <v>135.58000000000001</v>
      </c>
      <c r="W68" s="18">
        <f t="shared" si="1"/>
        <v>3135.58</v>
      </c>
      <c r="X68" s="18">
        <v>3000</v>
      </c>
      <c r="Y68" s="19">
        <f t="shared" si="3"/>
        <v>135.57999999999993</v>
      </c>
    </row>
    <row r="69" spans="1:25" s="20" customFormat="1" ht="15.75" customHeight="1">
      <c r="A69" s="11">
        <f t="shared" si="4"/>
        <v>54</v>
      </c>
      <c r="B69" s="15" t="s">
        <v>76</v>
      </c>
      <c r="C69" s="16">
        <f t="shared" si="2"/>
        <v>24</v>
      </c>
      <c r="D69" s="17">
        <f>'Feb. 15'!W69</f>
        <v>23614.567005954716</v>
      </c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>
        <v>1046.32</v>
      </c>
      <c r="U69" s="43">
        <f t="shared" si="5"/>
        <v>0</v>
      </c>
      <c r="V69" s="43">
        <f t="shared" si="5"/>
        <v>1046.32</v>
      </c>
      <c r="W69" s="18">
        <f t="shared" si="1"/>
        <v>24660.887005954715</v>
      </c>
      <c r="X69" s="18">
        <v>24000</v>
      </c>
      <c r="Y69" s="19">
        <f t="shared" si="3"/>
        <v>660.88700595471528</v>
      </c>
    </row>
    <row r="70" spans="1:25" s="20" customFormat="1" ht="15.75" customHeight="1">
      <c r="A70" s="11">
        <f t="shared" si="4"/>
        <v>55</v>
      </c>
      <c r="B70" s="12" t="s">
        <v>77</v>
      </c>
      <c r="C70" s="11">
        <f t="shared" si="2"/>
        <v>71</v>
      </c>
      <c r="D70" s="13">
        <f>'Feb. 15'!W70</f>
        <v>67369.066313584306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>
        <v>2981.61</v>
      </c>
      <c r="Q70" s="13"/>
      <c r="R70" s="13">
        <v>750</v>
      </c>
      <c r="S70" s="13"/>
      <c r="T70" s="13"/>
      <c r="U70" s="8">
        <f t="shared" si="5"/>
        <v>0</v>
      </c>
      <c r="V70" s="8">
        <f t="shared" si="5"/>
        <v>3731.61</v>
      </c>
      <c r="W70" s="9">
        <f t="shared" si="1"/>
        <v>71100.676313584307</v>
      </c>
      <c r="X70" s="9">
        <v>71000</v>
      </c>
      <c r="Y70" s="14">
        <f t="shared" si="3"/>
        <v>100.67631358430663</v>
      </c>
    </row>
    <row r="71" spans="1:25" s="20" customFormat="1" ht="15.75" customHeight="1">
      <c r="A71" s="11">
        <f t="shared" si="4"/>
        <v>56</v>
      </c>
      <c r="B71" s="12" t="s">
        <v>78</v>
      </c>
      <c r="C71" s="11">
        <f t="shared" si="2"/>
        <v>33</v>
      </c>
      <c r="D71" s="13">
        <f>'Feb. 15'!W71</f>
        <v>31723.931282570942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>
        <v>1318.31</v>
      </c>
      <c r="Q71" s="13"/>
      <c r="R71" s="13"/>
      <c r="S71" s="13"/>
      <c r="T71" s="13"/>
      <c r="U71" s="8">
        <f t="shared" si="5"/>
        <v>0</v>
      </c>
      <c r="V71" s="8">
        <f t="shared" si="5"/>
        <v>1318.31</v>
      </c>
      <c r="W71" s="9">
        <f t="shared" si="1"/>
        <v>33042.24128257094</v>
      </c>
      <c r="X71" s="9">
        <v>33000</v>
      </c>
      <c r="Y71" s="14">
        <f t="shared" si="3"/>
        <v>42.241282570939802</v>
      </c>
    </row>
    <row r="72" spans="1:25" s="20" customFormat="1" ht="15.75" customHeight="1">
      <c r="A72" s="11">
        <f t="shared" si="4"/>
        <v>57</v>
      </c>
      <c r="B72" s="15" t="s">
        <v>79</v>
      </c>
      <c r="C72" s="16">
        <f t="shared" si="2"/>
        <v>18</v>
      </c>
      <c r="D72" s="17">
        <f>'Feb. 15'!W72</f>
        <v>18227.7</v>
      </c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>
        <v>704.15</v>
      </c>
      <c r="U72" s="43">
        <f t="shared" si="5"/>
        <v>0</v>
      </c>
      <c r="V72" s="43">
        <f t="shared" si="5"/>
        <v>704.15</v>
      </c>
      <c r="W72" s="18">
        <f t="shared" si="1"/>
        <v>18931.850000000002</v>
      </c>
      <c r="X72" s="18">
        <v>18000</v>
      </c>
      <c r="Y72" s="19">
        <f t="shared" si="3"/>
        <v>931.85000000000218</v>
      </c>
    </row>
    <row r="73" spans="1:25" s="20" customFormat="1" ht="15.75" customHeight="1">
      <c r="A73" s="11">
        <f t="shared" si="4"/>
        <v>58</v>
      </c>
      <c r="B73" s="15" t="s">
        <v>80</v>
      </c>
      <c r="C73" s="16">
        <f t="shared" si="2"/>
        <v>10</v>
      </c>
      <c r="D73" s="17">
        <f>'Feb. 15'!W73</f>
        <v>10399.43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>
        <v>465.85</v>
      </c>
      <c r="U73" s="43">
        <f t="shared" si="5"/>
        <v>0</v>
      </c>
      <c r="V73" s="43">
        <f t="shared" si="5"/>
        <v>465.85</v>
      </c>
      <c r="W73" s="18">
        <f t="shared" si="1"/>
        <v>10865.28</v>
      </c>
      <c r="X73" s="18">
        <v>10000</v>
      </c>
      <c r="Y73" s="19">
        <f t="shared" si="3"/>
        <v>865.28000000000065</v>
      </c>
    </row>
    <row r="74" spans="1:25" s="20" customFormat="1" ht="15.75" customHeight="1">
      <c r="A74" s="11">
        <f t="shared" si="4"/>
        <v>59</v>
      </c>
      <c r="B74" s="12" t="s">
        <v>81</v>
      </c>
      <c r="C74" s="11">
        <f t="shared" si="2"/>
        <v>120</v>
      </c>
      <c r="D74" s="13">
        <f>'Feb. 15'!W74</f>
        <v>115450.71667083331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>
        <v>4953.66</v>
      </c>
      <c r="Q74" s="13"/>
      <c r="R74" s="13"/>
      <c r="S74" s="13"/>
      <c r="T74" s="13"/>
      <c r="U74" s="8">
        <f t="shared" si="5"/>
        <v>0</v>
      </c>
      <c r="V74" s="8">
        <f t="shared" si="5"/>
        <v>4953.66</v>
      </c>
      <c r="W74" s="9">
        <f t="shared" si="1"/>
        <v>120404.37667083331</v>
      </c>
      <c r="X74" s="9">
        <v>120000</v>
      </c>
      <c r="Y74" s="14">
        <f t="shared" si="3"/>
        <v>404.37667083331326</v>
      </c>
    </row>
    <row r="75" spans="1:25" s="20" customFormat="1" ht="15.75" customHeight="1">
      <c r="A75" s="11">
        <f t="shared" si="4"/>
        <v>60</v>
      </c>
      <c r="B75" s="12" t="s">
        <v>82</v>
      </c>
      <c r="C75" s="11">
        <f t="shared" si="2"/>
        <v>86</v>
      </c>
      <c r="D75" s="13">
        <f>'Feb. 15'!W75</f>
        <v>83087.378160763226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>
        <v>3567.14</v>
      </c>
      <c r="Q75" s="13"/>
      <c r="R75" s="13"/>
      <c r="S75" s="13"/>
      <c r="T75" s="13"/>
      <c r="U75" s="8">
        <f t="shared" si="5"/>
        <v>0</v>
      </c>
      <c r="V75" s="8">
        <f t="shared" si="5"/>
        <v>3567.14</v>
      </c>
      <c r="W75" s="9">
        <f t="shared" si="1"/>
        <v>86654.518160763226</v>
      </c>
      <c r="X75" s="9">
        <v>86000</v>
      </c>
      <c r="Y75" s="14">
        <f t="shared" si="3"/>
        <v>654.51816076322575</v>
      </c>
    </row>
    <row r="76" spans="1:25" s="20" customFormat="1" ht="15.75" customHeight="1">
      <c r="A76" s="11">
        <f t="shared" si="4"/>
        <v>61</v>
      </c>
      <c r="B76" s="12" t="s">
        <v>83</v>
      </c>
      <c r="C76" s="11">
        <f t="shared" si="2"/>
        <v>112</v>
      </c>
      <c r="D76" s="13">
        <f>'Feb. 15'!W76</f>
        <v>77042.634448417433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>
        <v>2588.08</v>
      </c>
      <c r="Q76" s="13"/>
      <c r="R76" s="13"/>
      <c r="S76" s="13"/>
      <c r="T76" s="13">
        <v>32514.79</v>
      </c>
      <c r="U76" s="8">
        <f t="shared" si="5"/>
        <v>0</v>
      </c>
      <c r="V76" s="8">
        <f t="shared" si="5"/>
        <v>35102.870000000003</v>
      </c>
      <c r="W76" s="9">
        <f t="shared" si="1"/>
        <v>112145.50444841743</v>
      </c>
      <c r="X76" s="9">
        <v>112000</v>
      </c>
      <c r="Y76" s="14">
        <f t="shared" si="3"/>
        <v>145.50444841742865</v>
      </c>
    </row>
    <row r="77" spans="1:25" s="20" customFormat="1" ht="15.75" customHeight="1">
      <c r="A77" s="11">
        <f t="shared" si="4"/>
        <v>62</v>
      </c>
      <c r="B77" s="12" t="s">
        <v>84</v>
      </c>
      <c r="C77" s="11">
        <f t="shared" si="2"/>
        <v>18</v>
      </c>
      <c r="D77" s="13">
        <f>'Feb. 15'!W77</f>
        <v>16597.804448417424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>
        <v>706.01</v>
      </c>
      <c r="Q77" s="13"/>
      <c r="R77" s="13"/>
      <c r="S77" s="13"/>
      <c r="T77" s="13">
        <v>1589.15</v>
      </c>
      <c r="U77" s="8">
        <f t="shared" si="5"/>
        <v>0</v>
      </c>
      <c r="V77" s="8">
        <f t="shared" si="5"/>
        <v>2295.16</v>
      </c>
      <c r="W77" s="9">
        <f t="shared" si="1"/>
        <v>18892.964448417424</v>
      </c>
      <c r="X77" s="9">
        <v>18000</v>
      </c>
      <c r="Y77" s="14">
        <f t="shared" si="3"/>
        <v>892.96444841742414</v>
      </c>
    </row>
    <row r="78" spans="1:25" s="20" customFormat="1" ht="15.75" customHeight="1">
      <c r="A78" s="11">
        <f t="shared" si="4"/>
        <v>63</v>
      </c>
      <c r="B78" s="15" t="s">
        <v>85</v>
      </c>
      <c r="C78" s="16">
        <f t="shared" si="2"/>
        <v>37</v>
      </c>
      <c r="D78" s="17">
        <f>'Feb. 15'!W78</f>
        <v>36497.410000000003</v>
      </c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>
        <v>110</v>
      </c>
      <c r="T78" s="17">
        <v>1577.83</v>
      </c>
      <c r="U78" s="43">
        <f t="shared" si="5"/>
        <v>110</v>
      </c>
      <c r="V78" s="43">
        <f t="shared" si="5"/>
        <v>1577.83</v>
      </c>
      <c r="W78" s="18">
        <f t="shared" si="1"/>
        <v>37965.240000000005</v>
      </c>
      <c r="X78" s="18">
        <v>37000</v>
      </c>
      <c r="Y78" s="19">
        <f t="shared" si="3"/>
        <v>965.24000000000524</v>
      </c>
    </row>
    <row r="79" spans="1:25" s="20" customFormat="1" ht="15.75" customHeight="1">
      <c r="A79" s="11">
        <f t="shared" si="4"/>
        <v>64</v>
      </c>
      <c r="B79" s="15" t="s">
        <v>86</v>
      </c>
      <c r="C79" s="16">
        <f t="shared" si="2"/>
        <v>78</v>
      </c>
      <c r="D79" s="17">
        <f>'Feb. 15'!W79</f>
        <v>75082.274142591355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>
        <v>3323.03</v>
      </c>
      <c r="U79" s="43">
        <f t="shared" si="5"/>
        <v>0</v>
      </c>
      <c r="V79" s="43">
        <f t="shared" si="5"/>
        <v>3323.03</v>
      </c>
      <c r="W79" s="18">
        <f t="shared" ref="W79:W142" si="6">+D79+V79-U79</f>
        <v>78405.304142591354</v>
      </c>
      <c r="X79" s="18">
        <v>78000</v>
      </c>
      <c r="Y79" s="19">
        <f t="shared" si="3"/>
        <v>405.30414259135432</v>
      </c>
    </row>
    <row r="80" spans="1:25" s="20" customFormat="1" ht="15.75" customHeight="1">
      <c r="A80" s="11">
        <f t="shared" si="4"/>
        <v>65</v>
      </c>
      <c r="B80" s="12" t="s">
        <v>87</v>
      </c>
      <c r="C80" s="11">
        <f t="shared" si="2"/>
        <v>11</v>
      </c>
      <c r="D80" s="13">
        <f>'Feb. 15'!W80</f>
        <v>11103.06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>
        <v>489.33155286352815</v>
      </c>
      <c r="Q80" s="13"/>
      <c r="R80" s="13"/>
      <c r="S80" s="13"/>
      <c r="T80" s="13"/>
      <c r="U80" s="8">
        <f t="shared" si="5"/>
        <v>0</v>
      </c>
      <c r="V80" s="8">
        <f t="shared" si="5"/>
        <v>489.33155286352815</v>
      </c>
      <c r="W80" s="9">
        <f t="shared" si="6"/>
        <v>11592.391552863528</v>
      </c>
      <c r="X80" s="9">
        <v>11000</v>
      </c>
      <c r="Y80" s="14">
        <f t="shared" si="3"/>
        <v>592.39155286352798</v>
      </c>
    </row>
    <row r="81" spans="1:25" s="20" customFormat="1" ht="15.75" customHeight="1">
      <c r="A81" s="11">
        <f t="shared" ref="A81:A144" si="7">+A80+1</f>
        <v>66</v>
      </c>
      <c r="B81" s="12" t="s">
        <v>88</v>
      </c>
      <c r="C81" s="11">
        <f t="shared" ref="C81:C146" si="8">+X81/1000</f>
        <v>71</v>
      </c>
      <c r="D81" s="13">
        <f>'Feb. 15'!W81</f>
        <v>68615.647545701868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>
        <v>3048.98</v>
      </c>
      <c r="Q81" s="13"/>
      <c r="R81" s="13"/>
      <c r="S81" s="13"/>
      <c r="T81" s="13"/>
      <c r="U81" s="8">
        <f t="shared" si="5"/>
        <v>0</v>
      </c>
      <c r="V81" s="8">
        <f t="shared" si="5"/>
        <v>3048.98</v>
      </c>
      <c r="W81" s="9">
        <f t="shared" si="6"/>
        <v>71664.627545701864</v>
      </c>
      <c r="X81" s="9">
        <v>71000</v>
      </c>
      <c r="Y81" s="14">
        <f t="shared" ref="Y81:Y145" si="9">+W81-X81</f>
        <v>664.62754570186371</v>
      </c>
    </row>
    <row r="82" spans="1:25" s="20" customFormat="1" ht="15.75" customHeight="1">
      <c r="A82" s="11">
        <f t="shared" si="7"/>
        <v>67</v>
      </c>
      <c r="B82" s="15" t="s">
        <v>89</v>
      </c>
      <c r="C82" s="16">
        <f t="shared" si="8"/>
        <v>151</v>
      </c>
      <c r="D82" s="17">
        <f>'Feb. 15'!W82</f>
        <v>144737.14522035199</v>
      </c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>
        <v>6319.45</v>
      </c>
      <c r="U82" s="43">
        <f t="shared" si="5"/>
        <v>0</v>
      </c>
      <c r="V82" s="43">
        <f t="shared" si="5"/>
        <v>6319.45</v>
      </c>
      <c r="W82" s="18">
        <f t="shared" si="6"/>
        <v>151056.595220352</v>
      </c>
      <c r="X82" s="18">
        <v>151000</v>
      </c>
      <c r="Y82" s="19">
        <f t="shared" si="9"/>
        <v>56.59522035199916</v>
      </c>
    </row>
    <row r="83" spans="1:25" s="20" customFormat="1" ht="15.75" customHeight="1">
      <c r="A83" s="11">
        <f t="shared" si="7"/>
        <v>68</v>
      </c>
      <c r="B83" s="26" t="s">
        <v>90</v>
      </c>
      <c r="C83" s="11">
        <f t="shared" si="8"/>
        <v>96</v>
      </c>
      <c r="D83" s="13">
        <f>'Feb. 15'!W83</f>
        <v>92403.774455290608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>
        <v>3625.65</v>
      </c>
      <c r="Q83" s="13"/>
      <c r="R83" s="13"/>
      <c r="S83" s="13"/>
      <c r="T83" s="13"/>
      <c r="U83" s="8">
        <f t="shared" si="5"/>
        <v>0</v>
      </c>
      <c r="V83" s="8">
        <f t="shared" si="5"/>
        <v>3625.65</v>
      </c>
      <c r="W83" s="9">
        <f t="shared" si="6"/>
        <v>96029.424455290602</v>
      </c>
      <c r="X83" s="9">
        <v>96000</v>
      </c>
      <c r="Y83" s="14">
        <f t="shared" si="9"/>
        <v>29.424455290602054</v>
      </c>
    </row>
    <row r="84" spans="1:25" s="20" customFormat="1" ht="15.75" customHeight="1">
      <c r="A84" s="11">
        <f t="shared" si="7"/>
        <v>69</v>
      </c>
      <c r="B84" s="12" t="s">
        <v>91</v>
      </c>
      <c r="C84" s="11">
        <f t="shared" si="8"/>
        <v>51</v>
      </c>
      <c r="D84" s="13">
        <f>'Feb. 15'!W84</f>
        <v>50015.68380437322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>
        <v>1364.8</v>
      </c>
      <c r="Q84" s="13"/>
      <c r="R84" s="13"/>
      <c r="S84" s="13"/>
      <c r="T84" s="13"/>
      <c r="U84" s="8">
        <f t="shared" si="5"/>
        <v>0</v>
      </c>
      <c r="V84" s="8">
        <f t="shared" si="5"/>
        <v>1364.8</v>
      </c>
      <c r="W84" s="9">
        <f t="shared" si="6"/>
        <v>51380.483804373223</v>
      </c>
      <c r="X84" s="9">
        <v>51000</v>
      </c>
      <c r="Y84" s="14">
        <f t="shared" si="9"/>
        <v>380.48380437322339</v>
      </c>
    </row>
    <row r="85" spans="1:25" s="20" customFormat="1" ht="15.75" customHeight="1">
      <c r="A85" s="11">
        <f t="shared" si="7"/>
        <v>70</v>
      </c>
      <c r="B85" s="12" t="s">
        <v>92</v>
      </c>
      <c r="C85" s="11">
        <f t="shared" si="8"/>
        <v>74</v>
      </c>
      <c r="D85" s="13">
        <f>'Feb. 15'!W85</f>
        <v>71561.068586879876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>
        <v>3072.43</v>
      </c>
      <c r="Q85" s="13"/>
      <c r="R85" s="13"/>
      <c r="S85" s="13"/>
      <c r="T85" s="13"/>
      <c r="U85" s="8">
        <f t="shared" si="5"/>
        <v>0</v>
      </c>
      <c r="V85" s="8">
        <f t="shared" si="5"/>
        <v>3072.43</v>
      </c>
      <c r="W85" s="9">
        <f t="shared" si="6"/>
        <v>74633.498586879869</v>
      </c>
      <c r="X85" s="9">
        <v>74000</v>
      </c>
      <c r="Y85" s="14">
        <f t="shared" si="9"/>
        <v>633.49858687986853</v>
      </c>
    </row>
    <row r="86" spans="1:25" s="20" customFormat="1" ht="15.75" customHeight="1">
      <c r="A86" s="11">
        <f t="shared" si="7"/>
        <v>71</v>
      </c>
      <c r="B86" s="21" t="s">
        <v>93</v>
      </c>
      <c r="C86" s="22">
        <f t="shared" si="8"/>
        <v>0</v>
      </c>
      <c r="D86" s="23">
        <f>'Feb. 15'!W86</f>
        <v>-2.526119293179363E-3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7">
        <f t="shared" si="5"/>
        <v>0</v>
      </c>
      <c r="V86" s="27">
        <f t="shared" si="5"/>
        <v>0</v>
      </c>
      <c r="W86" s="24">
        <f t="shared" si="6"/>
        <v>-2.526119293179363E-3</v>
      </c>
      <c r="X86" s="24">
        <v>0</v>
      </c>
      <c r="Y86" s="25">
        <f t="shared" si="9"/>
        <v>-2.526119293179363E-3</v>
      </c>
    </row>
    <row r="87" spans="1:25" s="20" customFormat="1" ht="15.75" customHeight="1">
      <c r="A87" s="11">
        <f t="shared" si="7"/>
        <v>72</v>
      </c>
      <c r="B87" s="21" t="s">
        <v>94</v>
      </c>
      <c r="C87" s="22">
        <f t="shared" si="8"/>
        <v>0</v>
      </c>
      <c r="D87" s="23">
        <f>'Feb. 15'!W87</f>
        <v>-4.9098788731498644E-3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7">
        <f t="shared" si="5"/>
        <v>0</v>
      </c>
      <c r="V87" s="27">
        <f t="shared" si="5"/>
        <v>0</v>
      </c>
      <c r="W87" s="24">
        <f t="shared" si="6"/>
        <v>-4.9098788731498644E-3</v>
      </c>
      <c r="X87" s="24">
        <v>0</v>
      </c>
      <c r="Y87" s="25">
        <f t="shared" si="9"/>
        <v>-4.9098788731498644E-3</v>
      </c>
    </row>
    <row r="88" spans="1:25" s="20" customFormat="1" ht="15.75" customHeight="1">
      <c r="A88" s="11">
        <f t="shared" si="7"/>
        <v>73</v>
      </c>
      <c r="B88" s="12" t="s">
        <v>95</v>
      </c>
      <c r="C88" s="11">
        <f t="shared" si="8"/>
        <v>44</v>
      </c>
      <c r="D88" s="13">
        <f>'Feb. 15'!W88</f>
        <v>42554.75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>
        <v>1874.07</v>
      </c>
      <c r="Q88" s="13"/>
      <c r="R88" s="13"/>
      <c r="S88" s="13"/>
      <c r="T88" s="13"/>
      <c r="U88" s="8">
        <f t="shared" si="5"/>
        <v>0</v>
      </c>
      <c r="V88" s="8">
        <f t="shared" si="5"/>
        <v>1874.07</v>
      </c>
      <c r="W88" s="9">
        <f t="shared" si="6"/>
        <v>44428.82</v>
      </c>
      <c r="X88" s="9">
        <v>44000</v>
      </c>
      <c r="Y88" s="14">
        <f t="shared" si="9"/>
        <v>428.81999999999971</v>
      </c>
    </row>
    <row r="89" spans="1:25" s="20" customFormat="1" ht="15.75" customHeight="1">
      <c r="A89" s="11">
        <f t="shared" si="7"/>
        <v>74</v>
      </c>
      <c r="B89" s="21" t="s">
        <v>96</v>
      </c>
      <c r="C89" s="22">
        <f t="shared" si="8"/>
        <v>0</v>
      </c>
      <c r="D89" s="23">
        <f>'Feb. 15'!W89</f>
        <v>2.3612625955138355E-3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7">
        <f t="shared" si="5"/>
        <v>0</v>
      </c>
      <c r="V89" s="27">
        <f t="shared" si="5"/>
        <v>0</v>
      </c>
      <c r="W89" s="24">
        <f t="shared" si="6"/>
        <v>2.3612625955138355E-3</v>
      </c>
      <c r="X89" s="24">
        <v>0</v>
      </c>
      <c r="Y89" s="25">
        <f t="shared" si="9"/>
        <v>2.3612625955138355E-3</v>
      </c>
    </row>
    <row r="90" spans="1:25" s="20" customFormat="1" ht="15.75" customHeight="1">
      <c r="A90" s="11">
        <f t="shared" si="7"/>
        <v>75</v>
      </c>
      <c r="B90" s="15" t="s">
        <v>97</v>
      </c>
      <c r="C90" s="16">
        <f t="shared" si="8"/>
        <v>42</v>
      </c>
      <c r="D90" s="17">
        <f>'Feb. 15'!W90</f>
        <v>40284.50519899901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>
        <v>1721.51</v>
      </c>
      <c r="U90" s="43">
        <f t="shared" si="5"/>
        <v>0</v>
      </c>
      <c r="V90" s="43">
        <f t="shared" si="5"/>
        <v>1721.51</v>
      </c>
      <c r="W90" s="18">
        <f t="shared" si="6"/>
        <v>42006.015198999012</v>
      </c>
      <c r="X90" s="18">
        <v>42000</v>
      </c>
      <c r="Y90" s="19">
        <f t="shared" si="9"/>
        <v>6.0151989990117727</v>
      </c>
    </row>
    <row r="91" spans="1:25" s="20" customFormat="1" ht="15.75" customHeight="1">
      <c r="A91" s="11">
        <f t="shared" si="7"/>
        <v>76</v>
      </c>
      <c r="B91" s="21" t="s">
        <v>98</v>
      </c>
      <c r="C91" s="22">
        <f t="shared" si="8"/>
        <v>0</v>
      </c>
      <c r="D91" s="23">
        <f>'Feb. 15'!W91</f>
        <v>-2.1612185864796629E-3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7">
        <f t="shared" si="5"/>
        <v>0</v>
      </c>
      <c r="V91" s="27">
        <f t="shared" si="5"/>
        <v>0</v>
      </c>
      <c r="W91" s="24">
        <f t="shared" si="6"/>
        <v>-2.1612185864796629E-3</v>
      </c>
      <c r="X91" s="24">
        <v>0</v>
      </c>
      <c r="Y91" s="25">
        <f t="shared" si="9"/>
        <v>-2.1612185864796629E-3</v>
      </c>
    </row>
    <row r="92" spans="1:25" s="20" customFormat="1" ht="15.75" customHeight="1">
      <c r="A92" s="11">
        <f t="shared" si="7"/>
        <v>77</v>
      </c>
      <c r="B92" s="12" t="s">
        <v>99</v>
      </c>
      <c r="C92" s="11">
        <f t="shared" si="8"/>
        <v>225</v>
      </c>
      <c r="D92" s="13">
        <f>'Feb. 15'!W92</f>
        <v>215657.31515939167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>
        <v>9439.59</v>
      </c>
      <c r="Q92" s="13"/>
      <c r="R92" s="13"/>
      <c r="S92" s="13"/>
      <c r="T92" s="13">
        <v>36</v>
      </c>
      <c r="U92" s="8">
        <f t="shared" si="5"/>
        <v>0</v>
      </c>
      <c r="V92" s="8">
        <f t="shared" si="5"/>
        <v>9475.59</v>
      </c>
      <c r="W92" s="9">
        <f t="shared" si="6"/>
        <v>225132.90515939167</v>
      </c>
      <c r="X92" s="9">
        <v>225000</v>
      </c>
      <c r="Y92" s="14">
        <f t="shared" si="9"/>
        <v>132.90515939166653</v>
      </c>
    </row>
    <row r="93" spans="1:25" s="20" customFormat="1" ht="15.75" customHeight="1">
      <c r="A93" s="11">
        <f t="shared" si="7"/>
        <v>78</v>
      </c>
      <c r="B93" s="12" t="s">
        <v>100</v>
      </c>
      <c r="C93" s="11">
        <f t="shared" si="8"/>
        <v>59</v>
      </c>
      <c r="D93" s="13">
        <f>'Feb. 15'!W93</f>
        <v>57461.270000000004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v>2482.63</v>
      </c>
      <c r="Q93" s="13"/>
      <c r="R93" s="13"/>
      <c r="S93" s="13"/>
      <c r="T93" s="13"/>
      <c r="U93" s="8">
        <f t="shared" si="5"/>
        <v>0</v>
      </c>
      <c r="V93" s="8">
        <f t="shared" si="5"/>
        <v>2482.63</v>
      </c>
      <c r="W93" s="9">
        <f t="shared" si="6"/>
        <v>59943.9</v>
      </c>
      <c r="X93" s="9">
        <v>59000</v>
      </c>
      <c r="Y93" s="14">
        <f t="shared" si="9"/>
        <v>943.90000000000146</v>
      </c>
    </row>
    <row r="94" spans="1:25" s="20" customFormat="1" ht="15.75" customHeight="1">
      <c r="A94" s="11">
        <f t="shared" si="7"/>
        <v>79</v>
      </c>
      <c r="B94" s="21" t="s">
        <v>101</v>
      </c>
      <c r="C94" s="22">
        <f t="shared" si="8"/>
        <v>0</v>
      </c>
      <c r="D94" s="23">
        <f>'Feb. 15'!W94</f>
        <v>0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7">
        <f t="shared" si="5"/>
        <v>0</v>
      </c>
      <c r="V94" s="27">
        <f t="shared" si="5"/>
        <v>0</v>
      </c>
      <c r="W94" s="24">
        <f t="shared" si="6"/>
        <v>0</v>
      </c>
      <c r="X94" s="24">
        <v>0</v>
      </c>
      <c r="Y94" s="25">
        <f t="shared" si="9"/>
        <v>0</v>
      </c>
    </row>
    <row r="95" spans="1:25" s="20" customFormat="1" ht="15.75" customHeight="1">
      <c r="A95" s="11">
        <f t="shared" si="7"/>
        <v>80</v>
      </c>
      <c r="B95" s="21" t="s">
        <v>102</v>
      </c>
      <c r="C95" s="22">
        <f t="shared" si="8"/>
        <v>0</v>
      </c>
      <c r="D95" s="23">
        <f>'Feb. 15'!W95</f>
        <v>0</v>
      </c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7">
        <f t="shared" ref="U95:V158" si="10">+E95+I95+K95+M95+O95+Q95+S95</f>
        <v>0</v>
      </c>
      <c r="V95" s="27">
        <f t="shared" si="10"/>
        <v>0</v>
      </c>
      <c r="W95" s="24">
        <f t="shared" si="6"/>
        <v>0</v>
      </c>
      <c r="X95" s="24">
        <v>0</v>
      </c>
      <c r="Y95" s="25">
        <f t="shared" si="9"/>
        <v>0</v>
      </c>
    </row>
    <row r="96" spans="1:25" s="20" customFormat="1" ht="15.75" customHeight="1">
      <c r="A96" s="11">
        <f t="shared" si="7"/>
        <v>81</v>
      </c>
      <c r="B96" s="21" t="s">
        <v>103</v>
      </c>
      <c r="C96" s="22">
        <f t="shared" si="8"/>
        <v>0</v>
      </c>
      <c r="D96" s="23">
        <f>'Feb. 15'!W96</f>
        <v>253741.11926483785</v>
      </c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>
        <v>253741.12</v>
      </c>
      <c r="T96" s="23"/>
      <c r="U96" s="27">
        <f t="shared" si="10"/>
        <v>253741.12</v>
      </c>
      <c r="V96" s="27">
        <f t="shared" si="10"/>
        <v>0</v>
      </c>
      <c r="W96" s="24">
        <f t="shared" si="6"/>
        <v>-7.3516214615665376E-4</v>
      </c>
      <c r="X96" s="24">
        <v>0</v>
      </c>
      <c r="Y96" s="25">
        <f t="shared" si="9"/>
        <v>-7.3516214615665376E-4</v>
      </c>
    </row>
    <row r="97" spans="1:25" s="20" customFormat="1" ht="15.75" customHeight="1">
      <c r="A97" s="11">
        <f t="shared" si="7"/>
        <v>82</v>
      </c>
      <c r="B97" s="12" t="s">
        <v>104</v>
      </c>
      <c r="C97" s="11">
        <f t="shared" si="8"/>
        <v>173</v>
      </c>
      <c r="D97" s="13">
        <f>'Feb. 15'!W97</f>
        <v>166573.12616567881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>
        <v>7320.97</v>
      </c>
      <c r="Q97" s="13"/>
      <c r="R97" s="13"/>
      <c r="S97" s="13"/>
      <c r="T97" s="13"/>
      <c r="U97" s="8">
        <f t="shared" si="10"/>
        <v>0</v>
      </c>
      <c r="V97" s="8">
        <f t="shared" si="10"/>
        <v>7320.97</v>
      </c>
      <c r="W97" s="9">
        <f t="shared" si="6"/>
        <v>173894.09616567881</v>
      </c>
      <c r="X97" s="9">
        <v>173000</v>
      </c>
      <c r="Y97" s="14">
        <f t="shared" si="9"/>
        <v>894.09616567881312</v>
      </c>
    </row>
    <row r="98" spans="1:25" s="20" customFormat="1" ht="15.75" customHeight="1">
      <c r="A98" s="11">
        <f t="shared" si="7"/>
        <v>83</v>
      </c>
      <c r="B98" s="21" t="s">
        <v>105</v>
      </c>
      <c r="C98" s="22">
        <f t="shared" si="8"/>
        <v>0</v>
      </c>
      <c r="D98" s="23">
        <f>'Feb. 15'!W98</f>
        <v>187964.48319005666</v>
      </c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>
        <v>187964.48</v>
      </c>
      <c r="T98" s="23"/>
      <c r="U98" s="27">
        <f t="shared" si="10"/>
        <v>187964.48</v>
      </c>
      <c r="V98" s="27">
        <f t="shared" si="10"/>
        <v>0</v>
      </c>
      <c r="W98" s="24">
        <f t="shared" si="6"/>
        <v>3.1900566536933184E-3</v>
      </c>
      <c r="X98" s="24">
        <v>0</v>
      </c>
      <c r="Y98" s="25">
        <f t="shared" si="9"/>
        <v>3.1900566536933184E-3</v>
      </c>
    </row>
    <row r="99" spans="1:25" s="20" customFormat="1" ht="15.75" customHeight="1">
      <c r="A99" s="11">
        <f t="shared" si="7"/>
        <v>84</v>
      </c>
      <c r="B99" s="12" t="s">
        <v>106</v>
      </c>
      <c r="C99" s="11">
        <f t="shared" si="8"/>
        <v>268</v>
      </c>
      <c r="D99" s="13">
        <f>'Feb. 15'!W99</f>
        <v>256667.67894160055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>
        <v>11355.37</v>
      </c>
      <c r="Q99" s="13"/>
      <c r="R99" s="13"/>
      <c r="S99" s="13"/>
      <c r="T99" s="13"/>
      <c r="U99" s="8">
        <f t="shared" si="10"/>
        <v>0</v>
      </c>
      <c r="V99" s="8">
        <f t="shared" si="10"/>
        <v>11355.37</v>
      </c>
      <c r="W99" s="9">
        <f t="shared" si="6"/>
        <v>268023.04894160054</v>
      </c>
      <c r="X99" s="9">
        <v>268000</v>
      </c>
      <c r="Y99" s="14">
        <f t="shared" si="9"/>
        <v>23.048941600543913</v>
      </c>
    </row>
    <row r="100" spans="1:25" s="20" customFormat="1" ht="15.75" customHeight="1">
      <c r="A100" s="11">
        <f t="shared" si="7"/>
        <v>85</v>
      </c>
      <c r="B100" s="15" t="s">
        <v>107</v>
      </c>
      <c r="C100" s="16">
        <f t="shared" si="8"/>
        <v>11</v>
      </c>
      <c r="D100" s="17">
        <f>'Feb. 15'!W100</f>
        <v>10745.880000000001</v>
      </c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>
        <v>477.72</v>
      </c>
      <c r="U100" s="43">
        <f t="shared" si="10"/>
        <v>0</v>
      </c>
      <c r="V100" s="43">
        <f t="shared" si="10"/>
        <v>477.72</v>
      </c>
      <c r="W100" s="18">
        <f t="shared" si="6"/>
        <v>11223.6</v>
      </c>
      <c r="X100" s="18">
        <v>11000</v>
      </c>
      <c r="Y100" s="19">
        <f t="shared" si="9"/>
        <v>223.60000000000036</v>
      </c>
    </row>
    <row r="101" spans="1:25" s="20" customFormat="1" ht="15.75" customHeight="1">
      <c r="A101" s="11">
        <f t="shared" si="7"/>
        <v>86</v>
      </c>
      <c r="B101" s="15" t="s">
        <v>108</v>
      </c>
      <c r="C101" s="16">
        <f t="shared" si="8"/>
        <v>48</v>
      </c>
      <c r="D101" s="17">
        <f>'Feb. 15'!W101</f>
        <v>42812.207021083392</v>
      </c>
      <c r="E101" s="17"/>
      <c r="F101" s="17">
        <v>3600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>
        <v>2520.21</v>
      </c>
      <c r="U101" s="43">
        <f t="shared" si="10"/>
        <v>0</v>
      </c>
      <c r="V101" s="43">
        <f t="shared" si="10"/>
        <v>6120.21</v>
      </c>
      <c r="W101" s="18">
        <f t="shared" si="6"/>
        <v>48932.417021083391</v>
      </c>
      <c r="X101" s="18">
        <v>48000</v>
      </c>
      <c r="Y101" s="19">
        <f t="shared" si="9"/>
        <v>932.41702108339086</v>
      </c>
    </row>
    <row r="102" spans="1:25" s="20" customFormat="1" ht="15.75" customHeight="1">
      <c r="A102" s="11">
        <f t="shared" si="7"/>
        <v>87</v>
      </c>
      <c r="B102" s="15" t="s">
        <v>109</v>
      </c>
      <c r="C102" s="16">
        <f t="shared" si="8"/>
        <v>143</v>
      </c>
      <c r="D102" s="17">
        <f>'Feb. 15'!W102</f>
        <v>137115.67783292773</v>
      </c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>
        <v>6069.75</v>
      </c>
      <c r="U102" s="43">
        <f t="shared" si="10"/>
        <v>0</v>
      </c>
      <c r="V102" s="43">
        <f t="shared" si="10"/>
        <v>6069.75</v>
      </c>
      <c r="W102" s="18">
        <f t="shared" si="6"/>
        <v>143185.42783292773</v>
      </c>
      <c r="X102" s="18">
        <v>143000</v>
      </c>
      <c r="Y102" s="19">
        <f t="shared" si="9"/>
        <v>185.42783292772947</v>
      </c>
    </row>
    <row r="103" spans="1:25" s="20" customFormat="1" ht="15.75" customHeight="1">
      <c r="A103" s="11">
        <f t="shared" si="7"/>
        <v>88</v>
      </c>
      <c r="B103" s="12" t="s">
        <v>110</v>
      </c>
      <c r="C103" s="11">
        <f t="shared" si="8"/>
        <v>51</v>
      </c>
      <c r="D103" s="13">
        <f>'Feb. 15'!W103</f>
        <v>49211.68305487599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>
        <v>1998.62</v>
      </c>
      <c r="Q103" s="13"/>
      <c r="R103" s="13"/>
      <c r="S103" s="13"/>
      <c r="T103" s="13"/>
      <c r="U103" s="8">
        <f t="shared" si="10"/>
        <v>0</v>
      </c>
      <c r="V103" s="8">
        <f t="shared" si="10"/>
        <v>1998.62</v>
      </c>
      <c r="W103" s="9">
        <f t="shared" si="6"/>
        <v>51210.303054875993</v>
      </c>
      <c r="X103" s="9">
        <v>51000</v>
      </c>
      <c r="Y103" s="14">
        <f t="shared" si="9"/>
        <v>210.30305487599253</v>
      </c>
    </row>
    <row r="104" spans="1:25" s="20" customFormat="1" ht="15.75" customHeight="1">
      <c r="A104" s="11">
        <f t="shared" si="7"/>
        <v>89</v>
      </c>
      <c r="B104" s="15" t="s">
        <v>111</v>
      </c>
      <c r="C104" s="16">
        <f t="shared" si="8"/>
        <v>162</v>
      </c>
      <c r="D104" s="17">
        <f>'Feb. 15'!W104</f>
        <v>155596.56216935671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>
        <v>6924.9</v>
      </c>
      <c r="U104" s="43">
        <f t="shared" si="10"/>
        <v>0</v>
      </c>
      <c r="V104" s="43">
        <f t="shared" si="10"/>
        <v>6924.9</v>
      </c>
      <c r="W104" s="18">
        <f t="shared" si="6"/>
        <v>162521.4621693567</v>
      </c>
      <c r="X104" s="18">
        <v>162000</v>
      </c>
      <c r="Y104" s="19">
        <f t="shared" si="9"/>
        <v>521.46216935670236</v>
      </c>
    </row>
    <row r="105" spans="1:25" s="20" customFormat="1" ht="15.75" customHeight="1">
      <c r="A105" s="11">
        <f t="shared" si="7"/>
        <v>90</v>
      </c>
      <c r="B105" s="15" t="s">
        <v>276</v>
      </c>
      <c r="C105" s="16">
        <f t="shared" si="8"/>
        <v>10</v>
      </c>
      <c r="D105" s="17">
        <f>'Feb. 15'!W105</f>
        <v>10000</v>
      </c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43">
        <f t="shared" si="10"/>
        <v>0</v>
      </c>
      <c r="V105" s="43">
        <f t="shared" si="10"/>
        <v>0</v>
      </c>
      <c r="W105" s="18">
        <f t="shared" si="6"/>
        <v>10000</v>
      </c>
      <c r="X105" s="18">
        <v>10000</v>
      </c>
      <c r="Y105" s="19">
        <f t="shared" si="9"/>
        <v>0</v>
      </c>
    </row>
    <row r="106" spans="1:25" s="20" customFormat="1" ht="15.75" customHeight="1">
      <c r="A106" s="11">
        <f t="shared" si="7"/>
        <v>91</v>
      </c>
      <c r="B106" s="12" t="s">
        <v>112</v>
      </c>
      <c r="C106" s="11">
        <f t="shared" si="8"/>
        <v>206</v>
      </c>
      <c r="D106" s="13">
        <f>'Feb. 15'!W106</f>
        <v>198246.59881086196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>
        <v>8453.4699999999993</v>
      </c>
      <c r="Q106" s="13"/>
      <c r="R106" s="13"/>
      <c r="S106" s="13"/>
      <c r="T106" s="13"/>
      <c r="U106" s="8">
        <f t="shared" si="10"/>
        <v>0</v>
      </c>
      <c r="V106" s="8">
        <f t="shared" si="10"/>
        <v>8453.4699999999993</v>
      </c>
      <c r="W106" s="9">
        <f t="shared" si="6"/>
        <v>206700.06881086197</v>
      </c>
      <c r="X106" s="9">
        <v>206000</v>
      </c>
      <c r="Y106" s="14">
        <f t="shared" si="9"/>
        <v>700.06881086196518</v>
      </c>
    </row>
    <row r="107" spans="1:25" s="20" customFormat="1" ht="15.75" customHeight="1">
      <c r="A107" s="11">
        <f t="shared" si="7"/>
        <v>92</v>
      </c>
      <c r="B107" s="12" t="s">
        <v>113</v>
      </c>
      <c r="C107" s="11">
        <f t="shared" si="8"/>
        <v>35</v>
      </c>
      <c r="D107" s="13">
        <f>'Feb. 15'!W107</f>
        <v>34304.303226791162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>
        <v>973.22</v>
      </c>
      <c r="Q107" s="13"/>
      <c r="R107" s="13"/>
      <c r="S107" s="13"/>
      <c r="T107" s="13"/>
      <c r="U107" s="8">
        <f t="shared" si="10"/>
        <v>0</v>
      </c>
      <c r="V107" s="8">
        <f t="shared" si="10"/>
        <v>973.22</v>
      </c>
      <c r="W107" s="9">
        <f t="shared" si="6"/>
        <v>35277.523226791163</v>
      </c>
      <c r="X107" s="9">
        <v>35000</v>
      </c>
      <c r="Y107" s="14">
        <f t="shared" si="9"/>
        <v>277.52322679116332</v>
      </c>
    </row>
    <row r="108" spans="1:25" s="20" customFormat="1" ht="15.75" customHeight="1">
      <c r="A108" s="11">
        <f t="shared" si="7"/>
        <v>93</v>
      </c>
      <c r="B108" s="12" t="s">
        <v>114</v>
      </c>
      <c r="C108" s="11">
        <f t="shared" si="8"/>
        <v>240</v>
      </c>
      <c r="D108" s="13">
        <f>'Feb. 15'!W108</f>
        <v>232049.14783215598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>
        <v>8566.35</v>
      </c>
      <c r="Q108" s="13"/>
      <c r="R108" s="13"/>
      <c r="S108" s="13"/>
      <c r="T108" s="13"/>
      <c r="U108" s="8">
        <f t="shared" si="10"/>
        <v>0</v>
      </c>
      <c r="V108" s="8">
        <f t="shared" si="10"/>
        <v>8566.35</v>
      </c>
      <c r="W108" s="9">
        <f t="shared" si="6"/>
        <v>240615.49783215599</v>
      </c>
      <c r="X108" s="9">
        <v>240000</v>
      </c>
      <c r="Y108" s="14">
        <f t="shared" si="9"/>
        <v>615.49783215599018</v>
      </c>
    </row>
    <row r="109" spans="1:25" s="20" customFormat="1" ht="15.75" customHeight="1">
      <c r="A109" s="11">
        <f t="shared" si="7"/>
        <v>94</v>
      </c>
      <c r="B109" s="12" t="s">
        <v>115</v>
      </c>
      <c r="C109" s="11">
        <f t="shared" si="8"/>
        <v>158</v>
      </c>
      <c r="D109" s="13">
        <f>'Feb. 15'!W109</f>
        <v>152011.98936806884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>
        <v>6722.76</v>
      </c>
      <c r="Q109" s="13"/>
      <c r="R109" s="13"/>
      <c r="S109" s="13"/>
      <c r="T109" s="13"/>
      <c r="U109" s="8">
        <f t="shared" si="10"/>
        <v>0</v>
      </c>
      <c r="V109" s="8">
        <f t="shared" si="10"/>
        <v>6722.76</v>
      </c>
      <c r="W109" s="9">
        <f t="shared" si="6"/>
        <v>158734.74936806885</v>
      </c>
      <c r="X109" s="9">
        <v>158000</v>
      </c>
      <c r="Y109" s="14">
        <f t="shared" si="9"/>
        <v>734.74936806884944</v>
      </c>
    </row>
    <row r="110" spans="1:25" s="20" customFormat="1" ht="15.75" customHeight="1">
      <c r="A110" s="11">
        <f t="shared" si="7"/>
        <v>95</v>
      </c>
      <c r="B110" s="12" t="s">
        <v>116</v>
      </c>
      <c r="C110" s="11">
        <f t="shared" si="8"/>
        <v>85</v>
      </c>
      <c r="D110" s="13">
        <f>'Feb. 15'!W110</f>
        <v>82509.156875646368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>
        <v>3290.84</v>
      </c>
      <c r="Q110" s="13"/>
      <c r="R110" s="13"/>
      <c r="S110" s="13"/>
      <c r="T110" s="13"/>
      <c r="U110" s="8">
        <f t="shared" si="10"/>
        <v>0</v>
      </c>
      <c r="V110" s="8">
        <f t="shared" si="10"/>
        <v>3290.84</v>
      </c>
      <c r="W110" s="9">
        <f t="shared" si="6"/>
        <v>85799.996875646364</v>
      </c>
      <c r="X110" s="9">
        <v>85000</v>
      </c>
      <c r="Y110" s="14">
        <f t="shared" si="9"/>
        <v>799.99687564636406</v>
      </c>
    </row>
    <row r="111" spans="1:25" s="20" customFormat="1" ht="15.75" customHeight="1">
      <c r="A111" s="11">
        <f t="shared" si="7"/>
        <v>96</v>
      </c>
      <c r="B111" s="12" t="s">
        <v>117</v>
      </c>
      <c r="C111" s="11">
        <f t="shared" si="8"/>
        <v>167</v>
      </c>
      <c r="D111" s="13">
        <f>'Feb. 15'!W111</f>
        <v>160476.28278646228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>
        <v>7095.14</v>
      </c>
      <c r="Q111" s="13"/>
      <c r="R111" s="13"/>
      <c r="S111" s="13"/>
      <c r="T111" s="13"/>
      <c r="U111" s="8">
        <f t="shared" si="10"/>
        <v>0</v>
      </c>
      <c r="V111" s="8">
        <f t="shared" si="10"/>
        <v>7095.14</v>
      </c>
      <c r="W111" s="9">
        <f t="shared" si="6"/>
        <v>167571.4227864623</v>
      </c>
      <c r="X111" s="9">
        <v>167000</v>
      </c>
      <c r="Y111" s="14">
        <f t="shared" si="9"/>
        <v>571.42278646229533</v>
      </c>
    </row>
    <row r="112" spans="1:25" s="20" customFormat="1" ht="15.75" customHeight="1">
      <c r="A112" s="11">
        <f t="shared" si="7"/>
        <v>97</v>
      </c>
      <c r="B112" s="12" t="s">
        <v>118</v>
      </c>
      <c r="C112" s="11">
        <f t="shared" si="8"/>
        <v>291</v>
      </c>
      <c r="D112" s="13">
        <f>'Feb. 15'!W112</f>
        <v>280562.44733034848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>
        <v>11371.37</v>
      </c>
      <c r="Q112" s="13"/>
      <c r="R112" s="13"/>
      <c r="S112" s="13"/>
      <c r="T112" s="13"/>
      <c r="U112" s="8">
        <f t="shared" si="10"/>
        <v>0</v>
      </c>
      <c r="V112" s="8">
        <f t="shared" si="10"/>
        <v>11371.37</v>
      </c>
      <c r="W112" s="9">
        <f t="shared" si="6"/>
        <v>291933.81733034848</v>
      </c>
      <c r="X112" s="9">
        <v>291000</v>
      </c>
      <c r="Y112" s="14">
        <f t="shared" si="9"/>
        <v>933.81733034848003</v>
      </c>
    </row>
    <row r="113" spans="1:25" s="20" customFormat="1" ht="15.75" customHeight="1">
      <c r="A113" s="11">
        <f t="shared" si="7"/>
        <v>98</v>
      </c>
      <c r="B113" s="12" t="s">
        <v>119</v>
      </c>
      <c r="C113" s="11">
        <f t="shared" si="8"/>
        <v>0</v>
      </c>
      <c r="D113" s="13">
        <f>'Feb. 15'!W113</f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8">
        <f t="shared" si="10"/>
        <v>0</v>
      </c>
      <c r="V113" s="8">
        <f t="shared" si="10"/>
        <v>0</v>
      </c>
      <c r="W113" s="9">
        <f t="shared" si="6"/>
        <v>0</v>
      </c>
      <c r="X113" s="9">
        <v>0</v>
      </c>
      <c r="Y113" s="14">
        <f t="shared" si="9"/>
        <v>0</v>
      </c>
    </row>
    <row r="114" spans="1:25" s="20" customFormat="1" ht="15.75" customHeight="1">
      <c r="A114" s="11">
        <f t="shared" si="7"/>
        <v>99</v>
      </c>
      <c r="B114" s="12" t="s">
        <v>120</v>
      </c>
      <c r="C114" s="11">
        <f t="shared" si="8"/>
        <v>63</v>
      </c>
      <c r="D114" s="13">
        <f>'Feb. 15'!W114</f>
        <v>61252.74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>
        <v>2706.94</v>
      </c>
      <c r="Q114" s="13"/>
      <c r="R114" s="13"/>
      <c r="S114" s="13"/>
      <c r="T114" s="13"/>
      <c r="U114" s="8">
        <f t="shared" si="10"/>
        <v>0</v>
      </c>
      <c r="V114" s="8">
        <f t="shared" si="10"/>
        <v>2706.94</v>
      </c>
      <c r="W114" s="9">
        <f t="shared" si="6"/>
        <v>63959.68</v>
      </c>
      <c r="X114" s="9">
        <v>63000</v>
      </c>
      <c r="Y114" s="14">
        <f t="shared" si="9"/>
        <v>959.68000000000029</v>
      </c>
    </row>
    <row r="115" spans="1:25" s="20" customFormat="1" ht="15.75" customHeight="1">
      <c r="A115" s="11">
        <f t="shared" si="7"/>
        <v>100</v>
      </c>
      <c r="B115" s="12" t="s">
        <v>121</v>
      </c>
      <c r="C115" s="11">
        <f t="shared" si="8"/>
        <v>133</v>
      </c>
      <c r="D115" s="13">
        <f>'Feb. 15'!W115</f>
        <v>127832.58316851904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>
        <v>5551.13</v>
      </c>
      <c r="Q115" s="13"/>
      <c r="R115" s="13"/>
      <c r="S115" s="13"/>
      <c r="T115" s="13"/>
      <c r="U115" s="8">
        <f t="shared" si="10"/>
        <v>0</v>
      </c>
      <c r="V115" s="8">
        <f t="shared" si="10"/>
        <v>5551.13</v>
      </c>
      <c r="W115" s="9">
        <f t="shared" si="6"/>
        <v>133383.71316851903</v>
      </c>
      <c r="X115" s="9">
        <v>133000</v>
      </c>
      <c r="Y115" s="14">
        <f t="shared" si="9"/>
        <v>383.7131685190252</v>
      </c>
    </row>
    <row r="116" spans="1:25" s="20" customFormat="1" ht="15.75" customHeight="1">
      <c r="A116" s="11">
        <f t="shared" si="7"/>
        <v>101</v>
      </c>
      <c r="B116" s="12" t="s">
        <v>122</v>
      </c>
      <c r="C116" s="11">
        <f t="shared" si="8"/>
        <v>236</v>
      </c>
      <c r="D116" s="13">
        <f>'Feb. 15'!W116</f>
        <v>228660.37993581739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>
        <v>8182</v>
      </c>
      <c r="Q116" s="13"/>
      <c r="R116" s="13"/>
      <c r="S116" s="13"/>
      <c r="T116" s="13"/>
      <c r="U116" s="8">
        <f t="shared" si="10"/>
        <v>0</v>
      </c>
      <c r="V116" s="8">
        <f t="shared" si="10"/>
        <v>8182</v>
      </c>
      <c r="W116" s="9">
        <f t="shared" si="6"/>
        <v>236842.37993581739</v>
      </c>
      <c r="X116" s="9">
        <v>236000</v>
      </c>
      <c r="Y116" s="14">
        <f t="shared" si="9"/>
        <v>842.37993581738556</v>
      </c>
    </row>
    <row r="117" spans="1:25" s="20" customFormat="1" ht="15.75" customHeight="1">
      <c r="A117" s="11">
        <f t="shared" si="7"/>
        <v>102</v>
      </c>
      <c r="B117" s="12" t="s">
        <v>123</v>
      </c>
      <c r="C117" s="11">
        <f t="shared" si="8"/>
        <v>124</v>
      </c>
      <c r="D117" s="13">
        <f>'Feb. 15'!W117</f>
        <v>119175.68425571827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>
        <v>5068.1400000000003</v>
      </c>
      <c r="Q117" s="13"/>
      <c r="R117" s="13"/>
      <c r="S117" s="13"/>
      <c r="T117" s="13"/>
      <c r="U117" s="8">
        <f t="shared" si="10"/>
        <v>0</v>
      </c>
      <c r="V117" s="8">
        <f t="shared" si="10"/>
        <v>5068.1400000000003</v>
      </c>
      <c r="W117" s="9">
        <f t="shared" si="6"/>
        <v>124243.82425571827</v>
      </c>
      <c r="X117" s="9">
        <v>124000</v>
      </c>
      <c r="Y117" s="14">
        <f t="shared" si="9"/>
        <v>243.82425571826752</v>
      </c>
    </row>
    <row r="118" spans="1:25" s="20" customFormat="1" ht="15.75" customHeight="1">
      <c r="A118" s="11">
        <f t="shared" si="7"/>
        <v>103</v>
      </c>
      <c r="B118" s="15" t="s">
        <v>271</v>
      </c>
      <c r="C118" s="16">
        <f t="shared" si="8"/>
        <v>10</v>
      </c>
      <c r="D118" s="17">
        <f>'Feb. 15'!W118</f>
        <v>10000</v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43">
        <f t="shared" si="10"/>
        <v>0</v>
      </c>
      <c r="V118" s="43">
        <f t="shared" si="10"/>
        <v>0</v>
      </c>
      <c r="W118" s="18">
        <f t="shared" si="6"/>
        <v>10000</v>
      </c>
      <c r="X118" s="18">
        <v>10000</v>
      </c>
      <c r="Y118" s="19">
        <f t="shared" si="9"/>
        <v>0</v>
      </c>
    </row>
    <row r="119" spans="1:25" s="20" customFormat="1" ht="15.75" customHeight="1">
      <c r="A119" s="11">
        <f t="shared" si="7"/>
        <v>104</v>
      </c>
      <c r="B119" s="12" t="s">
        <v>124</v>
      </c>
      <c r="C119" s="11">
        <f t="shared" si="8"/>
        <v>50</v>
      </c>
      <c r="D119" s="13">
        <f>'Feb. 15'!W119</f>
        <v>50000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>
        <v>941.54702086934026</v>
      </c>
      <c r="Q119" s="13"/>
      <c r="R119" s="13"/>
      <c r="S119" s="13"/>
      <c r="T119" s="13"/>
      <c r="U119" s="8">
        <f t="shared" si="10"/>
        <v>0</v>
      </c>
      <c r="V119" s="8">
        <f t="shared" si="10"/>
        <v>941.54702086934026</v>
      </c>
      <c r="W119" s="9">
        <f t="shared" si="6"/>
        <v>50941.547020869337</v>
      </c>
      <c r="X119" s="9">
        <v>50000</v>
      </c>
      <c r="Y119" s="14">
        <f t="shared" si="9"/>
        <v>941.54702086933685</v>
      </c>
    </row>
    <row r="120" spans="1:25" s="20" customFormat="1" ht="15.75" customHeight="1">
      <c r="A120" s="11">
        <f t="shared" si="7"/>
        <v>105</v>
      </c>
      <c r="B120" s="12" t="s">
        <v>125</v>
      </c>
      <c r="C120" s="11">
        <f t="shared" si="8"/>
        <v>206</v>
      </c>
      <c r="D120" s="13">
        <f>'Feb. 15'!W120</f>
        <v>197591.6546112764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>
        <v>8688.75</v>
      </c>
      <c r="Q120" s="13"/>
      <c r="R120" s="13"/>
      <c r="S120" s="13"/>
      <c r="T120" s="13"/>
      <c r="U120" s="8">
        <f t="shared" si="10"/>
        <v>0</v>
      </c>
      <c r="V120" s="8">
        <f t="shared" si="10"/>
        <v>8688.75</v>
      </c>
      <c r="W120" s="9">
        <f t="shared" si="6"/>
        <v>206280.4046112764</v>
      </c>
      <c r="X120" s="9">
        <v>206000</v>
      </c>
      <c r="Y120" s="14">
        <f t="shared" si="9"/>
        <v>280.40461127640447</v>
      </c>
    </row>
    <row r="121" spans="1:25" s="20" customFormat="1" ht="15.75" customHeight="1">
      <c r="A121" s="11">
        <f t="shared" si="7"/>
        <v>106</v>
      </c>
      <c r="B121" s="12" t="s">
        <v>126</v>
      </c>
      <c r="C121" s="11">
        <f t="shared" si="8"/>
        <v>418</v>
      </c>
      <c r="D121" s="13">
        <f>'Feb. 15'!W121</f>
        <v>405807.68493714102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>
        <v>13019.06</v>
      </c>
      <c r="Q121" s="13"/>
      <c r="R121" s="13"/>
      <c r="S121" s="13"/>
      <c r="T121" s="13"/>
      <c r="U121" s="8">
        <f t="shared" si="10"/>
        <v>0</v>
      </c>
      <c r="V121" s="8">
        <f t="shared" si="10"/>
        <v>13019.06</v>
      </c>
      <c r="W121" s="9">
        <f t="shared" si="6"/>
        <v>418826.74493714102</v>
      </c>
      <c r="X121" s="9">
        <v>418000</v>
      </c>
      <c r="Y121" s="14">
        <f t="shared" si="9"/>
        <v>826.74493714101845</v>
      </c>
    </row>
    <row r="122" spans="1:25" s="20" customFormat="1" ht="15.75" customHeight="1">
      <c r="A122" s="11">
        <f t="shared" si="7"/>
        <v>107</v>
      </c>
      <c r="B122" s="15" t="s">
        <v>127</v>
      </c>
      <c r="C122" s="16">
        <f t="shared" si="8"/>
        <v>157</v>
      </c>
      <c r="D122" s="17">
        <f>'Feb. 15'!W122</f>
        <v>151160.51948498219</v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>
        <v>6706.55</v>
      </c>
      <c r="U122" s="43">
        <f t="shared" si="10"/>
        <v>0</v>
      </c>
      <c r="V122" s="43">
        <f t="shared" si="10"/>
        <v>6706.55</v>
      </c>
      <c r="W122" s="18">
        <f t="shared" si="6"/>
        <v>157867.06948498217</v>
      </c>
      <c r="X122" s="18">
        <v>157000</v>
      </c>
      <c r="Y122" s="19">
        <f t="shared" si="9"/>
        <v>867.06948498217389</v>
      </c>
    </row>
    <row r="123" spans="1:25" s="20" customFormat="1" ht="15.75" customHeight="1">
      <c r="A123" s="11">
        <f t="shared" si="7"/>
        <v>108</v>
      </c>
      <c r="B123" s="15" t="s">
        <v>128</v>
      </c>
      <c r="C123" s="16">
        <f t="shared" si="8"/>
        <v>28</v>
      </c>
      <c r="D123" s="17">
        <f>'Feb. 15'!W123</f>
        <v>27617.459999999995</v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>
        <v>1111.22</v>
      </c>
      <c r="U123" s="43">
        <f t="shared" si="10"/>
        <v>0</v>
      </c>
      <c r="V123" s="43">
        <f t="shared" si="10"/>
        <v>1111.22</v>
      </c>
      <c r="W123" s="18">
        <f t="shared" si="6"/>
        <v>28728.679999999997</v>
      </c>
      <c r="X123" s="18">
        <v>28000</v>
      </c>
      <c r="Y123" s="19">
        <f t="shared" si="9"/>
        <v>728.67999999999665</v>
      </c>
    </row>
    <row r="124" spans="1:25" s="20" customFormat="1" ht="15.75" customHeight="1">
      <c r="A124" s="11">
        <f t="shared" si="7"/>
        <v>109</v>
      </c>
      <c r="B124" s="12" t="s">
        <v>129</v>
      </c>
      <c r="C124" s="11">
        <f t="shared" si="8"/>
        <v>1</v>
      </c>
      <c r="D124" s="13">
        <f>'Feb. 15'!W124</f>
        <v>1288.066214090579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>
        <v>56.583942549940552</v>
      </c>
      <c r="Q124" s="13"/>
      <c r="R124" s="13"/>
      <c r="S124" s="13"/>
      <c r="T124" s="13"/>
      <c r="U124" s="8">
        <f t="shared" si="10"/>
        <v>0</v>
      </c>
      <c r="V124" s="8">
        <f t="shared" si="10"/>
        <v>56.583942549940552</v>
      </c>
      <c r="W124" s="9">
        <f t="shared" si="6"/>
        <v>1344.6501566405195</v>
      </c>
      <c r="X124" s="9">
        <v>1000</v>
      </c>
      <c r="Y124" s="14">
        <f t="shared" si="9"/>
        <v>344.65015664051953</v>
      </c>
    </row>
    <row r="125" spans="1:25" s="20" customFormat="1" ht="15.75" customHeight="1">
      <c r="A125" s="11">
        <f t="shared" si="7"/>
        <v>110</v>
      </c>
      <c r="B125" s="12" t="s">
        <v>130</v>
      </c>
      <c r="C125" s="11">
        <f t="shared" si="8"/>
        <v>124</v>
      </c>
      <c r="D125" s="13">
        <f>'Feb. 15'!W125</f>
        <v>119361.58563883578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>
        <v>5299.82</v>
      </c>
      <c r="Q125" s="13"/>
      <c r="R125" s="13"/>
      <c r="S125" s="13"/>
      <c r="T125" s="13"/>
      <c r="U125" s="8">
        <f t="shared" si="10"/>
        <v>0</v>
      </c>
      <c r="V125" s="8">
        <f t="shared" si="10"/>
        <v>5299.82</v>
      </c>
      <c r="W125" s="9">
        <f t="shared" si="6"/>
        <v>124661.40563883577</v>
      </c>
      <c r="X125" s="9">
        <v>124000</v>
      </c>
      <c r="Y125" s="14">
        <f t="shared" si="9"/>
        <v>661.40563883577124</v>
      </c>
    </row>
    <row r="126" spans="1:25" s="20" customFormat="1" ht="15.75" customHeight="1">
      <c r="A126" s="11">
        <f t="shared" si="7"/>
        <v>111</v>
      </c>
      <c r="B126" s="12" t="s">
        <v>131</v>
      </c>
      <c r="C126" s="11">
        <f t="shared" si="8"/>
        <v>13</v>
      </c>
      <c r="D126" s="13">
        <f>'Feb. 15'!W126</f>
        <v>12901.8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>
        <v>500.3</v>
      </c>
      <c r="Q126" s="13"/>
      <c r="R126" s="13"/>
      <c r="S126" s="13"/>
      <c r="T126" s="13"/>
      <c r="U126" s="8">
        <f t="shared" si="10"/>
        <v>0</v>
      </c>
      <c r="V126" s="8">
        <f t="shared" si="10"/>
        <v>500.3</v>
      </c>
      <c r="W126" s="9">
        <f t="shared" si="6"/>
        <v>13402.099999999999</v>
      </c>
      <c r="X126" s="9">
        <v>13000</v>
      </c>
      <c r="Y126" s="14">
        <f t="shared" si="9"/>
        <v>402.09999999999854</v>
      </c>
    </row>
    <row r="127" spans="1:25" s="20" customFormat="1" ht="15.75" customHeight="1">
      <c r="A127" s="11">
        <f t="shared" si="7"/>
        <v>112</v>
      </c>
      <c r="B127" s="12" t="s">
        <v>132</v>
      </c>
      <c r="C127" s="11">
        <f t="shared" si="8"/>
        <v>19</v>
      </c>
      <c r="D127" s="13">
        <f>'Feb. 15'!W127</f>
        <v>18650.429747367169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>
        <v>828.56743336466889</v>
      </c>
      <c r="Q127" s="13"/>
      <c r="R127" s="13"/>
      <c r="S127" s="13"/>
      <c r="T127" s="13"/>
      <c r="U127" s="8">
        <f t="shared" si="10"/>
        <v>0</v>
      </c>
      <c r="V127" s="8">
        <f t="shared" si="10"/>
        <v>828.56743336466889</v>
      </c>
      <c r="W127" s="9">
        <f t="shared" si="6"/>
        <v>19478.997180731836</v>
      </c>
      <c r="X127" s="9">
        <v>19000</v>
      </c>
      <c r="Y127" s="14">
        <f t="shared" si="9"/>
        <v>478.99718073183612</v>
      </c>
    </row>
    <row r="128" spans="1:25" s="20" customFormat="1" ht="15.75" customHeight="1">
      <c r="A128" s="11">
        <f t="shared" si="7"/>
        <v>113</v>
      </c>
      <c r="B128" s="12" t="s">
        <v>133</v>
      </c>
      <c r="C128" s="11">
        <f t="shared" si="8"/>
        <v>14</v>
      </c>
      <c r="D128" s="13">
        <f>'Feb. 15'!W128</f>
        <v>13862.030958472893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>
        <v>202.73</v>
      </c>
      <c r="Q128" s="13"/>
      <c r="R128" s="13"/>
      <c r="S128" s="13"/>
      <c r="T128" s="13"/>
      <c r="U128" s="8">
        <f t="shared" si="10"/>
        <v>0</v>
      </c>
      <c r="V128" s="8">
        <f t="shared" si="10"/>
        <v>202.73</v>
      </c>
      <c r="W128" s="9">
        <f t="shared" si="6"/>
        <v>14064.760958472893</v>
      </c>
      <c r="X128" s="9">
        <v>14000</v>
      </c>
      <c r="Y128" s="14">
        <f t="shared" si="9"/>
        <v>64.760958472892526</v>
      </c>
    </row>
    <row r="129" spans="1:25" s="20" customFormat="1" ht="15.75" customHeight="1">
      <c r="A129" s="11">
        <f t="shared" si="7"/>
        <v>114</v>
      </c>
      <c r="B129" s="12" t="s">
        <v>134</v>
      </c>
      <c r="C129" s="11">
        <f t="shared" si="8"/>
        <v>67</v>
      </c>
      <c r="D129" s="13">
        <f>'Feb. 15'!W129</f>
        <v>64469.232268390704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>
        <v>2851.42</v>
      </c>
      <c r="Q129" s="13"/>
      <c r="R129" s="13"/>
      <c r="S129" s="13"/>
      <c r="T129" s="13"/>
      <c r="U129" s="8">
        <f t="shared" si="10"/>
        <v>0</v>
      </c>
      <c r="V129" s="8">
        <f t="shared" si="10"/>
        <v>2851.42</v>
      </c>
      <c r="W129" s="9">
        <f t="shared" si="6"/>
        <v>67320.65226839071</v>
      </c>
      <c r="X129" s="9">
        <v>67000</v>
      </c>
      <c r="Y129" s="14">
        <f t="shared" si="9"/>
        <v>320.65226839070965</v>
      </c>
    </row>
    <row r="130" spans="1:25" s="20" customFormat="1" ht="15.75" customHeight="1">
      <c r="A130" s="11">
        <f t="shared" si="7"/>
        <v>115</v>
      </c>
      <c r="B130" s="12" t="s">
        <v>135</v>
      </c>
      <c r="C130" s="11">
        <f t="shared" si="8"/>
        <v>21</v>
      </c>
      <c r="D130" s="13">
        <f>'Feb. 15'!W130</f>
        <v>21390.33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>
        <v>550.91678767088183</v>
      </c>
      <c r="Q130" s="13"/>
      <c r="R130" s="13"/>
      <c r="S130" s="13"/>
      <c r="T130" s="13"/>
      <c r="U130" s="8">
        <f t="shared" si="10"/>
        <v>0</v>
      </c>
      <c r="V130" s="8">
        <f t="shared" si="10"/>
        <v>550.91678767088183</v>
      </c>
      <c r="W130" s="9">
        <f t="shared" si="6"/>
        <v>21941.246787670883</v>
      </c>
      <c r="X130" s="9">
        <v>21000</v>
      </c>
      <c r="Y130" s="14">
        <f t="shared" si="9"/>
        <v>941.24678767088335</v>
      </c>
    </row>
    <row r="131" spans="1:25" s="20" customFormat="1" ht="15.75" customHeight="1">
      <c r="A131" s="11">
        <f t="shared" si="7"/>
        <v>116</v>
      </c>
      <c r="B131" s="12" t="s">
        <v>136</v>
      </c>
      <c r="C131" s="11">
        <f t="shared" si="8"/>
        <v>272</v>
      </c>
      <c r="D131" s="13">
        <f>'Feb. 15'!W131</f>
        <v>260624.80492044546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>
        <v>11611.82</v>
      </c>
      <c r="Q131" s="13"/>
      <c r="R131" s="13"/>
      <c r="S131" s="13"/>
      <c r="T131" s="13"/>
      <c r="U131" s="8">
        <f t="shared" si="10"/>
        <v>0</v>
      </c>
      <c r="V131" s="8">
        <f t="shared" si="10"/>
        <v>11611.82</v>
      </c>
      <c r="W131" s="9">
        <f t="shared" si="6"/>
        <v>272236.62492044544</v>
      </c>
      <c r="X131" s="9">
        <v>272000</v>
      </c>
      <c r="Y131" s="14">
        <f t="shared" si="9"/>
        <v>236.62492044543615</v>
      </c>
    </row>
    <row r="132" spans="1:25" s="20" customFormat="1" ht="15.75" customHeight="1">
      <c r="A132" s="11">
        <f t="shared" si="7"/>
        <v>117</v>
      </c>
      <c r="B132" s="12" t="s">
        <v>137</v>
      </c>
      <c r="C132" s="11">
        <f t="shared" si="8"/>
        <v>35</v>
      </c>
      <c r="D132" s="13">
        <f>'Feb. 15'!W132</f>
        <v>34938.07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>
        <v>587.17999999999995</v>
      </c>
      <c r="Q132" s="13"/>
      <c r="R132" s="13"/>
      <c r="S132" s="13"/>
      <c r="T132" s="13"/>
      <c r="U132" s="8">
        <f t="shared" si="10"/>
        <v>0</v>
      </c>
      <c r="V132" s="8">
        <f t="shared" si="10"/>
        <v>587.17999999999995</v>
      </c>
      <c r="W132" s="9">
        <f t="shared" si="6"/>
        <v>35525.25</v>
      </c>
      <c r="X132" s="9">
        <v>35000</v>
      </c>
      <c r="Y132" s="14">
        <f t="shared" si="9"/>
        <v>525.25</v>
      </c>
    </row>
    <row r="133" spans="1:25" s="20" customFormat="1" ht="15.75" customHeight="1">
      <c r="A133" s="11">
        <f t="shared" si="7"/>
        <v>118</v>
      </c>
      <c r="B133" s="12" t="s">
        <v>138</v>
      </c>
      <c r="C133" s="11">
        <f t="shared" si="8"/>
        <v>14</v>
      </c>
      <c r="D133" s="13">
        <f>'Feb. 15'!W133</f>
        <v>13798.144822098619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>
        <v>596.97138463827878</v>
      </c>
      <c r="Q133" s="13"/>
      <c r="R133" s="13"/>
      <c r="S133" s="13"/>
      <c r="T133" s="13"/>
      <c r="U133" s="8">
        <f t="shared" si="10"/>
        <v>0</v>
      </c>
      <c r="V133" s="8">
        <f t="shared" si="10"/>
        <v>596.97138463827878</v>
      </c>
      <c r="W133" s="9">
        <f t="shared" si="6"/>
        <v>14395.116206736897</v>
      </c>
      <c r="X133" s="9">
        <v>14000</v>
      </c>
      <c r="Y133" s="14">
        <f t="shared" si="9"/>
        <v>395.11620673689686</v>
      </c>
    </row>
    <row r="134" spans="1:25" s="20" customFormat="1" ht="15.75" customHeight="1">
      <c r="A134" s="11">
        <f t="shared" si="7"/>
        <v>119</v>
      </c>
      <c r="B134" s="12" t="s">
        <v>139</v>
      </c>
      <c r="C134" s="11">
        <f t="shared" si="8"/>
        <v>256</v>
      </c>
      <c r="D134" s="13">
        <f>'Feb. 15'!W134</f>
        <v>245890.24694906682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>
        <v>10838.48</v>
      </c>
      <c r="Q134" s="13"/>
      <c r="R134" s="13"/>
      <c r="S134" s="13"/>
      <c r="T134" s="13"/>
      <c r="U134" s="8">
        <f t="shared" si="10"/>
        <v>0</v>
      </c>
      <c r="V134" s="8">
        <f t="shared" si="10"/>
        <v>10838.48</v>
      </c>
      <c r="W134" s="9">
        <f t="shared" si="6"/>
        <v>256728.72694906683</v>
      </c>
      <c r="X134" s="9">
        <v>256000</v>
      </c>
      <c r="Y134" s="14">
        <f t="shared" si="9"/>
        <v>728.72694906682591</v>
      </c>
    </row>
    <row r="135" spans="1:25" s="20" customFormat="1" ht="15.75" customHeight="1">
      <c r="A135" s="11">
        <f t="shared" si="7"/>
        <v>120</v>
      </c>
      <c r="B135" s="12" t="s">
        <v>140</v>
      </c>
      <c r="C135" s="11">
        <f t="shared" si="8"/>
        <v>3</v>
      </c>
      <c r="D135" s="13">
        <f>'Feb. 15'!W135</f>
        <v>3478.2340837143656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>
        <v>152.7966571580823</v>
      </c>
      <c r="Q135" s="13"/>
      <c r="R135" s="13"/>
      <c r="S135" s="13"/>
      <c r="T135" s="13"/>
      <c r="U135" s="8">
        <f t="shared" si="10"/>
        <v>0</v>
      </c>
      <c r="V135" s="8">
        <f t="shared" si="10"/>
        <v>152.7966571580823</v>
      </c>
      <c r="W135" s="9">
        <f t="shared" si="6"/>
        <v>3631.030740872448</v>
      </c>
      <c r="X135" s="9">
        <v>3000</v>
      </c>
      <c r="Y135" s="14">
        <f t="shared" si="9"/>
        <v>631.03074087244795</v>
      </c>
    </row>
    <row r="136" spans="1:25" s="20" customFormat="1" ht="15.75" customHeight="1">
      <c r="A136" s="11">
        <f t="shared" si="7"/>
        <v>121</v>
      </c>
      <c r="B136" s="12" t="s">
        <v>141</v>
      </c>
      <c r="C136" s="11">
        <f t="shared" si="8"/>
        <v>295</v>
      </c>
      <c r="D136" s="13">
        <f>'Feb. 15'!W136</f>
        <v>287393.82159193564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>
        <v>7772.83</v>
      </c>
      <c r="Q136" s="13"/>
      <c r="R136" s="13"/>
      <c r="S136" s="13"/>
      <c r="T136" s="13"/>
      <c r="U136" s="8">
        <f t="shared" si="10"/>
        <v>0</v>
      </c>
      <c r="V136" s="8">
        <f t="shared" si="10"/>
        <v>7772.83</v>
      </c>
      <c r="W136" s="9">
        <f t="shared" si="6"/>
        <v>295166.65159193566</v>
      </c>
      <c r="X136" s="9">
        <v>295000</v>
      </c>
      <c r="Y136" s="14">
        <f t="shared" si="9"/>
        <v>166.65159193566069</v>
      </c>
    </row>
    <row r="137" spans="1:25" s="20" customFormat="1" ht="15.75" customHeight="1">
      <c r="A137" s="11">
        <f t="shared" si="7"/>
        <v>122</v>
      </c>
      <c r="B137" s="12" t="s">
        <v>142</v>
      </c>
      <c r="C137" s="11">
        <f t="shared" si="8"/>
        <v>227</v>
      </c>
      <c r="D137" s="13">
        <f>'Feb. 15'!W137</f>
        <v>220525.78838564994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>
        <v>7305.16</v>
      </c>
      <c r="Q137" s="13"/>
      <c r="R137" s="13"/>
      <c r="S137" s="13"/>
      <c r="T137" s="13"/>
      <c r="U137" s="8">
        <f t="shared" si="10"/>
        <v>0</v>
      </c>
      <c r="V137" s="8">
        <f t="shared" si="10"/>
        <v>7305.16</v>
      </c>
      <c r="W137" s="9">
        <f t="shared" si="6"/>
        <v>227830.94838564994</v>
      </c>
      <c r="X137" s="9">
        <v>227000</v>
      </c>
      <c r="Y137" s="14">
        <f t="shared" si="9"/>
        <v>830.94838564994279</v>
      </c>
    </row>
    <row r="138" spans="1:25" s="20" customFormat="1" ht="15.75" customHeight="1">
      <c r="A138" s="11">
        <f t="shared" si="7"/>
        <v>123</v>
      </c>
      <c r="B138" s="12" t="s">
        <v>143</v>
      </c>
      <c r="C138" s="11">
        <f t="shared" si="8"/>
        <v>217</v>
      </c>
      <c r="D138" s="13">
        <f>'Feb. 15'!W138</f>
        <v>208685.83509160104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>
        <v>8867.15</v>
      </c>
      <c r="Q138" s="13"/>
      <c r="R138" s="13"/>
      <c r="S138" s="13"/>
      <c r="T138" s="13"/>
      <c r="U138" s="8">
        <f t="shared" si="10"/>
        <v>0</v>
      </c>
      <c r="V138" s="8">
        <f t="shared" si="10"/>
        <v>8867.15</v>
      </c>
      <c r="W138" s="9">
        <f t="shared" si="6"/>
        <v>217552.98509160103</v>
      </c>
      <c r="X138" s="9">
        <v>217000</v>
      </c>
      <c r="Y138" s="14">
        <f t="shared" si="9"/>
        <v>552.98509160103276</v>
      </c>
    </row>
    <row r="139" spans="1:25" s="20" customFormat="1" ht="15.75" customHeight="1">
      <c r="A139" s="11">
        <f t="shared" si="7"/>
        <v>124</v>
      </c>
      <c r="B139" s="12" t="s">
        <v>144</v>
      </c>
      <c r="C139" s="11">
        <f t="shared" si="8"/>
        <v>184</v>
      </c>
      <c r="D139" s="13">
        <f>'Feb. 15'!W139</f>
        <v>177738.24512431378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>
        <v>7222.57</v>
      </c>
      <c r="Q139" s="13"/>
      <c r="R139" s="13"/>
      <c r="S139" s="13"/>
      <c r="T139" s="13"/>
      <c r="U139" s="8">
        <f t="shared" si="10"/>
        <v>0</v>
      </c>
      <c r="V139" s="8">
        <f t="shared" si="10"/>
        <v>7222.57</v>
      </c>
      <c r="W139" s="9">
        <f t="shared" si="6"/>
        <v>184960.81512431378</v>
      </c>
      <c r="X139" s="9">
        <v>184000</v>
      </c>
      <c r="Y139" s="14">
        <f t="shared" si="9"/>
        <v>960.8151243137836</v>
      </c>
    </row>
    <row r="140" spans="1:25" s="20" customFormat="1" ht="15.75" customHeight="1">
      <c r="A140" s="11">
        <f t="shared" si="7"/>
        <v>125</v>
      </c>
      <c r="B140" s="12" t="s">
        <v>145</v>
      </c>
      <c r="C140" s="11">
        <f t="shared" si="8"/>
        <v>77</v>
      </c>
      <c r="D140" s="13">
        <f>'Feb. 15'!W140</f>
        <v>73930.501533429735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>
        <v>3180.74</v>
      </c>
      <c r="Q140" s="13"/>
      <c r="R140" s="13"/>
      <c r="S140" s="13"/>
      <c r="T140" s="13"/>
      <c r="U140" s="8">
        <f t="shared" si="10"/>
        <v>0</v>
      </c>
      <c r="V140" s="8">
        <f t="shared" si="10"/>
        <v>3180.74</v>
      </c>
      <c r="W140" s="9">
        <f t="shared" si="6"/>
        <v>77111.24153342974</v>
      </c>
      <c r="X140" s="9">
        <v>77000</v>
      </c>
      <c r="Y140" s="14">
        <f t="shared" si="9"/>
        <v>111.24153342974023</v>
      </c>
    </row>
    <row r="141" spans="1:25" s="20" customFormat="1" ht="15.75" customHeight="1">
      <c r="A141" s="11">
        <f t="shared" si="7"/>
        <v>126</v>
      </c>
      <c r="B141" s="12" t="s">
        <v>146</v>
      </c>
      <c r="C141" s="11">
        <f t="shared" si="8"/>
        <v>68</v>
      </c>
      <c r="D141" s="13">
        <f>'Feb. 15'!W141</f>
        <v>65914.316734557491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>
        <v>2465.0100000000002</v>
      </c>
      <c r="Q141" s="13"/>
      <c r="R141" s="13"/>
      <c r="S141" s="13"/>
      <c r="T141" s="13"/>
      <c r="U141" s="8">
        <f t="shared" si="10"/>
        <v>0</v>
      </c>
      <c r="V141" s="8">
        <f t="shared" si="10"/>
        <v>2465.0100000000002</v>
      </c>
      <c r="W141" s="9">
        <f t="shared" si="6"/>
        <v>68379.326734557486</v>
      </c>
      <c r="X141" s="9">
        <v>68000</v>
      </c>
      <c r="Y141" s="14">
        <f t="shared" si="9"/>
        <v>379.32673455748591</v>
      </c>
    </row>
    <row r="142" spans="1:25" s="20" customFormat="1" ht="15.75" customHeight="1">
      <c r="A142" s="11">
        <f t="shared" si="7"/>
        <v>127</v>
      </c>
      <c r="B142" s="12" t="s">
        <v>147</v>
      </c>
      <c r="C142" s="11">
        <f t="shared" si="8"/>
        <v>185</v>
      </c>
      <c r="D142" s="13">
        <f>'Feb. 15'!W142</f>
        <v>177864.9054738174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>
        <v>7454.58</v>
      </c>
      <c r="Q142" s="13"/>
      <c r="R142" s="13"/>
      <c r="S142" s="13"/>
      <c r="T142" s="13"/>
      <c r="U142" s="8">
        <f t="shared" si="10"/>
        <v>0</v>
      </c>
      <c r="V142" s="8">
        <f t="shared" si="10"/>
        <v>7454.58</v>
      </c>
      <c r="W142" s="9">
        <f t="shared" si="6"/>
        <v>185319.48547381739</v>
      </c>
      <c r="X142" s="9">
        <v>185000</v>
      </c>
      <c r="Y142" s="14">
        <f t="shared" si="9"/>
        <v>319.48547381738899</v>
      </c>
    </row>
    <row r="143" spans="1:25" s="20" customFormat="1" ht="15.75" customHeight="1">
      <c r="A143" s="11">
        <f t="shared" si="7"/>
        <v>128</v>
      </c>
      <c r="B143" s="12" t="s">
        <v>148</v>
      </c>
      <c r="C143" s="11">
        <f t="shared" si="8"/>
        <v>59</v>
      </c>
      <c r="D143" s="13">
        <f>'Feb. 15'!W143</f>
        <v>56925.566031130489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>
        <v>2515.44</v>
      </c>
      <c r="Q143" s="13"/>
      <c r="R143" s="13"/>
      <c r="S143" s="13"/>
      <c r="T143" s="13"/>
      <c r="U143" s="8">
        <f t="shared" si="10"/>
        <v>0</v>
      </c>
      <c r="V143" s="8">
        <f t="shared" si="10"/>
        <v>2515.44</v>
      </c>
      <c r="W143" s="9">
        <f t="shared" ref="W143:W206" si="11">+D143+V143-U143</f>
        <v>59441.006031130491</v>
      </c>
      <c r="X143" s="9">
        <v>59000</v>
      </c>
      <c r="Y143" s="14">
        <f t="shared" si="9"/>
        <v>441.00603113049146</v>
      </c>
    </row>
    <row r="144" spans="1:25" s="20" customFormat="1" ht="15.75" customHeight="1">
      <c r="A144" s="11">
        <f t="shared" si="7"/>
        <v>129</v>
      </c>
      <c r="B144" s="12" t="s">
        <v>149</v>
      </c>
      <c r="C144" s="11">
        <f t="shared" si="8"/>
        <v>57</v>
      </c>
      <c r="D144" s="13">
        <f>'Feb. 15'!W144</f>
        <v>55338.47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>
        <v>2465.34</v>
      </c>
      <c r="Q144" s="13"/>
      <c r="R144" s="13"/>
      <c r="S144" s="13"/>
      <c r="T144" s="13"/>
      <c r="U144" s="8">
        <f t="shared" si="10"/>
        <v>0</v>
      </c>
      <c r="V144" s="8">
        <f t="shared" si="10"/>
        <v>2465.34</v>
      </c>
      <c r="W144" s="9">
        <f t="shared" si="11"/>
        <v>57803.81</v>
      </c>
      <c r="X144" s="9">
        <v>57000</v>
      </c>
      <c r="Y144" s="14">
        <f t="shared" si="9"/>
        <v>803.80999999999767</v>
      </c>
    </row>
    <row r="145" spans="1:25" s="20" customFormat="1" ht="15.75" customHeight="1">
      <c r="A145" s="11">
        <f t="shared" ref="A145:A208" si="12">+A144+1</f>
        <v>130</v>
      </c>
      <c r="B145" s="12" t="s">
        <v>150</v>
      </c>
      <c r="C145" s="11">
        <f t="shared" si="8"/>
        <v>330</v>
      </c>
      <c r="D145" s="13">
        <f>'Feb. 15'!W145</f>
        <v>316492.35364037898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>
        <v>13558.92</v>
      </c>
      <c r="Q145" s="13"/>
      <c r="R145" s="13"/>
      <c r="S145" s="13"/>
      <c r="T145" s="13"/>
      <c r="U145" s="8">
        <f t="shared" si="10"/>
        <v>0</v>
      </c>
      <c r="V145" s="8">
        <f t="shared" si="10"/>
        <v>13558.92</v>
      </c>
      <c r="W145" s="9">
        <f t="shared" si="11"/>
        <v>330051.27364037896</v>
      </c>
      <c r="X145" s="9">
        <v>330000</v>
      </c>
      <c r="Y145" s="14">
        <f t="shared" si="9"/>
        <v>51.273640378960408</v>
      </c>
    </row>
    <row r="146" spans="1:25" s="20" customFormat="1" ht="15.75" customHeight="1">
      <c r="A146" s="11">
        <f t="shared" si="12"/>
        <v>131</v>
      </c>
      <c r="B146" s="12" t="s">
        <v>151</v>
      </c>
      <c r="C146" s="11">
        <f t="shared" si="8"/>
        <v>51</v>
      </c>
      <c r="D146" s="13">
        <f>'Feb. 15'!W146</f>
        <v>50197.782758185029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>
        <v>1598.23</v>
      </c>
      <c r="Q146" s="13"/>
      <c r="R146" s="13"/>
      <c r="S146" s="13"/>
      <c r="T146" s="13"/>
      <c r="U146" s="8">
        <f t="shared" si="10"/>
        <v>0</v>
      </c>
      <c r="V146" s="8">
        <f t="shared" si="10"/>
        <v>1598.23</v>
      </c>
      <c r="W146" s="9">
        <f t="shared" si="11"/>
        <v>51796.012758185032</v>
      </c>
      <c r="X146" s="9">
        <v>51000</v>
      </c>
      <c r="Y146" s="14">
        <f t="shared" ref="Y146:Y209" si="13">+W146-X146</f>
        <v>796.012758185032</v>
      </c>
    </row>
    <row r="147" spans="1:25" s="20" customFormat="1" ht="15.75" customHeight="1">
      <c r="A147" s="11">
        <f t="shared" si="12"/>
        <v>132</v>
      </c>
      <c r="B147" s="12" t="s">
        <v>152</v>
      </c>
      <c r="C147" s="11">
        <f t="shared" ref="C147:C211" si="14">+X147/1000</f>
        <v>186</v>
      </c>
      <c r="D147" s="13">
        <f>'Feb. 15'!W147</f>
        <v>178699.63511762736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>
        <v>7709.02</v>
      </c>
      <c r="Q147" s="13"/>
      <c r="R147" s="13"/>
      <c r="S147" s="13"/>
      <c r="T147" s="13"/>
      <c r="U147" s="8">
        <f t="shared" si="10"/>
        <v>0</v>
      </c>
      <c r="V147" s="8">
        <f t="shared" si="10"/>
        <v>7709.02</v>
      </c>
      <c r="W147" s="9">
        <f t="shared" si="11"/>
        <v>186408.65511762735</v>
      </c>
      <c r="X147" s="9">
        <v>186000</v>
      </c>
      <c r="Y147" s="14">
        <f t="shared" si="13"/>
        <v>408.65511762734968</v>
      </c>
    </row>
    <row r="148" spans="1:25" s="20" customFormat="1" ht="15.75" customHeight="1">
      <c r="A148" s="11">
        <f t="shared" si="12"/>
        <v>133</v>
      </c>
      <c r="B148" s="15" t="s">
        <v>273</v>
      </c>
      <c r="C148" s="16">
        <f t="shared" si="14"/>
        <v>10</v>
      </c>
      <c r="D148" s="17">
        <f>'Feb. 15'!W148</f>
        <v>10000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>
        <v>5.0199999999999996</v>
      </c>
      <c r="U148" s="43">
        <f t="shared" si="10"/>
        <v>0</v>
      </c>
      <c r="V148" s="43">
        <f t="shared" si="10"/>
        <v>5.0199999999999996</v>
      </c>
      <c r="W148" s="18">
        <f t="shared" si="11"/>
        <v>10005.02</v>
      </c>
      <c r="X148" s="18">
        <v>10000</v>
      </c>
      <c r="Y148" s="19">
        <f t="shared" si="13"/>
        <v>5.0200000000004366</v>
      </c>
    </row>
    <row r="149" spans="1:25" s="20" customFormat="1" ht="15.75" customHeight="1">
      <c r="A149" s="11">
        <f t="shared" si="12"/>
        <v>134</v>
      </c>
      <c r="B149" s="12" t="s">
        <v>153</v>
      </c>
      <c r="C149" s="11">
        <f t="shared" si="14"/>
        <v>283</v>
      </c>
      <c r="D149" s="13">
        <f>'Feb. 15'!W149</f>
        <v>272335.33952448075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>
        <v>11162.23</v>
      </c>
      <c r="Q149" s="13"/>
      <c r="R149" s="13"/>
      <c r="S149" s="13"/>
      <c r="T149" s="13"/>
      <c r="U149" s="8">
        <f t="shared" si="10"/>
        <v>0</v>
      </c>
      <c r="V149" s="8">
        <f t="shared" si="10"/>
        <v>11162.23</v>
      </c>
      <c r="W149" s="9">
        <f t="shared" si="11"/>
        <v>283497.56952448073</v>
      </c>
      <c r="X149" s="9">
        <v>283000</v>
      </c>
      <c r="Y149" s="14">
        <f t="shared" si="13"/>
        <v>497.56952448072843</v>
      </c>
    </row>
    <row r="150" spans="1:25" s="20" customFormat="1" ht="15.75" customHeight="1">
      <c r="A150" s="11">
        <f t="shared" si="12"/>
        <v>135</v>
      </c>
      <c r="B150" s="12" t="s">
        <v>154</v>
      </c>
      <c r="C150" s="11">
        <f t="shared" si="14"/>
        <v>218</v>
      </c>
      <c r="D150" s="13">
        <f>'Feb. 15'!W150</f>
        <v>210093.91555184763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>
        <v>8884.1</v>
      </c>
      <c r="Q150" s="13"/>
      <c r="R150" s="13"/>
      <c r="S150" s="13"/>
      <c r="T150" s="13"/>
      <c r="U150" s="8">
        <f t="shared" si="10"/>
        <v>0</v>
      </c>
      <c r="V150" s="8">
        <f t="shared" si="10"/>
        <v>8884.1</v>
      </c>
      <c r="W150" s="9">
        <f t="shared" si="11"/>
        <v>218978.01555184764</v>
      </c>
      <c r="X150" s="9">
        <v>218000</v>
      </c>
      <c r="Y150" s="14">
        <f t="shared" si="13"/>
        <v>978.01555184763856</v>
      </c>
    </row>
    <row r="151" spans="1:25" s="20" customFormat="1" ht="15.75" customHeight="1">
      <c r="A151" s="11">
        <f t="shared" si="12"/>
        <v>136</v>
      </c>
      <c r="B151" s="12" t="s">
        <v>155</v>
      </c>
      <c r="C151" s="11">
        <f t="shared" si="14"/>
        <v>63</v>
      </c>
      <c r="D151" s="13">
        <f>'Feb. 15'!W151</f>
        <v>60411.873286065587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>
        <v>2635.86</v>
      </c>
      <c r="Q151" s="13"/>
      <c r="R151" s="13"/>
      <c r="S151" s="13"/>
      <c r="T151" s="13"/>
      <c r="U151" s="8">
        <f t="shared" si="10"/>
        <v>0</v>
      </c>
      <c r="V151" s="8">
        <f t="shared" si="10"/>
        <v>2635.86</v>
      </c>
      <c r="W151" s="9">
        <f t="shared" si="11"/>
        <v>63047.733286065588</v>
      </c>
      <c r="X151" s="9">
        <v>63000</v>
      </c>
      <c r="Y151" s="14">
        <f t="shared" si="13"/>
        <v>47.73328606558789</v>
      </c>
    </row>
    <row r="152" spans="1:25" s="20" customFormat="1" ht="15.75" customHeight="1">
      <c r="A152" s="11">
        <f t="shared" si="12"/>
        <v>137</v>
      </c>
      <c r="B152" s="12" t="s">
        <v>156</v>
      </c>
      <c r="C152" s="11">
        <f t="shared" si="14"/>
        <v>70</v>
      </c>
      <c r="D152" s="13">
        <f>'Feb. 15'!W152</f>
        <v>67957.11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>
        <v>2579.87</v>
      </c>
      <c r="Q152" s="13"/>
      <c r="R152" s="13"/>
      <c r="S152" s="13"/>
      <c r="T152" s="13"/>
      <c r="U152" s="8">
        <f t="shared" si="10"/>
        <v>0</v>
      </c>
      <c r="V152" s="8">
        <f t="shared" si="10"/>
        <v>2579.87</v>
      </c>
      <c r="W152" s="9">
        <f t="shared" si="11"/>
        <v>70536.98</v>
      </c>
      <c r="X152" s="9">
        <v>70000</v>
      </c>
      <c r="Y152" s="14">
        <f t="shared" si="13"/>
        <v>536.97999999999593</v>
      </c>
    </row>
    <row r="153" spans="1:25" s="20" customFormat="1" ht="15.75" customHeight="1">
      <c r="A153" s="11">
        <f t="shared" si="12"/>
        <v>138</v>
      </c>
      <c r="B153" s="12" t="s">
        <v>157</v>
      </c>
      <c r="C153" s="11">
        <f t="shared" si="14"/>
        <v>198</v>
      </c>
      <c r="D153" s="13">
        <f>'Feb. 15'!W153</f>
        <v>190496.94023289825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>
        <v>8266.34</v>
      </c>
      <c r="Q153" s="13"/>
      <c r="R153" s="13"/>
      <c r="S153" s="13"/>
      <c r="T153" s="13">
        <v>36</v>
      </c>
      <c r="U153" s="8">
        <f t="shared" si="10"/>
        <v>0</v>
      </c>
      <c r="V153" s="8">
        <f t="shared" si="10"/>
        <v>8302.34</v>
      </c>
      <c r="W153" s="9">
        <f t="shared" si="11"/>
        <v>198799.28023289825</v>
      </c>
      <c r="X153" s="9">
        <v>198000</v>
      </c>
      <c r="Y153" s="14">
        <f t="shared" si="13"/>
        <v>799.28023289825069</v>
      </c>
    </row>
    <row r="154" spans="1:25" s="20" customFormat="1" ht="15.75" customHeight="1">
      <c r="A154" s="11">
        <f t="shared" si="12"/>
        <v>139</v>
      </c>
      <c r="B154" s="12" t="s">
        <v>158</v>
      </c>
      <c r="C154" s="11">
        <f t="shared" si="14"/>
        <v>254</v>
      </c>
      <c r="D154" s="13">
        <f>'Feb. 15'!W154</f>
        <v>243971.43860550836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>
        <v>10253.02</v>
      </c>
      <c r="Q154" s="13"/>
      <c r="R154" s="13"/>
      <c r="S154" s="13"/>
      <c r="T154" s="13">
        <v>36</v>
      </c>
      <c r="U154" s="8">
        <f t="shared" si="10"/>
        <v>0</v>
      </c>
      <c r="V154" s="8">
        <f t="shared" si="10"/>
        <v>10289.02</v>
      </c>
      <c r="W154" s="9">
        <f t="shared" si="11"/>
        <v>254260.45860550835</v>
      </c>
      <c r="X154" s="9">
        <v>254000</v>
      </c>
      <c r="Y154" s="14">
        <f t="shared" si="13"/>
        <v>260.45860550834914</v>
      </c>
    </row>
    <row r="155" spans="1:25" s="20" customFormat="1" ht="15.75" customHeight="1">
      <c r="A155" s="11">
        <f t="shared" si="12"/>
        <v>140</v>
      </c>
      <c r="B155" s="12" t="s">
        <v>159</v>
      </c>
      <c r="C155" s="11">
        <f t="shared" si="14"/>
        <v>101</v>
      </c>
      <c r="D155" s="13">
        <f>'Feb. 15'!W155</f>
        <v>97356.578116884441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>
        <v>4243</v>
      </c>
      <c r="Q155" s="13"/>
      <c r="R155" s="13"/>
      <c r="S155" s="13"/>
      <c r="T155" s="13"/>
      <c r="U155" s="8">
        <f t="shared" si="10"/>
        <v>0</v>
      </c>
      <c r="V155" s="8">
        <f t="shared" si="10"/>
        <v>4243</v>
      </c>
      <c r="W155" s="9">
        <f t="shared" si="11"/>
        <v>101599.57811688444</v>
      </c>
      <c r="X155" s="9">
        <v>101000</v>
      </c>
      <c r="Y155" s="14">
        <f t="shared" si="13"/>
        <v>599.57811688444053</v>
      </c>
    </row>
    <row r="156" spans="1:25" s="20" customFormat="1" ht="15.75" customHeight="1">
      <c r="A156" s="11">
        <f t="shared" si="12"/>
        <v>141</v>
      </c>
      <c r="B156" s="12" t="s">
        <v>160</v>
      </c>
      <c r="C156" s="11">
        <f t="shared" si="14"/>
        <v>27</v>
      </c>
      <c r="D156" s="13">
        <f>'Feb. 15'!W156</f>
        <v>26075.928613574331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>
        <v>1157.1474417415561</v>
      </c>
      <c r="Q156" s="13"/>
      <c r="R156" s="13"/>
      <c r="S156" s="13"/>
      <c r="T156" s="13"/>
      <c r="U156" s="8">
        <f t="shared" si="10"/>
        <v>0</v>
      </c>
      <c r="V156" s="8">
        <f t="shared" si="10"/>
        <v>1157.1474417415561</v>
      </c>
      <c r="W156" s="9">
        <f t="shared" si="11"/>
        <v>27233.076055315887</v>
      </c>
      <c r="X156" s="9">
        <v>27000</v>
      </c>
      <c r="Y156" s="14">
        <f t="shared" si="13"/>
        <v>233.07605531588706</v>
      </c>
    </row>
    <row r="157" spans="1:25" s="20" customFormat="1" ht="15.75" customHeight="1">
      <c r="A157" s="11">
        <f t="shared" si="12"/>
        <v>142</v>
      </c>
      <c r="B157" s="12" t="s">
        <v>161</v>
      </c>
      <c r="C157" s="11">
        <f t="shared" si="14"/>
        <v>295</v>
      </c>
      <c r="D157" s="13">
        <f>'Feb. 15'!W157</f>
        <v>282848.87132937927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>
        <v>12569.47</v>
      </c>
      <c r="Q157" s="13"/>
      <c r="R157" s="13"/>
      <c r="S157" s="13"/>
      <c r="T157" s="13"/>
      <c r="U157" s="8">
        <f t="shared" si="10"/>
        <v>0</v>
      </c>
      <c r="V157" s="8">
        <f t="shared" si="10"/>
        <v>12569.47</v>
      </c>
      <c r="W157" s="9">
        <f t="shared" si="11"/>
        <v>295418.34132937924</v>
      </c>
      <c r="X157" s="9">
        <v>295000</v>
      </c>
      <c r="Y157" s="14">
        <f t="shared" si="13"/>
        <v>418.34132937924005</v>
      </c>
    </row>
    <row r="158" spans="1:25" s="20" customFormat="1" ht="15.75" customHeight="1">
      <c r="A158" s="11">
        <f t="shared" si="12"/>
        <v>143</v>
      </c>
      <c r="B158" s="12" t="s">
        <v>162</v>
      </c>
      <c r="C158" s="11">
        <f t="shared" si="14"/>
        <v>50</v>
      </c>
      <c r="D158" s="13">
        <f>'Feb. 15'!W158</f>
        <v>48635.712055971802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>
        <v>2014.92</v>
      </c>
      <c r="Q158" s="13"/>
      <c r="R158" s="13"/>
      <c r="S158" s="13"/>
      <c r="T158" s="13"/>
      <c r="U158" s="8">
        <f t="shared" si="10"/>
        <v>0</v>
      </c>
      <c r="V158" s="8">
        <f t="shared" si="10"/>
        <v>2014.92</v>
      </c>
      <c r="W158" s="9">
        <f t="shared" si="11"/>
        <v>50650.632055971801</v>
      </c>
      <c r="X158" s="9">
        <v>50000</v>
      </c>
      <c r="Y158" s="14">
        <f t="shared" si="13"/>
        <v>650.63205597180058</v>
      </c>
    </row>
    <row r="159" spans="1:25" s="20" customFormat="1" ht="15.75" customHeight="1">
      <c r="A159" s="11">
        <f t="shared" si="12"/>
        <v>144</v>
      </c>
      <c r="B159" s="12" t="s">
        <v>163</v>
      </c>
      <c r="C159" s="11">
        <f t="shared" si="14"/>
        <v>146</v>
      </c>
      <c r="D159" s="13">
        <f>'Feb. 15'!W159</f>
        <v>140101.86975219814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>
        <v>6161.24</v>
      </c>
      <c r="Q159" s="13"/>
      <c r="R159" s="13"/>
      <c r="S159" s="13"/>
      <c r="T159" s="13"/>
      <c r="U159" s="8">
        <f t="shared" ref="U159:V222" si="15">+E159+I159+K159+M159+O159+Q159+S159</f>
        <v>0</v>
      </c>
      <c r="V159" s="8">
        <f t="shared" si="15"/>
        <v>6161.24</v>
      </c>
      <c r="W159" s="9">
        <f t="shared" si="11"/>
        <v>146263.10975219813</v>
      </c>
      <c r="X159" s="9">
        <v>146000</v>
      </c>
      <c r="Y159" s="14">
        <f t="shared" si="13"/>
        <v>263.10975219812826</v>
      </c>
    </row>
    <row r="160" spans="1:25" s="20" customFormat="1" ht="15.75" customHeight="1">
      <c r="A160" s="11">
        <f t="shared" si="12"/>
        <v>145</v>
      </c>
      <c r="B160" s="15" t="s">
        <v>164</v>
      </c>
      <c r="C160" s="16">
        <f t="shared" si="14"/>
        <v>15</v>
      </c>
      <c r="D160" s="17">
        <f>'Feb. 15'!W160</f>
        <v>15000</v>
      </c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>
        <v>546.1</v>
      </c>
      <c r="U160" s="43">
        <f t="shared" si="15"/>
        <v>0</v>
      </c>
      <c r="V160" s="43">
        <f t="shared" si="15"/>
        <v>546.1</v>
      </c>
      <c r="W160" s="18">
        <f t="shared" si="11"/>
        <v>15546.1</v>
      </c>
      <c r="X160" s="18">
        <v>15000</v>
      </c>
      <c r="Y160" s="19">
        <f t="shared" si="13"/>
        <v>546.10000000000036</v>
      </c>
    </row>
    <row r="161" spans="1:25" s="20" customFormat="1" ht="15.75" customHeight="1">
      <c r="A161" s="11">
        <f t="shared" si="12"/>
        <v>146</v>
      </c>
      <c r="B161" s="12" t="s">
        <v>165</v>
      </c>
      <c r="C161" s="11">
        <f t="shared" si="14"/>
        <v>10</v>
      </c>
      <c r="D161" s="13">
        <f>'Feb. 15'!W161</f>
        <v>10000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>
        <v>451.94257001728334</v>
      </c>
      <c r="Q161" s="13"/>
      <c r="R161" s="13"/>
      <c r="S161" s="13"/>
      <c r="T161" s="13"/>
      <c r="U161" s="8">
        <f t="shared" si="15"/>
        <v>0</v>
      </c>
      <c r="V161" s="8">
        <f t="shared" si="15"/>
        <v>451.94257001728334</v>
      </c>
      <c r="W161" s="9">
        <f t="shared" si="11"/>
        <v>10451.942570017283</v>
      </c>
      <c r="X161" s="9">
        <v>10000</v>
      </c>
      <c r="Y161" s="14">
        <f t="shared" si="13"/>
        <v>451.94257001728329</v>
      </c>
    </row>
    <row r="162" spans="1:25" s="20" customFormat="1" ht="15.75" customHeight="1">
      <c r="A162" s="11">
        <f t="shared" si="12"/>
        <v>147</v>
      </c>
      <c r="B162" s="12" t="s">
        <v>166</v>
      </c>
      <c r="C162" s="11">
        <f t="shared" si="14"/>
        <v>99</v>
      </c>
      <c r="D162" s="13">
        <f>'Feb. 15'!W162</f>
        <v>95678.995950448298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>
        <v>4201.9799999999996</v>
      </c>
      <c r="Q162" s="13"/>
      <c r="R162" s="13"/>
      <c r="S162" s="13"/>
      <c r="T162" s="13"/>
      <c r="U162" s="8">
        <f t="shared" si="15"/>
        <v>0</v>
      </c>
      <c r="V162" s="8">
        <f t="shared" si="15"/>
        <v>4201.9799999999996</v>
      </c>
      <c r="W162" s="9">
        <f t="shared" si="11"/>
        <v>99880.975950448294</v>
      </c>
      <c r="X162" s="9">
        <v>99000</v>
      </c>
      <c r="Y162" s="14">
        <f t="shared" si="13"/>
        <v>880.97595044829359</v>
      </c>
    </row>
    <row r="163" spans="1:25" s="20" customFormat="1" ht="15.75" customHeight="1">
      <c r="A163" s="11">
        <f t="shared" si="12"/>
        <v>148</v>
      </c>
      <c r="B163" s="12" t="s">
        <v>167</v>
      </c>
      <c r="C163" s="11">
        <f t="shared" si="14"/>
        <v>12</v>
      </c>
      <c r="D163" s="13">
        <f>'Feb. 15'!W163</f>
        <v>11781.77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>
        <v>518.16356807470845</v>
      </c>
      <c r="Q163" s="13"/>
      <c r="R163" s="13"/>
      <c r="S163" s="13"/>
      <c r="T163" s="13"/>
      <c r="U163" s="8">
        <f t="shared" si="15"/>
        <v>0</v>
      </c>
      <c r="V163" s="8">
        <f t="shared" si="15"/>
        <v>518.16356807470845</v>
      </c>
      <c r="W163" s="9">
        <f t="shared" si="11"/>
        <v>12299.933568074708</v>
      </c>
      <c r="X163" s="9">
        <v>12000</v>
      </c>
      <c r="Y163" s="14">
        <f t="shared" si="13"/>
        <v>299.93356807470809</v>
      </c>
    </row>
    <row r="164" spans="1:25" s="20" customFormat="1" ht="15.75" customHeight="1">
      <c r="A164" s="11">
        <f t="shared" si="12"/>
        <v>149</v>
      </c>
      <c r="B164" s="12" t="s">
        <v>168</v>
      </c>
      <c r="C164" s="11">
        <f t="shared" si="14"/>
        <v>169</v>
      </c>
      <c r="D164" s="13">
        <f>'Feb. 15'!W164</f>
        <v>162729.73495825101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>
        <v>6665.08</v>
      </c>
      <c r="Q164" s="13"/>
      <c r="R164" s="13"/>
      <c r="S164" s="13"/>
      <c r="T164" s="13"/>
      <c r="U164" s="8">
        <f t="shared" si="15"/>
        <v>0</v>
      </c>
      <c r="V164" s="8">
        <f t="shared" si="15"/>
        <v>6665.08</v>
      </c>
      <c r="W164" s="9">
        <f t="shared" si="11"/>
        <v>169394.81495825099</v>
      </c>
      <c r="X164" s="9">
        <v>169000</v>
      </c>
      <c r="Y164" s="14">
        <f t="shared" si="13"/>
        <v>394.8149582509941</v>
      </c>
    </row>
    <row r="165" spans="1:25" s="20" customFormat="1" ht="15.75" customHeight="1">
      <c r="A165" s="11">
        <f t="shared" si="12"/>
        <v>150</v>
      </c>
      <c r="B165" s="12" t="s">
        <v>169</v>
      </c>
      <c r="C165" s="11">
        <f t="shared" si="14"/>
        <v>18</v>
      </c>
      <c r="D165" s="13">
        <f>'Feb. 15'!W165</f>
        <v>17542.36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>
        <v>771.37230192186644</v>
      </c>
      <c r="Q165" s="13"/>
      <c r="R165" s="13"/>
      <c r="S165" s="13"/>
      <c r="T165" s="13"/>
      <c r="U165" s="8">
        <f t="shared" si="15"/>
        <v>0</v>
      </c>
      <c r="V165" s="8">
        <f t="shared" si="15"/>
        <v>771.37230192186644</v>
      </c>
      <c r="W165" s="9">
        <f t="shared" si="11"/>
        <v>18313.732301921867</v>
      </c>
      <c r="X165" s="9">
        <v>18000</v>
      </c>
      <c r="Y165" s="14">
        <f t="shared" si="13"/>
        <v>313.73230192186747</v>
      </c>
    </row>
    <row r="166" spans="1:25" s="20" customFormat="1" ht="15.75" customHeight="1">
      <c r="A166" s="11">
        <f t="shared" si="12"/>
        <v>151</v>
      </c>
      <c r="B166" s="12" t="s">
        <v>170</v>
      </c>
      <c r="C166" s="11">
        <f t="shared" si="14"/>
        <v>221</v>
      </c>
      <c r="D166" s="13">
        <f>'Feb. 15'!W166</f>
        <v>212071.64375962346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>
        <v>9219.64</v>
      </c>
      <c r="Q166" s="13"/>
      <c r="R166" s="13"/>
      <c r="S166" s="13"/>
      <c r="T166" s="13"/>
      <c r="U166" s="8">
        <f t="shared" si="15"/>
        <v>0</v>
      </c>
      <c r="V166" s="8">
        <f t="shared" si="15"/>
        <v>9219.64</v>
      </c>
      <c r="W166" s="9">
        <f t="shared" si="11"/>
        <v>221291.28375962347</v>
      </c>
      <c r="X166" s="9">
        <v>221000</v>
      </c>
      <c r="Y166" s="14">
        <f t="shared" si="13"/>
        <v>291.28375962347491</v>
      </c>
    </row>
    <row r="167" spans="1:25" s="20" customFormat="1" ht="15.75" customHeight="1">
      <c r="A167" s="11">
        <f t="shared" si="12"/>
        <v>152</v>
      </c>
      <c r="B167" s="12" t="s">
        <v>171</v>
      </c>
      <c r="C167" s="11">
        <f t="shared" si="14"/>
        <v>91</v>
      </c>
      <c r="D167" s="13">
        <f>'Feb. 15'!W167</f>
        <v>88145.845143656115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>
        <v>2965.08</v>
      </c>
      <c r="Q167" s="13"/>
      <c r="R167" s="13"/>
      <c r="S167" s="13"/>
      <c r="T167" s="13"/>
      <c r="U167" s="8">
        <f t="shared" si="15"/>
        <v>0</v>
      </c>
      <c r="V167" s="8">
        <f t="shared" si="15"/>
        <v>2965.08</v>
      </c>
      <c r="W167" s="9">
        <f t="shared" si="11"/>
        <v>91110.925143656117</v>
      </c>
      <c r="X167" s="9">
        <v>91000</v>
      </c>
      <c r="Y167" s="14">
        <f t="shared" si="13"/>
        <v>110.92514365611714</v>
      </c>
    </row>
    <row r="168" spans="1:25" s="20" customFormat="1" ht="15.75" customHeight="1">
      <c r="A168" s="11">
        <f t="shared" si="12"/>
        <v>153</v>
      </c>
      <c r="B168" s="12" t="s">
        <v>172</v>
      </c>
      <c r="C168" s="11">
        <f t="shared" si="14"/>
        <v>273</v>
      </c>
      <c r="D168" s="13">
        <f>'Feb. 15'!W168</f>
        <v>262481.95312888932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>
        <v>11417.65</v>
      </c>
      <c r="Q168" s="13"/>
      <c r="R168" s="13"/>
      <c r="S168" s="13"/>
      <c r="T168" s="13"/>
      <c r="U168" s="8">
        <f t="shared" si="15"/>
        <v>0</v>
      </c>
      <c r="V168" s="8">
        <f t="shared" si="15"/>
        <v>11417.65</v>
      </c>
      <c r="W168" s="9">
        <f t="shared" si="11"/>
        <v>273899.60312888934</v>
      </c>
      <c r="X168" s="9">
        <v>273000</v>
      </c>
      <c r="Y168" s="14">
        <f t="shared" si="13"/>
        <v>899.60312888934277</v>
      </c>
    </row>
    <row r="169" spans="1:25" s="20" customFormat="1" ht="15.75" customHeight="1">
      <c r="A169" s="11">
        <f t="shared" si="12"/>
        <v>154</v>
      </c>
      <c r="B169" s="12" t="s">
        <v>173</v>
      </c>
      <c r="C169" s="11">
        <f t="shared" si="14"/>
        <v>273</v>
      </c>
      <c r="D169" s="13">
        <f>'Feb. 15'!W169</f>
        <v>262425.55901016673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>
        <v>11396.56</v>
      </c>
      <c r="Q169" s="13"/>
      <c r="R169" s="13"/>
      <c r="S169" s="13"/>
      <c r="T169" s="13"/>
      <c r="U169" s="8">
        <f t="shared" si="15"/>
        <v>0</v>
      </c>
      <c r="V169" s="8">
        <f t="shared" si="15"/>
        <v>11396.56</v>
      </c>
      <c r="W169" s="9">
        <f t="shared" si="11"/>
        <v>273822.11901016673</v>
      </c>
      <c r="X169" s="9">
        <v>273000</v>
      </c>
      <c r="Y169" s="14">
        <f t="shared" si="13"/>
        <v>822.11901016673073</v>
      </c>
    </row>
    <row r="170" spans="1:25" s="20" customFormat="1" ht="15.75" customHeight="1">
      <c r="A170" s="11">
        <f t="shared" si="12"/>
        <v>155</v>
      </c>
      <c r="B170" s="12" t="s">
        <v>174</v>
      </c>
      <c r="C170" s="11">
        <f t="shared" si="14"/>
        <v>381</v>
      </c>
      <c r="D170" s="13">
        <f>'Feb. 15'!W170</f>
        <v>364845.18760160572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>
        <v>16153.57</v>
      </c>
      <c r="Q170" s="13"/>
      <c r="R170" s="13"/>
      <c r="S170" s="13"/>
      <c r="T170" s="13">
        <v>108</v>
      </c>
      <c r="U170" s="8">
        <f t="shared" si="15"/>
        <v>0</v>
      </c>
      <c r="V170" s="8">
        <f t="shared" si="15"/>
        <v>16261.57</v>
      </c>
      <c r="W170" s="9">
        <f t="shared" si="11"/>
        <v>381106.75760160573</v>
      </c>
      <c r="X170" s="9">
        <v>381000</v>
      </c>
      <c r="Y170" s="14">
        <f t="shared" si="13"/>
        <v>106.75760160572827</v>
      </c>
    </row>
    <row r="171" spans="1:25" s="20" customFormat="1" ht="15.75" customHeight="1">
      <c r="A171" s="11">
        <f t="shared" si="12"/>
        <v>156</v>
      </c>
      <c r="B171" s="12" t="s">
        <v>175</v>
      </c>
      <c r="C171" s="11">
        <f t="shared" si="14"/>
        <v>32</v>
      </c>
      <c r="D171" s="13">
        <f>'Feb. 15'!W171</f>
        <v>31499.579815368208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>
        <v>1375.0484802534611</v>
      </c>
      <c r="Q171" s="13"/>
      <c r="R171" s="13"/>
      <c r="S171" s="13"/>
      <c r="T171" s="13"/>
      <c r="U171" s="8">
        <f t="shared" si="15"/>
        <v>0</v>
      </c>
      <c r="V171" s="8">
        <f t="shared" si="15"/>
        <v>1375.0484802534611</v>
      </c>
      <c r="W171" s="9">
        <f t="shared" si="11"/>
        <v>32874.628295621667</v>
      </c>
      <c r="X171" s="9">
        <v>32000</v>
      </c>
      <c r="Y171" s="14">
        <f t="shared" si="13"/>
        <v>874.62829562166735</v>
      </c>
    </row>
    <row r="172" spans="1:25" s="20" customFormat="1" ht="15.75" customHeight="1">
      <c r="A172" s="11">
        <f t="shared" si="12"/>
        <v>157</v>
      </c>
      <c r="B172" s="12" t="s">
        <v>176</v>
      </c>
      <c r="C172" s="11">
        <f t="shared" si="14"/>
        <v>97</v>
      </c>
      <c r="D172" s="13">
        <f>'Feb. 15'!W172</f>
        <v>92863.280511844627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>
        <v>4137.34</v>
      </c>
      <c r="Q172" s="13"/>
      <c r="R172" s="13"/>
      <c r="S172" s="13"/>
      <c r="T172" s="13"/>
      <c r="U172" s="8">
        <f t="shared" si="15"/>
        <v>0</v>
      </c>
      <c r="V172" s="8">
        <f t="shared" si="15"/>
        <v>4137.34</v>
      </c>
      <c r="W172" s="9">
        <f t="shared" si="11"/>
        <v>97000.620511844623</v>
      </c>
      <c r="X172" s="9">
        <v>97000</v>
      </c>
      <c r="Y172" s="14">
        <f t="shared" si="13"/>
        <v>0.62051184462325182</v>
      </c>
    </row>
    <row r="173" spans="1:25" s="20" customFormat="1" ht="15.75" customHeight="1">
      <c r="A173" s="11">
        <f t="shared" si="12"/>
        <v>158</v>
      </c>
      <c r="B173" s="12" t="s">
        <v>177</v>
      </c>
      <c r="C173" s="11">
        <f t="shared" si="14"/>
        <v>1151</v>
      </c>
      <c r="D173" s="13">
        <f>'Feb. 15'!W173</f>
        <v>1102333.4415429244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>
        <v>48895.63</v>
      </c>
      <c r="Q173" s="13"/>
      <c r="R173" s="13"/>
      <c r="S173" s="13"/>
      <c r="T173" s="13"/>
      <c r="U173" s="8">
        <f t="shared" si="15"/>
        <v>0</v>
      </c>
      <c r="V173" s="8">
        <f t="shared" si="15"/>
        <v>48895.63</v>
      </c>
      <c r="W173" s="9">
        <f t="shared" si="11"/>
        <v>1151229.0715429243</v>
      </c>
      <c r="X173" s="9">
        <v>1151000</v>
      </c>
      <c r="Y173" s="14">
        <f t="shared" si="13"/>
        <v>229.07154292427003</v>
      </c>
    </row>
    <row r="174" spans="1:25" s="20" customFormat="1" ht="15.75" customHeight="1">
      <c r="A174" s="11">
        <f t="shared" si="12"/>
        <v>159</v>
      </c>
      <c r="B174" s="12" t="s">
        <v>178</v>
      </c>
      <c r="C174" s="11">
        <f t="shared" si="14"/>
        <v>117</v>
      </c>
      <c r="D174" s="13">
        <f>'Feb. 15'!W174</f>
        <v>113701.34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>
        <v>4297.2</v>
      </c>
      <c r="Q174" s="13"/>
      <c r="R174" s="13"/>
      <c r="S174" s="13"/>
      <c r="T174" s="13"/>
      <c r="U174" s="8">
        <f t="shared" si="15"/>
        <v>0</v>
      </c>
      <c r="V174" s="8">
        <f t="shared" si="15"/>
        <v>4297.2</v>
      </c>
      <c r="W174" s="9">
        <f t="shared" si="11"/>
        <v>117998.54</v>
      </c>
      <c r="X174" s="9">
        <v>117000</v>
      </c>
      <c r="Y174" s="14">
        <f t="shared" si="13"/>
        <v>998.5399999999936</v>
      </c>
    </row>
    <row r="175" spans="1:25" s="20" customFormat="1" ht="15.75" customHeight="1">
      <c r="A175" s="11">
        <f t="shared" si="12"/>
        <v>160</v>
      </c>
      <c r="B175" s="12" t="s">
        <v>179</v>
      </c>
      <c r="C175" s="11">
        <f t="shared" si="14"/>
        <v>164</v>
      </c>
      <c r="D175" s="13">
        <f>'Feb. 15'!W175</f>
        <v>157104.28537665895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>
        <v>6902.14</v>
      </c>
      <c r="Q175" s="13"/>
      <c r="R175" s="13"/>
      <c r="S175" s="13"/>
      <c r="T175" s="13"/>
      <c r="U175" s="8">
        <f t="shared" si="15"/>
        <v>0</v>
      </c>
      <c r="V175" s="8">
        <f t="shared" si="15"/>
        <v>6902.14</v>
      </c>
      <c r="W175" s="9">
        <f t="shared" si="11"/>
        <v>164006.42537665897</v>
      </c>
      <c r="X175" s="9">
        <v>164000</v>
      </c>
      <c r="Y175" s="14">
        <f t="shared" si="13"/>
        <v>6.4253766589681618</v>
      </c>
    </row>
    <row r="176" spans="1:25" s="20" customFormat="1" ht="15.75" customHeight="1">
      <c r="A176" s="11">
        <f t="shared" si="12"/>
        <v>161</v>
      </c>
      <c r="B176" s="12" t="s">
        <v>180</v>
      </c>
      <c r="C176" s="11">
        <f t="shared" si="14"/>
        <v>654</v>
      </c>
      <c r="D176" s="13">
        <f>'Feb. 15'!W176</f>
        <v>626178.70416241954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>
        <v>27916.54</v>
      </c>
      <c r="Q176" s="13"/>
      <c r="R176" s="13"/>
      <c r="S176" s="13"/>
      <c r="T176" s="13"/>
      <c r="U176" s="8">
        <f t="shared" si="15"/>
        <v>0</v>
      </c>
      <c r="V176" s="8">
        <f t="shared" si="15"/>
        <v>27916.54</v>
      </c>
      <c r="W176" s="9">
        <f t="shared" si="11"/>
        <v>654095.24416241958</v>
      </c>
      <c r="X176" s="9">
        <v>654000</v>
      </c>
      <c r="Y176" s="14">
        <f t="shared" si="13"/>
        <v>95.244162419578061</v>
      </c>
    </row>
    <row r="177" spans="1:25" s="20" customFormat="1" ht="15.75" customHeight="1">
      <c r="A177" s="11">
        <f t="shared" si="12"/>
        <v>162</v>
      </c>
      <c r="B177" s="12" t="s">
        <v>181</v>
      </c>
      <c r="C177" s="11">
        <f t="shared" si="14"/>
        <v>73</v>
      </c>
      <c r="D177" s="13">
        <f>'Feb. 15'!W177</f>
        <v>70411.48940978029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>
        <v>3086.65</v>
      </c>
      <c r="Q177" s="13"/>
      <c r="R177" s="13"/>
      <c r="S177" s="13"/>
      <c r="T177" s="13"/>
      <c r="U177" s="8">
        <f t="shared" si="15"/>
        <v>0</v>
      </c>
      <c r="V177" s="8">
        <f t="shared" si="15"/>
        <v>3086.65</v>
      </c>
      <c r="W177" s="9">
        <f t="shared" si="11"/>
        <v>73498.139409780284</v>
      </c>
      <c r="X177" s="9">
        <v>73000</v>
      </c>
      <c r="Y177" s="14">
        <f t="shared" si="13"/>
        <v>498.13940978028404</v>
      </c>
    </row>
    <row r="178" spans="1:25" s="20" customFormat="1" ht="15.75" customHeight="1">
      <c r="A178" s="11">
        <f t="shared" si="12"/>
        <v>163</v>
      </c>
      <c r="B178" s="12" t="s">
        <v>182</v>
      </c>
      <c r="C178" s="11">
        <f t="shared" si="14"/>
        <v>202</v>
      </c>
      <c r="D178" s="13">
        <f>'Feb. 15'!W178</f>
        <v>194299.96079412717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>
        <v>8416.1299999999992</v>
      </c>
      <c r="Q178" s="13"/>
      <c r="R178" s="13"/>
      <c r="S178" s="13"/>
      <c r="T178" s="13"/>
      <c r="U178" s="8">
        <f t="shared" si="15"/>
        <v>0</v>
      </c>
      <c r="V178" s="8">
        <f t="shared" si="15"/>
        <v>8416.1299999999992</v>
      </c>
      <c r="W178" s="9">
        <f t="shared" si="11"/>
        <v>202716.09079412717</v>
      </c>
      <c r="X178" s="9">
        <v>202000</v>
      </c>
      <c r="Y178" s="14">
        <f t="shared" si="13"/>
        <v>716.09079412717256</v>
      </c>
    </row>
    <row r="179" spans="1:25" s="20" customFormat="1" ht="15.75" customHeight="1">
      <c r="A179" s="11">
        <f t="shared" si="12"/>
        <v>164</v>
      </c>
      <c r="B179" s="15" t="s">
        <v>183</v>
      </c>
      <c r="C179" s="16">
        <f t="shared" si="14"/>
        <v>10</v>
      </c>
      <c r="D179" s="17">
        <f>'Feb. 15'!W179</f>
        <v>10000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>
        <v>406.75</v>
      </c>
      <c r="U179" s="43">
        <f t="shared" si="15"/>
        <v>0</v>
      </c>
      <c r="V179" s="43">
        <f t="shared" si="15"/>
        <v>406.75</v>
      </c>
      <c r="W179" s="18">
        <f t="shared" si="11"/>
        <v>10406.75</v>
      </c>
      <c r="X179" s="18">
        <v>10000</v>
      </c>
      <c r="Y179" s="19">
        <f t="shared" si="13"/>
        <v>406.75</v>
      </c>
    </row>
    <row r="180" spans="1:25" s="20" customFormat="1" ht="15.75" customHeight="1">
      <c r="A180" s="11">
        <f t="shared" si="12"/>
        <v>165</v>
      </c>
      <c r="B180" s="12" t="s">
        <v>184</v>
      </c>
      <c r="C180" s="11">
        <f t="shared" si="14"/>
        <v>262</v>
      </c>
      <c r="D180" s="13">
        <f>'Feb. 15'!W180</f>
        <v>251079.01238617275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>
        <v>11127.22</v>
      </c>
      <c r="Q180" s="13"/>
      <c r="R180" s="13"/>
      <c r="S180" s="13"/>
      <c r="T180" s="13"/>
      <c r="U180" s="8">
        <f t="shared" si="15"/>
        <v>0</v>
      </c>
      <c r="V180" s="8">
        <f t="shared" si="15"/>
        <v>11127.22</v>
      </c>
      <c r="W180" s="9">
        <f t="shared" si="11"/>
        <v>262206.23238617275</v>
      </c>
      <c r="X180" s="9">
        <v>262000</v>
      </c>
      <c r="Y180" s="14">
        <f t="shared" si="13"/>
        <v>206.2323861727491</v>
      </c>
    </row>
    <row r="181" spans="1:25" s="20" customFormat="1" ht="15.75" customHeight="1">
      <c r="A181" s="11">
        <f t="shared" si="12"/>
        <v>166</v>
      </c>
      <c r="B181" s="12" t="s">
        <v>185</v>
      </c>
      <c r="C181" s="11">
        <f t="shared" si="14"/>
        <v>70</v>
      </c>
      <c r="D181" s="13">
        <f>'Feb. 15'!W181</f>
        <v>67550.010000000009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>
        <v>2765.79</v>
      </c>
      <c r="Q181" s="13"/>
      <c r="R181" s="13"/>
      <c r="S181" s="13"/>
      <c r="T181" s="13"/>
      <c r="U181" s="8">
        <f t="shared" si="15"/>
        <v>0</v>
      </c>
      <c r="V181" s="8">
        <f t="shared" si="15"/>
        <v>2765.79</v>
      </c>
      <c r="W181" s="9">
        <f t="shared" si="11"/>
        <v>70315.8</v>
      </c>
      <c r="X181" s="9">
        <v>70000</v>
      </c>
      <c r="Y181" s="14">
        <f t="shared" si="13"/>
        <v>315.80000000000291</v>
      </c>
    </row>
    <row r="182" spans="1:25" s="20" customFormat="1" ht="15.75" customHeight="1">
      <c r="A182" s="11">
        <f t="shared" si="12"/>
        <v>167</v>
      </c>
      <c r="B182" s="12" t="s">
        <v>186</v>
      </c>
      <c r="C182" s="11">
        <f t="shared" si="14"/>
        <v>23</v>
      </c>
      <c r="D182" s="13">
        <f>'Feb. 15'!W182</f>
        <v>22118.425218330627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>
        <v>985.51313380433749</v>
      </c>
      <c r="Q182" s="13"/>
      <c r="R182" s="13"/>
      <c r="S182" s="13"/>
      <c r="T182" s="13"/>
      <c r="U182" s="8">
        <f t="shared" si="15"/>
        <v>0</v>
      </c>
      <c r="V182" s="8">
        <f t="shared" si="15"/>
        <v>985.51313380433749</v>
      </c>
      <c r="W182" s="9">
        <f t="shared" si="11"/>
        <v>23103.938352134966</v>
      </c>
      <c r="X182" s="9">
        <v>23000</v>
      </c>
      <c r="Y182" s="14">
        <f t="shared" si="13"/>
        <v>103.93835213496641</v>
      </c>
    </row>
    <row r="183" spans="1:25" s="20" customFormat="1" ht="15.75" customHeight="1">
      <c r="A183" s="11">
        <f t="shared" si="12"/>
        <v>168</v>
      </c>
      <c r="B183" s="12" t="s">
        <v>187</v>
      </c>
      <c r="C183" s="11">
        <f t="shared" si="14"/>
        <v>42</v>
      </c>
      <c r="D183" s="13">
        <f>'Feb. 15'!W183</f>
        <v>41155.419772558533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>
        <v>1796.85</v>
      </c>
      <c r="Q183" s="13"/>
      <c r="R183" s="13"/>
      <c r="S183" s="13"/>
      <c r="T183" s="13"/>
      <c r="U183" s="8">
        <f t="shared" si="15"/>
        <v>0</v>
      </c>
      <c r="V183" s="8">
        <f t="shared" si="15"/>
        <v>1796.85</v>
      </c>
      <c r="W183" s="9">
        <f t="shared" si="11"/>
        <v>42952.269772558531</v>
      </c>
      <c r="X183" s="9">
        <v>42000</v>
      </c>
      <c r="Y183" s="14">
        <f t="shared" si="13"/>
        <v>952.26977255853126</v>
      </c>
    </row>
    <row r="184" spans="1:25" s="20" customFormat="1" ht="15.75" customHeight="1">
      <c r="A184" s="11">
        <f t="shared" si="12"/>
        <v>169</v>
      </c>
      <c r="B184" s="12" t="s">
        <v>188</v>
      </c>
      <c r="C184" s="11">
        <f t="shared" si="14"/>
        <v>49</v>
      </c>
      <c r="D184" s="13">
        <f>'Feb. 15'!W184</f>
        <v>47417.631920525448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>
        <v>2070.25</v>
      </c>
      <c r="Q184" s="13"/>
      <c r="R184" s="13"/>
      <c r="S184" s="13"/>
      <c r="T184" s="13"/>
      <c r="U184" s="8">
        <f t="shared" si="15"/>
        <v>0</v>
      </c>
      <c r="V184" s="8">
        <f t="shared" si="15"/>
        <v>2070.25</v>
      </c>
      <c r="W184" s="9">
        <f t="shared" si="11"/>
        <v>49487.881920525448</v>
      </c>
      <c r="X184" s="9">
        <v>49000</v>
      </c>
      <c r="Y184" s="14">
        <f t="shared" si="13"/>
        <v>487.88192052544764</v>
      </c>
    </row>
    <row r="185" spans="1:25" s="20" customFormat="1" ht="15.75" customHeight="1">
      <c r="A185" s="11">
        <f t="shared" si="12"/>
        <v>170</v>
      </c>
      <c r="B185" s="21" t="s">
        <v>189</v>
      </c>
      <c r="C185" s="22">
        <f t="shared" si="14"/>
        <v>0</v>
      </c>
      <c r="D185" s="23">
        <f>'Feb. 15'!W185</f>
        <v>0</v>
      </c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7">
        <f t="shared" si="15"/>
        <v>0</v>
      </c>
      <c r="V185" s="27">
        <f t="shared" si="15"/>
        <v>0</v>
      </c>
      <c r="W185" s="24">
        <f t="shared" si="11"/>
        <v>0</v>
      </c>
      <c r="X185" s="24">
        <v>0</v>
      </c>
      <c r="Y185" s="25">
        <f t="shared" si="13"/>
        <v>0</v>
      </c>
    </row>
    <row r="186" spans="1:25" s="20" customFormat="1" ht="15.75" customHeight="1">
      <c r="A186" s="11">
        <f t="shared" si="12"/>
        <v>171</v>
      </c>
      <c r="B186" s="12" t="s">
        <v>190</v>
      </c>
      <c r="C186" s="11">
        <f t="shared" si="14"/>
        <v>91</v>
      </c>
      <c r="D186" s="13">
        <f>'Feb. 15'!W186</f>
        <v>87804.567174012584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>
        <v>3865.02</v>
      </c>
      <c r="Q186" s="13"/>
      <c r="R186" s="13"/>
      <c r="S186" s="13"/>
      <c r="T186" s="13"/>
      <c r="U186" s="8">
        <f t="shared" si="15"/>
        <v>0</v>
      </c>
      <c r="V186" s="8">
        <f t="shared" si="15"/>
        <v>3865.02</v>
      </c>
      <c r="W186" s="9">
        <f t="shared" si="11"/>
        <v>91669.587174012588</v>
      </c>
      <c r="X186" s="9">
        <v>91000</v>
      </c>
      <c r="Y186" s="14">
        <f t="shared" si="13"/>
        <v>669.58717401258764</v>
      </c>
    </row>
    <row r="187" spans="1:25" s="20" customFormat="1" ht="15.75" customHeight="1">
      <c r="A187" s="11">
        <f t="shared" si="12"/>
        <v>172</v>
      </c>
      <c r="B187" s="12" t="s">
        <v>191</v>
      </c>
      <c r="C187" s="11">
        <f t="shared" si="14"/>
        <v>255</v>
      </c>
      <c r="D187" s="13">
        <f>'Feb. 15'!W187</f>
        <v>245354.00660718456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>
        <v>10614.23</v>
      </c>
      <c r="Q187" s="13"/>
      <c r="R187" s="13"/>
      <c r="S187" s="13"/>
      <c r="T187" s="13"/>
      <c r="U187" s="8">
        <f t="shared" si="15"/>
        <v>0</v>
      </c>
      <c r="V187" s="8">
        <f t="shared" si="15"/>
        <v>10614.23</v>
      </c>
      <c r="W187" s="9">
        <f t="shared" si="11"/>
        <v>255968.23660718458</v>
      </c>
      <c r="X187" s="9">
        <v>255000</v>
      </c>
      <c r="Y187" s="14">
        <f t="shared" si="13"/>
        <v>968.2366071845754</v>
      </c>
    </row>
    <row r="188" spans="1:25" s="20" customFormat="1" ht="15.75" customHeight="1">
      <c r="A188" s="11">
        <f t="shared" si="12"/>
        <v>173</v>
      </c>
      <c r="B188" s="15" t="s">
        <v>192</v>
      </c>
      <c r="C188" s="16">
        <f t="shared" si="14"/>
        <v>160</v>
      </c>
      <c r="D188" s="17">
        <f>'Feb. 15'!W188</f>
        <v>153822.38247455133</v>
      </c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>
        <v>6834.09</v>
      </c>
      <c r="U188" s="43">
        <f t="shared" si="15"/>
        <v>0</v>
      </c>
      <c r="V188" s="43">
        <f t="shared" si="15"/>
        <v>6834.09</v>
      </c>
      <c r="W188" s="18">
        <f t="shared" si="11"/>
        <v>160656.47247455132</v>
      </c>
      <c r="X188" s="18">
        <v>160000</v>
      </c>
      <c r="Y188" s="19">
        <f t="shared" si="13"/>
        <v>656.4724745513231</v>
      </c>
    </row>
    <row r="189" spans="1:25" s="20" customFormat="1" ht="15.75" customHeight="1">
      <c r="A189" s="11">
        <f t="shared" si="12"/>
        <v>174</v>
      </c>
      <c r="B189" s="12" t="s">
        <v>193</v>
      </c>
      <c r="C189" s="11">
        <f t="shared" si="14"/>
        <v>96</v>
      </c>
      <c r="D189" s="13">
        <f>'Feb. 15'!W189</f>
        <v>92563.679361492454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>
        <v>4094.35</v>
      </c>
      <c r="Q189" s="13"/>
      <c r="R189" s="13"/>
      <c r="S189" s="13"/>
      <c r="T189" s="13"/>
      <c r="U189" s="8">
        <f t="shared" si="15"/>
        <v>0</v>
      </c>
      <c r="V189" s="8">
        <f t="shared" si="15"/>
        <v>4094.35</v>
      </c>
      <c r="W189" s="9">
        <f t="shared" si="11"/>
        <v>96658.029361492459</v>
      </c>
      <c r="X189" s="9">
        <v>96000</v>
      </c>
      <c r="Y189" s="14">
        <f t="shared" si="13"/>
        <v>658.02936149245943</v>
      </c>
    </row>
    <row r="190" spans="1:25" s="20" customFormat="1" ht="15.75" customHeight="1">
      <c r="A190" s="11">
        <f t="shared" si="12"/>
        <v>175</v>
      </c>
      <c r="B190" s="12" t="s">
        <v>194</v>
      </c>
      <c r="C190" s="11">
        <f t="shared" si="14"/>
        <v>152</v>
      </c>
      <c r="D190" s="13">
        <f>'Feb. 15'!W190</f>
        <v>145448.38898293767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>
        <v>6468.41</v>
      </c>
      <c r="Q190" s="13"/>
      <c r="R190" s="13"/>
      <c r="S190" s="13"/>
      <c r="T190" s="13">
        <v>518.4</v>
      </c>
      <c r="U190" s="8">
        <f t="shared" si="15"/>
        <v>0</v>
      </c>
      <c r="V190" s="8">
        <f t="shared" si="15"/>
        <v>6986.8099999999995</v>
      </c>
      <c r="W190" s="9">
        <f t="shared" si="11"/>
        <v>152435.19898293767</v>
      </c>
      <c r="X190" s="9">
        <v>152000</v>
      </c>
      <c r="Y190" s="14">
        <f t="shared" si="13"/>
        <v>435.19898293766892</v>
      </c>
    </row>
    <row r="191" spans="1:25" s="20" customFormat="1" ht="15.75" customHeight="1">
      <c r="A191" s="11">
        <f t="shared" si="12"/>
        <v>176</v>
      </c>
      <c r="B191" s="12" t="s">
        <v>195</v>
      </c>
      <c r="C191" s="11">
        <f t="shared" si="14"/>
        <v>234</v>
      </c>
      <c r="D191" s="13">
        <f>'Feb. 15'!W191</f>
        <v>225009.84948464605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>
        <v>9776.93</v>
      </c>
      <c r="Q191" s="13"/>
      <c r="R191" s="13"/>
      <c r="S191" s="13"/>
      <c r="T191" s="13"/>
      <c r="U191" s="8">
        <f t="shared" si="15"/>
        <v>0</v>
      </c>
      <c r="V191" s="8">
        <f t="shared" si="15"/>
        <v>9776.93</v>
      </c>
      <c r="W191" s="9">
        <f t="shared" si="11"/>
        <v>234786.77948464605</v>
      </c>
      <c r="X191" s="9">
        <v>234000</v>
      </c>
      <c r="Y191" s="14">
        <f t="shared" si="13"/>
        <v>786.7794846460456</v>
      </c>
    </row>
    <row r="192" spans="1:25" s="20" customFormat="1" ht="15.75" customHeight="1">
      <c r="A192" s="11">
        <f t="shared" si="12"/>
        <v>177</v>
      </c>
      <c r="B192" s="15" t="s">
        <v>196</v>
      </c>
      <c r="C192" s="16">
        <f t="shared" si="14"/>
        <v>64</v>
      </c>
      <c r="D192" s="17">
        <f>'Feb. 15'!W192</f>
        <v>62016.06178844309</v>
      </c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>
        <v>2719.26</v>
      </c>
      <c r="U192" s="43">
        <f t="shared" si="15"/>
        <v>0</v>
      </c>
      <c r="V192" s="43">
        <f t="shared" si="15"/>
        <v>2719.26</v>
      </c>
      <c r="W192" s="18">
        <f t="shared" si="11"/>
        <v>64735.321788443092</v>
      </c>
      <c r="X192" s="18">
        <v>64000</v>
      </c>
      <c r="Y192" s="19">
        <f t="shared" si="13"/>
        <v>735.32178844309237</v>
      </c>
    </row>
    <row r="193" spans="1:25" s="20" customFormat="1" ht="15.75" customHeight="1">
      <c r="A193" s="11">
        <f t="shared" si="12"/>
        <v>178</v>
      </c>
      <c r="B193" s="12" t="s">
        <v>197</v>
      </c>
      <c r="C193" s="11">
        <f t="shared" si="14"/>
        <v>27</v>
      </c>
      <c r="D193" s="13">
        <f>'Feb. 15'!W193</f>
        <v>26061.760715973818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>
        <v>1161.1058757574351</v>
      </c>
      <c r="Q193" s="13"/>
      <c r="R193" s="13"/>
      <c r="S193" s="13"/>
      <c r="T193" s="13"/>
      <c r="U193" s="8">
        <f t="shared" si="15"/>
        <v>0</v>
      </c>
      <c r="V193" s="8">
        <f t="shared" si="15"/>
        <v>1161.1058757574351</v>
      </c>
      <c r="W193" s="9">
        <f t="shared" si="11"/>
        <v>27222.866591731254</v>
      </c>
      <c r="X193" s="9">
        <v>27000</v>
      </c>
      <c r="Y193" s="14">
        <f t="shared" si="13"/>
        <v>222.86659173125372</v>
      </c>
    </row>
    <row r="194" spans="1:25" s="20" customFormat="1" ht="15.75" customHeight="1">
      <c r="A194" s="11">
        <f t="shared" si="12"/>
        <v>179</v>
      </c>
      <c r="B194" s="12" t="s">
        <v>198</v>
      </c>
      <c r="C194" s="11">
        <f t="shared" si="14"/>
        <v>192</v>
      </c>
      <c r="D194" s="13">
        <f>'Feb. 15'!W194</f>
        <v>184341.4830381324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>
        <v>8075.27</v>
      </c>
      <c r="Q194" s="13"/>
      <c r="R194" s="13"/>
      <c r="S194" s="13"/>
      <c r="T194" s="13"/>
      <c r="U194" s="8">
        <f t="shared" si="15"/>
        <v>0</v>
      </c>
      <c r="V194" s="8">
        <f t="shared" si="15"/>
        <v>8075.27</v>
      </c>
      <c r="W194" s="9">
        <f t="shared" si="11"/>
        <v>192416.75303813239</v>
      </c>
      <c r="X194" s="9">
        <v>192000</v>
      </c>
      <c r="Y194" s="14">
        <f t="shared" si="13"/>
        <v>416.75303813238861</v>
      </c>
    </row>
    <row r="195" spans="1:25" s="20" customFormat="1" ht="15.75" customHeight="1">
      <c r="A195" s="11">
        <f t="shared" si="12"/>
        <v>180</v>
      </c>
      <c r="B195" s="12" t="s">
        <v>199</v>
      </c>
      <c r="C195" s="11">
        <f t="shared" si="14"/>
        <v>12</v>
      </c>
      <c r="D195" s="13">
        <f>'Feb. 15'!W195</f>
        <v>12142.759866706214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>
        <v>496.05</v>
      </c>
      <c r="Q195" s="13"/>
      <c r="R195" s="13"/>
      <c r="S195" s="13"/>
      <c r="T195" s="13"/>
      <c r="U195" s="8">
        <f t="shared" si="15"/>
        <v>0</v>
      </c>
      <c r="V195" s="8">
        <f t="shared" si="15"/>
        <v>496.05</v>
      </c>
      <c r="W195" s="9">
        <f t="shared" si="11"/>
        <v>12638.809866706213</v>
      </c>
      <c r="X195" s="9">
        <v>12000</v>
      </c>
      <c r="Y195" s="14">
        <f t="shared" si="13"/>
        <v>638.80986670621314</v>
      </c>
    </row>
    <row r="196" spans="1:25" s="20" customFormat="1" ht="15.75" customHeight="1">
      <c r="A196" s="11">
        <f t="shared" si="12"/>
        <v>181</v>
      </c>
      <c r="B196" s="12" t="s">
        <v>200</v>
      </c>
      <c r="C196" s="11">
        <f t="shared" si="14"/>
        <v>282</v>
      </c>
      <c r="D196" s="13">
        <f>'Feb. 15'!W196</f>
        <v>270210.15459408256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>
        <v>12013.76</v>
      </c>
      <c r="Q196" s="13"/>
      <c r="R196" s="13"/>
      <c r="S196" s="13"/>
      <c r="T196" s="13"/>
      <c r="U196" s="8">
        <f t="shared" si="15"/>
        <v>0</v>
      </c>
      <c r="V196" s="8">
        <f t="shared" si="15"/>
        <v>12013.76</v>
      </c>
      <c r="W196" s="9">
        <f t="shared" si="11"/>
        <v>282223.91459408257</v>
      </c>
      <c r="X196" s="9">
        <v>282000</v>
      </c>
      <c r="Y196" s="14">
        <f t="shared" si="13"/>
        <v>223.91459408256924</v>
      </c>
    </row>
    <row r="197" spans="1:25" s="20" customFormat="1" ht="15.75" customHeight="1">
      <c r="A197" s="11">
        <f t="shared" si="12"/>
        <v>182</v>
      </c>
      <c r="B197" s="12" t="s">
        <v>201</v>
      </c>
      <c r="C197" s="11">
        <f t="shared" si="14"/>
        <v>269</v>
      </c>
      <c r="D197" s="13">
        <f>'Feb. 15'!W197</f>
        <v>258406.65329767624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>
        <v>11499.06</v>
      </c>
      <c r="Q197" s="13"/>
      <c r="R197" s="13"/>
      <c r="S197" s="13"/>
      <c r="T197" s="13"/>
      <c r="U197" s="8">
        <f t="shared" si="15"/>
        <v>0</v>
      </c>
      <c r="V197" s="8">
        <f t="shared" si="15"/>
        <v>11499.06</v>
      </c>
      <c r="W197" s="9">
        <f t="shared" si="11"/>
        <v>269905.71329767624</v>
      </c>
      <c r="X197" s="9">
        <v>269000</v>
      </c>
      <c r="Y197" s="14">
        <f t="shared" si="13"/>
        <v>905.71329767623683</v>
      </c>
    </row>
    <row r="198" spans="1:25" s="20" customFormat="1" ht="15.75" customHeight="1">
      <c r="A198" s="11">
        <f t="shared" si="12"/>
        <v>183</v>
      </c>
      <c r="B198" s="12" t="s">
        <v>202</v>
      </c>
      <c r="C198" s="11">
        <f t="shared" si="14"/>
        <v>453</v>
      </c>
      <c r="D198" s="13">
        <f>'Feb. 15'!W198</f>
        <v>433995.38323141413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>
        <v>19326.060000000001</v>
      </c>
      <c r="Q198" s="13"/>
      <c r="R198" s="13"/>
      <c r="S198" s="13"/>
      <c r="T198" s="13"/>
      <c r="U198" s="8">
        <f t="shared" si="15"/>
        <v>0</v>
      </c>
      <c r="V198" s="8">
        <f t="shared" si="15"/>
        <v>19326.060000000001</v>
      </c>
      <c r="W198" s="9">
        <f t="shared" si="11"/>
        <v>453321.44323141413</v>
      </c>
      <c r="X198" s="9">
        <v>453000</v>
      </c>
      <c r="Y198" s="14">
        <f t="shared" si="13"/>
        <v>321.44323141413042</v>
      </c>
    </row>
    <row r="199" spans="1:25" s="20" customFormat="1" ht="15.75" customHeight="1">
      <c r="A199" s="11">
        <f t="shared" si="12"/>
        <v>184</v>
      </c>
      <c r="B199" s="12" t="s">
        <v>203</v>
      </c>
      <c r="C199" s="11">
        <f t="shared" si="14"/>
        <v>237</v>
      </c>
      <c r="D199" s="13">
        <f>'Feb. 15'!W199</f>
        <v>230558.96699988062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>
        <v>6821.22</v>
      </c>
      <c r="Q199" s="13"/>
      <c r="R199" s="13"/>
      <c r="S199" s="13"/>
      <c r="T199" s="13"/>
      <c r="U199" s="8">
        <f t="shared" si="15"/>
        <v>0</v>
      </c>
      <c r="V199" s="8">
        <f t="shared" si="15"/>
        <v>6821.22</v>
      </c>
      <c r="W199" s="9">
        <f t="shared" si="11"/>
        <v>237380.18699988062</v>
      </c>
      <c r="X199" s="9">
        <v>237000</v>
      </c>
      <c r="Y199" s="14">
        <f t="shared" si="13"/>
        <v>380.18699988062144</v>
      </c>
    </row>
    <row r="200" spans="1:25" s="20" customFormat="1" ht="15.75" customHeight="1">
      <c r="A200" s="11">
        <f t="shared" si="12"/>
        <v>185</v>
      </c>
      <c r="B200" s="12" t="s">
        <v>204</v>
      </c>
      <c r="C200" s="11">
        <f t="shared" si="14"/>
        <v>122</v>
      </c>
      <c r="D200" s="13">
        <f>'Feb. 15'!W200</f>
        <v>117461.35919477502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>
        <v>5043.24</v>
      </c>
      <c r="Q200" s="13"/>
      <c r="R200" s="13"/>
      <c r="S200" s="13"/>
      <c r="T200" s="13"/>
      <c r="U200" s="8">
        <f t="shared" si="15"/>
        <v>0</v>
      </c>
      <c r="V200" s="8">
        <f t="shared" si="15"/>
        <v>5043.24</v>
      </c>
      <c r="W200" s="9">
        <f t="shared" si="11"/>
        <v>122504.59919477503</v>
      </c>
      <c r="X200" s="9">
        <v>122000</v>
      </c>
      <c r="Y200" s="14">
        <f t="shared" si="13"/>
        <v>504.5991947750299</v>
      </c>
    </row>
    <row r="201" spans="1:25" s="20" customFormat="1" ht="15.75" customHeight="1">
      <c r="A201" s="11">
        <f t="shared" si="12"/>
        <v>186</v>
      </c>
      <c r="B201" s="12" t="s">
        <v>205</v>
      </c>
      <c r="C201" s="11">
        <f t="shared" si="14"/>
        <v>296</v>
      </c>
      <c r="D201" s="13">
        <f>'Feb. 15'!W201</f>
        <v>284160.38316332723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>
        <v>12388.19</v>
      </c>
      <c r="Q201" s="13"/>
      <c r="R201" s="13"/>
      <c r="S201" s="13"/>
      <c r="T201" s="13"/>
      <c r="U201" s="8">
        <f t="shared" si="15"/>
        <v>0</v>
      </c>
      <c r="V201" s="8">
        <f t="shared" si="15"/>
        <v>12388.19</v>
      </c>
      <c r="W201" s="9">
        <f t="shared" si="11"/>
        <v>296548.57316332724</v>
      </c>
      <c r="X201" s="9">
        <v>296000</v>
      </c>
      <c r="Y201" s="14">
        <f t="shared" si="13"/>
        <v>548.57316332723713</v>
      </c>
    </row>
    <row r="202" spans="1:25" s="20" customFormat="1" ht="15.75" customHeight="1">
      <c r="A202" s="11">
        <f t="shared" si="12"/>
        <v>187</v>
      </c>
      <c r="B202" s="21" t="s">
        <v>206</v>
      </c>
      <c r="C202" s="22">
        <f t="shared" si="14"/>
        <v>0</v>
      </c>
      <c r="D202" s="23">
        <f>'Feb. 15'!W202</f>
        <v>0</v>
      </c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7">
        <f t="shared" si="15"/>
        <v>0</v>
      </c>
      <c r="V202" s="27">
        <f t="shared" si="15"/>
        <v>0</v>
      </c>
      <c r="W202" s="24">
        <f t="shared" si="11"/>
        <v>0</v>
      </c>
      <c r="X202" s="24">
        <v>0</v>
      </c>
      <c r="Y202" s="25">
        <f t="shared" si="13"/>
        <v>0</v>
      </c>
    </row>
    <row r="203" spans="1:25" s="20" customFormat="1" ht="15.75" customHeight="1">
      <c r="A203" s="11">
        <f t="shared" si="12"/>
        <v>188</v>
      </c>
      <c r="B203" s="21" t="s">
        <v>207</v>
      </c>
      <c r="C203" s="22">
        <f t="shared" si="14"/>
        <v>0</v>
      </c>
      <c r="D203" s="23">
        <f>'Feb. 15'!W203</f>
        <v>8.0775564128998667E-4</v>
      </c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7">
        <f t="shared" si="15"/>
        <v>0</v>
      </c>
      <c r="V203" s="27">
        <f t="shared" si="15"/>
        <v>0</v>
      </c>
      <c r="W203" s="24">
        <f t="shared" si="11"/>
        <v>8.0775564128998667E-4</v>
      </c>
      <c r="X203" s="24">
        <v>0</v>
      </c>
      <c r="Y203" s="25">
        <f t="shared" si="13"/>
        <v>8.0775564128998667E-4</v>
      </c>
    </row>
    <row r="204" spans="1:25" s="20" customFormat="1" ht="15.75" customHeight="1">
      <c r="A204" s="11">
        <f t="shared" si="12"/>
        <v>189</v>
      </c>
      <c r="B204" s="12" t="s">
        <v>208</v>
      </c>
      <c r="C204" s="11">
        <f t="shared" si="14"/>
        <v>66</v>
      </c>
      <c r="D204" s="13">
        <f>'Feb. 15'!W204</f>
        <v>64191.65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>
        <v>2765.18</v>
      </c>
      <c r="Q204" s="13"/>
      <c r="R204" s="13"/>
      <c r="S204" s="13"/>
      <c r="T204" s="13"/>
      <c r="U204" s="8">
        <f t="shared" si="15"/>
        <v>0</v>
      </c>
      <c r="V204" s="8">
        <f t="shared" si="15"/>
        <v>2765.18</v>
      </c>
      <c r="W204" s="9">
        <f t="shared" si="11"/>
        <v>66956.83</v>
      </c>
      <c r="X204" s="9">
        <v>66000</v>
      </c>
      <c r="Y204" s="14">
        <f t="shared" si="13"/>
        <v>956.83000000000175</v>
      </c>
    </row>
    <row r="205" spans="1:25" s="20" customFormat="1" ht="15.75" customHeight="1">
      <c r="A205" s="11">
        <f t="shared" si="12"/>
        <v>190</v>
      </c>
      <c r="B205" s="12" t="s">
        <v>209</v>
      </c>
      <c r="C205" s="11">
        <f t="shared" si="14"/>
        <v>27</v>
      </c>
      <c r="D205" s="13">
        <f>'Feb. 15'!W205</f>
        <v>26636.402117503523</v>
      </c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>
        <v>1162.291798740373</v>
      </c>
      <c r="Q205" s="13"/>
      <c r="R205" s="13"/>
      <c r="S205" s="13"/>
      <c r="T205" s="13"/>
      <c r="U205" s="8">
        <f t="shared" si="15"/>
        <v>0</v>
      </c>
      <c r="V205" s="8">
        <f t="shared" si="15"/>
        <v>1162.291798740373</v>
      </c>
      <c r="W205" s="9">
        <f t="shared" si="11"/>
        <v>27798.693916243898</v>
      </c>
      <c r="X205" s="9">
        <v>27000</v>
      </c>
      <c r="Y205" s="14">
        <f t="shared" si="13"/>
        <v>798.69391624389755</v>
      </c>
    </row>
    <row r="206" spans="1:25" s="20" customFormat="1" ht="15.75" customHeight="1">
      <c r="A206" s="11">
        <f t="shared" si="12"/>
        <v>191</v>
      </c>
      <c r="B206" s="12" t="s">
        <v>210</v>
      </c>
      <c r="C206" s="11">
        <f t="shared" si="14"/>
        <v>31</v>
      </c>
      <c r="D206" s="13">
        <f>'Feb. 15'!W206</f>
        <v>30245.223070100452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>
        <v>1321.7212118569073</v>
      </c>
      <c r="Q206" s="13"/>
      <c r="R206" s="13"/>
      <c r="S206" s="13"/>
      <c r="T206" s="13"/>
      <c r="U206" s="8">
        <f t="shared" si="15"/>
        <v>0</v>
      </c>
      <c r="V206" s="8">
        <f t="shared" si="15"/>
        <v>1321.7212118569073</v>
      </c>
      <c r="W206" s="9">
        <f t="shared" si="11"/>
        <v>31566.94428195736</v>
      </c>
      <c r="X206" s="9">
        <v>31000</v>
      </c>
      <c r="Y206" s="14">
        <f t="shared" si="13"/>
        <v>566.94428195735964</v>
      </c>
    </row>
    <row r="207" spans="1:25" s="20" customFormat="1" ht="15.75" customHeight="1">
      <c r="A207" s="11">
        <f t="shared" si="12"/>
        <v>192</v>
      </c>
      <c r="B207" s="12" t="s">
        <v>211</v>
      </c>
      <c r="C207" s="11">
        <f t="shared" si="14"/>
        <v>384</v>
      </c>
      <c r="D207" s="13">
        <f>'Feb. 15'!W207</f>
        <v>368730.62453564547</v>
      </c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>
        <v>16062.5</v>
      </c>
      <c r="Q207" s="13"/>
      <c r="R207" s="13"/>
      <c r="S207" s="13"/>
      <c r="T207" s="13"/>
      <c r="U207" s="8">
        <f t="shared" si="15"/>
        <v>0</v>
      </c>
      <c r="V207" s="8">
        <f t="shared" si="15"/>
        <v>16062.5</v>
      </c>
      <c r="W207" s="9">
        <f t="shared" ref="W207:W261" si="16">+D207+V207-U207</f>
        <v>384793.12453564547</v>
      </c>
      <c r="X207" s="9">
        <v>384000</v>
      </c>
      <c r="Y207" s="14">
        <f t="shared" si="13"/>
        <v>793.12453564547468</v>
      </c>
    </row>
    <row r="208" spans="1:25" s="20" customFormat="1" ht="15.75" customHeight="1">
      <c r="A208" s="11">
        <f t="shared" si="12"/>
        <v>193</v>
      </c>
      <c r="B208" s="12" t="s">
        <v>212</v>
      </c>
      <c r="C208" s="11">
        <f t="shared" si="14"/>
        <v>92</v>
      </c>
      <c r="D208" s="13">
        <f>'Feb. 15'!W208</f>
        <v>89497.746468658603</v>
      </c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>
        <v>2713.01</v>
      </c>
      <c r="Q208" s="13"/>
      <c r="R208" s="13"/>
      <c r="S208" s="13"/>
      <c r="T208" s="13"/>
      <c r="U208" s="8">
        <f t="shared" si="15"/>
        <v>0</v>
      </c>
      <c r="V208" s="8">
        <f t="shared" si="15"/>
        <v>2713.01</v>
      </c>
      <c r="W208" s="9">
        <f t="shared" si="16"/>
        <v>92210.756468658597</v>
      </c>
      <c r="X208" s="9">
        <v>92000</v>
      </c>
      <c r="Y208" s="14">
        <f t="shared" si="13"/>
        <v>210.75646865859744</v>
      </c>
    </row>
    <row r="209" spans="1:25" s="20" customFormat="1" ht="15.75" customHeight="1">
      <c r="A209" s="11">
        <f t="shared" ref="A209:A258" si="17">+A208+1</f>
        <v>194</v>
      </c>
      <c r="B209" s="12" t="s">
        <v>213</v>
      </c>
      <c r="C209" s="11">
        <f t="shared" si="14"/>
        <v>87</v>
      </c>
      <c r="D209" s="13">
        <f>'Feb. 15'!W209</f>
        <v>84249.945977314681</v>
      </c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>
        <v>3629.57</v>
      </c>
      <c r="Q209" s="13"/>
      <c r="R209" s="13"/>
      <c r="S209" s="13"/>
      <c r="T209" s="13"/>
      <c r="U209" s="8">
        <f t="shared" si="15"/>
        <v>0</v>
      </c>
      <c r="V209" s="8">
        <f t="shared" si="15"/>
        <v>3629.57</v>
      </c>
      <c r="W209" s="9">
        <f t="shared" si="16"/>
        <v>87879.515977314688</v>
      </c>
      <c r="X209" s="9">
        <v>87000</v>
      </c>
      <c r="Y209" s="14">
        <f t="shared" si="13"/>
        <v>879.51597731468792</v>
      </c>
    </row>
    <row r="210" spans="1:25" s="20" customFormat="1" ht="15.75" customHeight="1">
      <c r="A210" s="11">
        <f t="shared" si="17"/>
        <v>195</v>
      </c>
      <c r="B210" s="12" t="s">
        <v>214</v>
      </c>
      <c r="C210" s="11">
        <f t="shared" si="14"/>
        <v>22</v>
      </c>
      <c r="D210" s="13">
        <f>'Feb. 15'!W210</f>
        <v>21450.126068801586</v>
      </c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>
        <v>606.67999999999995</v>
      </c>
      <c r="Q210" s="13"/>
      <c r="R210" s="13"/>
      <c r="S210" s="13"/>
      <c r="T210" s="13"/>
      <c r="U210" s="8">
        <f t="shared" si="15"/>
        <v>0</v>
      </c>
      <c r="V210" s="8">
        <f t="shared" si="15"/>
        <v>606.67999999999995</v>
      </c>
      <c r="W210" s="9">
        <f t="shared" si="16"/>
        <v>22056.806068801587</v>
      </c>
      <c r="X210" s="9">
        <v>22000</v>
      </c>
      <c r="Y210" s="14">
        <f t="shared" ref="Y210:Y261" si="18">+W210-X210</f>
        <v>56.806068801586662</v>
      </c>
    </row>
    <row r="211" spans="1:25" s="20" customFormat="1" ht="15.75" customHeight="1">
      <c r="A211" s="11">
        <f t="shared" si="17"/>
        <v>196</v>
      </c>
      <c r="B211" s="12" t="s">
        <v>215</v>
      </c>
      <c r="C211" s="11">
        <f t="shared" si="14"/>
        <v>190</v>
      </c>
      <c r="D211" s="13">
        <f>'Feb. 15'!W211</f>
        <v>182655.7795025896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>
        <v>8105.5</v>
      </c>
      <c r="Q211" s="13"/>
      <c r="R211" s="13"/>
      <c r="S211" s="13"/>
      <c r="T211" s="13"/>
      <c r="U211" s="8">
        <f t="shared" si="15"/>
        <v>0</v>
      </c>
      <c r="V211" s="8">
        <f t="shared" si="15"/>
        <v>8105.5</v>
      </c>
      <c r="W211" s="9">
        <f t="shared" si="16"/>
        <v>190761.2795025896</v>
      </c>
      <c r="X211" s="9">
        <v>190000</v>
      </c>
      <c r="Y211" s="14">
        <f t="shared" si="18"/>
        <v>761.27950258960482</v>
      </c>
    </row>
    <row r="212" spans="1:25" s="20" customFormat="1" ht="15.75" customHeight="1">
      <c r="A212" s="11">
        <f t="shared" si="17"/>
        <v>197</v>
      </c>
      <c r="B212" s="12" t="s">
        <v>216</v>
      </c>
      <c r="C212" s="11">
        <f t="shared" ref="C212:C261" si="19">+X212/1000</f>
        <v>184</v>
      </c>
      <c r="D212" s="13">
        <f>'Feb. 15'!W212</f>
        <v>176479.07604472572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>
        <v>7795.77</v>
      </c>
      <c r="Q212" s="13"/>
      <c r="R212" s="13"/>
      <c r="S212" s="13"/>
      <c r="T212" s="13"/>
      <c r="U212" s="8">
        <f t="shared" si="15"/>
        <v>0</v>
      </c>
      <c r="V212" s="8">
        <f t="shared" si="15"/>
        <v>7795.77</v>
      </c>
      <c r="W212" s="9">
        <f t="shared" si="16"/>
        <v>184274.84604472571</v>
      </c>
      <c r="X212" s="9">
        <v>184000</v>
      </c>
      <c r="Y212" s="14">
        <f t="shared" si="18"/>
        <v>274.84604472570936</v>
      </c>
    </row>
    <row r="213" spans="1:25" s="20" customFormat="1" ht="15.75" customHeight="1">
      <c r="A213" s="11">
        <f t="shared" si="17"/>
        <v>198</v>
      </c>
      <c r="B213" s="12" t="s">
        <v>217</v>
      </c>
      <c r="C213" s="11">
        <f t="shared" si="19"/>
        <v>12</v>
      </c>
      <c r="D213" s="13">
        <f>'Feb. 15'!W213</f>
        <v>11791.99</v>
      </c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>
        <v>519.41</v>
      </c>
      <c r="Q213" s="13"/>
      <c r="R213" s="13"/>
      <c r="S213" s="13"/>
      <c r="T213" s="13"/>
      <c r="U213" s="8">
        <f t="shared" si="15"/>
        <v>0</v>
      </c>
      <c r="V213" s="8">
        <f t="shared" si="15"/>
        <v>519.41</v>
      </c>
      <c r="W213" s="9">
        <f t="shared" si="16"/>
        <v>12311.4</v>
      </c>
      <c r="X213" s="9">
        <v>12000</v>
      </c>
      <c r="Y213" s="14">
        <f t="shared" si="18"/>
        <v>311.39999999999964</v>
      </c>
    </row>
    <row r="214" spans="1:25" s="20" customFormat="1" ht="15.75" customHeight="1">
      <c r="A214" s="11">
        <f t="shared" si="17"/>
        <v>199</v>
      </c>
      <c r="B214" s="15" t="s">
        <v>218</v>
      </c>
      <c r="C214" s="16">
        <f t="shared" si="19"/>
        <v>132</v>
      </c>
      <c r="D214" s="17">
        <f>'Feb. 15'!W214</f>
        <v>127088.80325336645</v>
      </c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>
        <v>5612.52</v>
      </c>
      <c r="U214" s="43">
        <f t="shared" si="15"/>
        <v>0</v>
      </c>
      <c r="V214" s="43">
        <f t="shared" si="15"/>
        <v>5612.52</v>
      </c>
      <c r="W214" s="18">
        <f t="shared" si="16"/>
        <v>132701.32325336646</v>
      </c>
      <c r="X214" s="18">
        <v>132000</v>
      </c>
      <c r="Y214" s="19">
        <f t="shared" si="18"/>
        <v>701.3232533664559</v>
      </c>
    </row>
    <row r="215" spans="1:25" s="20" customFormat="1" ht="15.75" customHeight="1">
      <c r="A215" s="11">
        <f t="shared" si="17"/>
        <v>200</v>
      </c>
      <c r="B215" s="21" t="s">
        <v>219</v>
      </c>
      <c r="C215" s="22">
        <f t="shared" si="19"/>
        <v>0</v>
      </c>
      <c r="D215" s="23">
        <f>'Feb. 15'!W215</f>
        <v>-3.1753512084833346E-3</v>
      </c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7">
        <f t="shared" si="15"/>
        <v>0</v>
      </c>
      <c r="V215" s="27">
        <f t="shared" si="15"/>
        <v>0</v>
      </c>
      <c r="W215" s="24">
        <f t="shared" si="16"/>
        <v>-3.1753512084833346E-3</v>
      </c>
      <c r="X215" s="24">
        <v>0</v>
      </c>
      <c r="Y215" s="25">
        <f t="shared" si="18"/>
        <v>-3.1753512084833346E-3</v>
      </c>
    </row>
    <row r="216" spans="1:25" s="20" customFormat="1" ht="15.75" customHeight="1">
      <c r="A216" s="11">
        <f t="shared" si="17"/>
        <v>201</v>
      </c>
      <c r="B216" s="12" t="s">
        <v>220</v>
      </c>
      <c r="C216" s="11">
        <f t="shared" si="19"/>
        <v>14</v>
      </c>
      <c r="D216" s="13">
        <f>'Feb. 15'!W216</f>
        <v>13652.09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>
        <v>532.28</v>
      </c>
      <c r="Q216" s="13"/>
      <c r="R216" s="13"/>
      <c r="S216" s="13"/>
      <c r="T216" s="13"/>
      <c r="U216" s="8">
        <f t="shared" si="15"/>
        <v>0</v>
      </c>
      <c r="V216" s="8">
        <f t="shared" si="15"/>
        <v>532.28</v>
      </c>
      <c r="W216" s="9">
        <f t="shared" si="16"/>
        <v>14184.37</v>
      </c>
      <c r="X216" s="9">
        <v>14000</v>
      </c>
      <c r="Y216" s="14">
        <f t="shared" si="18"/>
        <v>184.3700000000008</v>
      </c>
    </row>
    <row r="217" spans="1:25" s="20" customFormat="1" ht="15.75" customHeight="1">
      <c r="A217" s="11">
        <f t="shared" si="17"/>
        <v>202</v>
      </c>
      <c r="B217" s="12" t="s">
        <v>221</v>
      </c>
      <c r="C217" s="11">
        <f t="shared" si="19"/>
        <v>45</v>
      </c>
      <c r="D217" s="13">
        <f>'Feb. 15'!W217</f>
        <v>43562.931626452941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>
        <v>1610.88</v>
      </c>
      <c r="Q217" s="13"/>
      <c r="R217" s="13"/>
      <c r="S217" s="13"/>
      <c r="T217" s="13"/>
      <c r="U217" s="8">
        <f t="shared" si="15"/>
        <v>0</v>
      </c>
      <c r="V217" s="8">
        <f t="shared" si="15"/>
        <v>1610.88</v>
      </c>
      <c r="W217" s="9">
        <f t="shared" si="16"/>
        <v>45173.811626452938</v>
      </c>
      <c r="X217" s="9">
        <v>45000</v>
      </c>
      <c r="Y217" s="14">
        <f t="shared" si="18"/>
        <v>173.81162645293807</v>
      </c>
    </row>
    <row r="218" spans="1:25" s="20" customFormat="1" ht="15.75" customHeight="1">
      <c r="A218" s="11">
        <f t="shared" si="17"/>
        <v>203</v>
      </c>
      <c r="B218" s="15" t="s">
        <v>222</v>
      </c>
      <c r="C218" s="16">
        <f t="shared" si="19"/>
        <v>54</v>
      </c>
      <c r="D218" s="17">
        <f>'Feb. 15'!W218</f>
        <v>51771.136589446956</v>
      </c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>
        <v>2306.87</v>
      </c>
      <c r="U218" s="43">
        <f t="shared" si="15"/>
        <v>0</v>
      </c>
      <c r="V218" s="43">
        <f t="shared" si="15"/>
        <v>2306.87</v>
      </c>
      <c r="W218" s="18">
        <f t="shared" si="16"/>
        <v>54078.006589446959</v>
      </c>
      <c r="X218" s="18">
        <v>54000</v>
      </c>
      <c r="Y218" s="19">
        <f t="shared" si="18"/>
        <v>78.006589446958969</v>
      </c>
    </row>
    <row r="219" spans="1:25" s="20" customFormat="1" ht="15.75" customHeight="1">
      <c r="A219" s="11">
        <f t="shared" si="17"/>
        <v>204</v>
      </c>
      <c r="B219" s="12" t="s">
        <v>223</v>
      </c>
      <c r="C219" s="11">
        <f t="shared" si="19"/>
        <v>179</v>
      </c>
      <c r="D219" s="13">
        <f>'Feb. 15'!W219</f>
        <v>171991.72692929051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>
        <v>7618.62</v>
      </c>
      <c r="Q219" s="13"/>
      <c r="R219" s="13"/>
      <c r="S219" s="13"/>
      <c r="T219" s="13"/>
      <c r="U219" s="8">
        <f t="shared" si="15"/>
        <v>0</v>
      </c>
      <c r="V219" s="8">
        <f t="shared" si="15"/>
        <v>7618.62</v>
      </c>
      <c r="W219" s="9">
        <f t="shared" si="16"/>
        <v>179610.34692929051</v>
      </c>
      <c r="X219" s="9">
        <v>179000</v>
      </c>
      <c r="Y219" s="14">
        <f t="shared" si="18"/>
        <v>610.34692929050652</v>
      </c>
    </row>
    <row r="220" spans="1:25" s="20" customFormat="1" ht="15.75" customHeight="1">
      <c r="A220" s="11">
        <f t="shared" si="17"/>
        <v>205</v>
      </c>
      <c r="B220" s="12" t="s">
        <v>224</v>
      </c>
      <c r="C220" s="11">
        <f t="shared" si="19"/>
        <v>303</v>
      </c>
      <c r="D220" s="13">
        <f>'Feb. 15'!W220</f>
        <v>292409.26199399453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>
        <v>11447.47</v>
      </c>
      <c r="Q220" s="13"/>
      <c r="R220" s="13"/>
      <c r="S220" s="13"/>
      <c r="T220" s="13">
        <v>108</v>
      </c>
      <c r="U220" s="8">
        <f t="shared" si="15"/>
        <v>0</v>
      </c>
      <c r="V220" s="8">
        <f t="shared" si="15"/>
        <v>11555.47</v>
      </c>
      <c r="W220" s="9">
        <f t="shared" si="16"/>
        <v>303964.7319939945</v>
      </c>
      <c r="X220" s="9">
        <v>303000</v>
      </c>
      <c r="Y220" s="14">
        <f t="shared" si="18"/>
        <v>964.73199399450095</v>
      </c>
    </row>
    <row r="221" spans="1:25" s="20" customFormat="1" ht="15.75" customHeight="1">
      <c r="A221" s="11">
        <f t="shared" si="17"/>
        <v>206</v>
      </c>
      <c r="B221" s="12" t="s">
        <v>225</v>
      </c>
      <c r="C221" s="11">
        <f t="shared" si="19"/>
        <v>65</v>
      </c>
      <c r="D221" s="13">
        <f>'Feb. 15'!W221</f>
        <v>62708.72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>
        <v>2727.19</v>
      </c>
      <c r="Q221" s="13"/>
      <c r="R221" s="13"/>
      <c r="S221" s="13"/>
      <c r="T221" s="13"/>
      <c r="U221" s="8">
        <f t="shared" si="15"/>
        <v>0</v>
      </c>
      <c r="V221" s="8">
        <f t="shared" si="15"/>
        <v>2727.19</v>
      </c>
      <c r="W221" s="9">
        <f t="shared" si="16"/>
        <v>65435.91</v>
      </c>
      <c r="X221" s="9">
        <v>65000</v>
      </c>
      <c r="Y221" s="14">
        <f t="shared" si="18"/>
        <v>435.91000000000349</v>
      </c>
    </row>
    <row r="222" spans="1:25" s="20" customFormat="1" ht="15.75" customHeight="1">
      <c r="A222" s="11">
        <f t="shared" si="17"/>
        <v>207</v>
      </c>
      <c r="B222" s="12" t="s">
        <v>226</v>
      </c>
      <c r="C222" s="11">
        <f t="shared" si="19"/>
        <v>132</v>
      </c>
      <c r="D222" s="13">
        <f>'Feb. 15'!W222</f>
        <v>126793.71030028285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>
        <v>5587.1</v>
      </c>
      <c r="Q222" s="13"/>
      <c r="R222" s="13"/>
      <c r="S222" s="13"/>
      <c r="T222" s="13"/>
      <c r="U222" s="8">
        <f t="shared" si="15"/>
        <v>0</v>
      </c>
      <c r="V222" s="8">
        <f t="shared" si="15"/>
        <v>5587.1</v>
      </c>
      <c r="W222" s="9">
        <f t="shared" si="16"/>
        <v>132380.81030028284</v>
      </c>
      <c r="X222" s="9">
        <v>132000</v>
      </c>
      <c r="Y222" s="14">
        <f t="shared" si="18"/>
        <v>380.81030028284295</v>
      </c>
    </row>
    <row r="223" spans="1:25" s="20" customFormat="1" ht="15.75" customHeight="1">
      <c r="A223" s="11">
        <f t="shared" si="17"/>
        <v>208</v>
      </c>
      <c r="B223" s="12" t="s">
        <v>227</v>
      </c>
      <c r="C223" s="11">
        <f t="shared" si="19"/>
        <v>81</v>
      </c>
      <c r="D223" s="13">
        <f>'Feb. 15'!W223</f>
        <v>77821.456751629506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>
        <v>3463.03</v>
      </c>
      <c r="Q223" s="13"/>
      <c r="R223" s="13"/>
      <c r="S223" s="13"/>
      <c r="T223" s="13"/>
      <c r="U223" s="8">
        <f t="shared" ref="U223:V261" si="20">+E223+I223+K223+M223+O223+Q223+S223</f>
        <v>0</v>
      </c>
      <c r="V223" s="8">
        <f t="shared" si="20"/>
        <v>3463.03</v>
      </c>
      <c r="W223" s="9">
        <f t="shared" si="16"/>
        <v>81284.486751629505</v>
      </c>
      <c r="X223" s="9">
        <v>81000</v>
      </c>
      <c r="Y223" s="14">
        <f t="shared" si="18"/>
        <v>284.48675162950531</v>
      </c>
    </row>
    <row r="224" spans="1:25" s="20" customFormat="1" ht="15.75" customHeight="1">
      <c r="A224" s="11">
        <f t="shared" si="17"/>
        <v>209</v>
      </c>
      <c r="B224" s="12" t="s">
        <v>228</v>
      </c>
      <c r="C224" s="11">
        <f t="shared" si="19"/>
        <v>34</v>
      </c>
      <c r="D224" s="13">
        <f>'Feb. 15'!W224</f>
        <v>33163.719179700878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>
        <v>1480.143817008742</v>
      </c>
      <c r="Q224" s="13"/>
      <c r="R224" s="13"/>
      <c r="S224" s="13"/>
      <c r="T224" s="13"/>
      <c r="U224" s="8">
        <f t="shared" si="20"/>
        <v>0</v>
      </c>
      <c r="V224" s="8">
        <f t="shared" si="20"/>
        <v>1480.143817008742</v>
      </c>
      <c r="W224" s="9">
        <f t="shared" si="16"/>
        <v>34643.86299670962</v>
      </c>
      <c r="X224" s="9">
        <v>34000</v>
      </c>
      <c r="Y224" s="14">
        <f t="shared" si="18"/>
        <v>643.86299670962035</v>
      </c>
    </row>
    <row r="225" spans="1:25" s="20" customFormat="1" ht="15.75" customHeight="1">
      <c r="A225" s="11">
        <f t="shared" si="17"/>
        <v>210</v>
      </c>
      <c r="B225" s="12" t="s">
        <v>229</v>
      </c>
      <c r="C225" s="11">
        <f t="shared" si="19"/>
        <v>143</v>
      </c>
      <c r="D225" s="13">
        <f>'Feb. 15'!W225</f>
        <v>137749.52018330881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>
        <v>6093.62</v>
      </c>
      <c r="Q225" s="13"/>
      <c r="R225" s="13"/>
      <c r="S225" s="13"/>
      <c r="T225" s="13"/>
      <c r="U225" s="8">
        <f t="shared" si="20"/>
        <v>0</v>
      </c>
      <c r="V225" s="8">
        <f t="shared" si="20"/>
        <v>6093.62</v>
      </c>
      <c r="W225" s="9">
        <f t="shared" si="16"/>
        <v>143843.1401833088</v>
      </c>
      <c r="X225" s="9">
        <v>143000</v>
      </c>
      <c r="Y225" s="14">
        <f t="shared" si="18"/>
        <v>843.14018330880208</v>
      </c>
    </row>
    <row r="226" spans="1:25" s="20" customFormat="1" ht="15.75" customHeight="1">
      <c r="A226" s="11">
        <f t="shared" si="17"/>
        <v>211</v>
      </c>
      <c r="B226" s="12" t="s">
        <v>230</v>
      </c>
      <c r="C226" s="11">
        <f t="shared" si="19"/>
        <v>3</v>
      </c>
      <c r="D226" s="13">
        <f>'Feb. 15'!W226</f>
        <v>3544.7033975218237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>
        <v>155.71651410535938</v>
      </c>
      <c r="Q226" s="13"/>
      <c r="R226" s="13"/>
      <c r="S226" s="13"/>
      <c r="T226" s="13"/>
      <c r="U226" s="8">
        <f t="shared" si="20"/>
        <v>0</v>
      </c>
      <c r="V226" s="8">
        <f t="shared" si="20"/>
        <v>155.71651410535938</v>
      </c>
      <c r="W226" s="9">
        <f t="shared" si="16"/>
        <v>3700.419911627183</v>
      </c>
      <c r="X226" s="9">
        <v>3000</v>
      </c>
      <c r="Y226" s="14">
        <f t="shared" si="18"/>
        <v>700.41991162718296</v>
      </c>
    </row>
    <row r="227" spans="1:25" s="20" customFormat="1" ht="15.75" customHeight="1">
      <c r="A227" s="11">
        <f t="shared" si="17"/>
        <v>212</v>
      </c>
      <c r="B227" s="21" t="s">
        <v>231</v>
      </c>
      <c r="C227" s="22">
        <f t="shared" si="19"/>
        <v>0</v>
      </c>
      <c r="D227" s="23">
        <f>'Feb. 15'!W227</f>
        <v>-4.06239292351529E-3</v>
      </c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7">
        <f t="shared" si="20"/>
        <v>0</v>
      </c>
      <c r="V227" s="27">
        <f t="shared" si="20"/>
        <v>0</v>
      </c>
      <c r="W227" s="24">
        <f t="shared" si="16"/>
        <v>-4.06239292351529E-3</v>
      </c>
      <c r="X227" s="24">
        <v>0</v>
      </c>
      <c r="Y227" s="25">
        <f t="shared" si="18"/>
        <v>-4.06239292351529E-3</v>
      </c>
    </row>
    <row r="228" spans="1:25" s="20" customFormat="1" ht="15.75" customHeight="1">
      <c r="A228" s="11">
        <f t="shared" si="17"/>
        <v>213</v>
      </c>
      <c r="B228" s="15" t="s">
        <v>232</v>
      </c>
      <c r="C228" s="16">
        <f t="shared" si="19"/>
        <v>60</v>
      </c>
      <c r="D228" s="17">
        <f>'Feb. 15'!W228</f>
        <v>58360.3740148535</v>
      </c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>
        <v>2598.3199999999997</v>
      </c>
      <c r="U228" s="43">
        <f t="shared" si="20"/>
        <v>0</v>
      </c>
      <c r="V228" s="43">
        <f t="shared" si="20"/>
        <v>2598.3199999999997</v>
      </c>
      <c r="W228" s="18">
        <f t="shared" si="16"/>
        <v>60958.6940148535</v>
      </c>
      <c r="X228" s="18">
        <v>60000</v>
      </c>
      <c r="Y228" s="19">
        <f t="shared" si="18"/>
        <v>958.69401485349954</v>
      </c>
    </row>
    <row r="229" spans="1:25" s="20" customFormat="1" ht="15.75" customHeight="1">
      <c r="A229" s="11">
        <f t="shared" si="17"/>
        <v>214</v>
      </c>
      <c r="B229" s="12" t="s">
        <v>233</v>
      </c>
      <c r="C229" s="11">
        <f t="shared" si="19"/>
        <v>596</v>
      </c>
      <c r="D229" s="13">
        <f>'Feb. 15'!W229</f>
        <v>572278.35067853564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>
        <v>23940.41</v>
      </c>
      <c r="Q229" s="13"/>
      <c r="R229" s="13"/>
      <c r="S229" s="13"/>
      <c r="T229" s="13"/>
      <c r="U229" s="8">
        <f t="shared" si="20"/>
        <v>0</v>
      </c>
      <c r="V229" s="8">
        <f t="shared" si="20"/>
        <v>23940.41</v>
      </c>
      <c r="W229" s="9">
        <f t="shared" si="16"/>
        <v>596218.76067853568</v>
      </c>
      <c r="X229" s="9">
        <v>596000</v>
      </c>
      <c r="Y229" s="14">
        <f t="shared" si="18"/>
        <v>218.76067853567656</v>
      </c>
    </row>
    <row r="230" spans="1:25" s="20" customFormat="1" ht="15.75" customHeight="1">
      <c r="A230" s="11">
        <f t="shared" si="17"/>
        <v>215</v>
      </c>
      <c r="B230" s="12" t="s">
        <v>234</v>
      </c>
      <c r="C230" s="11">
        <f t="shared" si="19"/>
        <v>70</v>
      </c>
      <c r="D230" s="13">
        <f>'Feb. 15'!W230</f>
        <v>67709.850810362201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>
        <v>2772.08</v>
      </c>
      <c r="Q230" s="13"/>
      <c r="R230" s="13"/>
      <c r="S230" s="13"/>
      <c r="T230" s="13"/>
      <c r="U230" s="8">
        <f t="shared" si="20"/>
        <v>0</v>
      </c>
      <c r="V230" s="8">
        <f t="shared" si="20"/>
        <v>2772.08</v>
      </c>
      <c r="W230" s="9">
        <f t="shared" si="16"/>
        <v>70481.930810362202</v>
      </c>
      <c r="X230" s="9">
        <v>70000</v>
      </c>
      <c r="Y230" s="14">
        <f t="shared" si="18"/>
        <v>481.93081036220246</v>
      </c>
    </row>
    <row r="231" spans="1:25" s="20" customFormat="1" ht="15.75" customHeight="1">
      <c r="A231" s="11">
        <f t="shared" si="17"/>
        <v>216</v>
      </c>
      <c r="B231" s="12" t="s">
        <v>235</v>
      </c>
      <c r="C231" s="11">
        <f t="shared" si="19"/>
        <v>0</v>
      </c>
      <c r="D231" s="13">
        <f>'Feb. 15'!W231</f>
        <v>2.6600440469337627E-3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8">
        <f t="shared" si="20"/>
        <v>0</v>
      </c>
      <c r="V231" s="8">
        <f t="shared" si="20"/>
        <v>0</v>
      </c>
      <c r="W231" s="9">
        <f t="shared" si="16"/>
        <v>2.6600440469337627E-3</v>
      </c>
      <c r="X231" s="9">
        <v>0</v>
      </c>
      <c r="Y231" s="14">
        <f t="shared" si="18"/>
        <v>2.6600440469337627E-3</v>
      </c>
    </row>
    <row r="232" spans="1:25" s="20" customFormat="1" ht="15.75" customHeight="1">
      <c r="A232" s="11">
        <f t="shared" si="17"/>
        <v>217</v>
      </c>
      <c r="B232" s="12" t="s">
        <v>236</v>
      </c>
      <c r="C232" s="11">
        <f t="shared" si="19"/>
        <v>25</v>
      </c>
      <c r="D232" s="13">
        <f>'Feb. 15'!W232</f>
        <v>24634.91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>
        <v>431.73</v>
      </c>
      <c r="Q232" s="13"/>
      <c r="R232" s="13"/>
      <c r="S232" s="13"/>
      <c r="T232" s="13"/>
      <c r="U232" s="8">
        <f t="shared" si="20"/>
        <v>0</v>
      </c>
      <c r="V232" s="8">
        <f t="shared" si="20"/>
        <v>431.73</v>
      </c>
      <c r="W232" s="9">
        <f t="shared" si="16"/>
        <v>25066.639999999999</v>
      </c>
      <c r="X232" s="9">
        <v>25000</v>
      </c>
      <c r="Y232" s="14">
        <f t="shared" si="18"/>
        <v>66.639999999999418</v>
      </c>
    </row>
    <row r="233" spans="1:25" s="20" customFormat="1" ht="15.75" customHeight="1">
      <c r="A233" s="11">
        <f t="shared" si="17"/>
        <v>218</v>
      </c>
      <c r="B233" s="12" t="s">
        <v>237</v>
      </c>
      <c r="C233" s="11">
        <f t="shared" si="19"/>
        <v>21</v>
      </c>
      <c r="D233" s="13">
        <f>'Feb. 15'!W233</f>
        <v>21281.760000000002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>
        <v>117.14</v>
      </c>
      <c r="Q233" s="13"/>
      <c r="R233" s="13"/>
      <c r="S233" s="13"/>
      <c r="T233" s="13"/>
      <c r="U233" s="8">
        <f t="shared" si="20"/>
        <v>0</v>
      </c>
      <c r="V233" s="8">
        <f t="shared" si="20"/>
        <v>117.14</v>
      </c>
      <c r="W233" s="9">
        <f t="shared" si="16"/>
        <v>21398.9</v>
      </c>
      <c r="X233" s="9">
        <v>21000</v>
      </c>
      <c r="Y233" s="14">
        <f t="shared" si="18"/>
        <v>398.90000000000146</v>
      </c>
    </row>
    <row r="234" spans="1:25" s="20" customFormat="1" ht="15.75" customHeight="1">
      <c r="A234" s="11">
        <f t="shared" si="17"/>
        <v>219</v>
      </c>
      <c r="B234" s="12" t="s">
        <v>238</v>
      </c>
      <c r="C234" s="11">
        <f t="shared" si="19"/>
        <v>78</v>
      </c>
      <c r="D234" s="13">
        <f>'Feb. 15'!W234</f>
        <v>76718.122210728136</v>
      </c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>
        <v>1385.0402981792654</v>
      </c>
      <c r="Q234" s="13"/>
      <c r="R234" s="13"/>
      <c r="S234" s="13"/>
      <c r="T234" s="13"/>
      <c r="U234" s="8">
        <f t="shared" si="20"/>
        <v>0</v>
      </c>
      <c r="V234" s="8">
        <f t="shared" si="20"/>
        <v>1385.0402981792654</v>
      </c>
      <c r="W234" s="9">
        <f t="shared" si="16"/>
        <v>78103.162508907408</v>
      </c>
      <c r="X234" s="9">
        <v>78000</v>
      </c>
      <c r="Y234" s="14">
        <f t="shared" si="18"/>
        <v>103.16250890740776</v>
      </c>
    </row>
    <row r="235" spans="1:25" s="20" customFormat="1" ht="15.75" customHeight="1">
      <c r="A235" s="11">
        <f t="shared" si="17"/>
        <v>220</v>
      </c>
      <c r="B235" s="15" t="s">
        <v>239</v>
      </c>
      <c r="C235" s="16">
        <f t="shared" si="19"/>
        <v>10</v>
      </c>
      <c r="D235" s="17">
        <f>'Feb. 15'!W235</f>
        <v>10039.6</v>
      </c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>
        <v>415.65</v>
      </c>
      <c r="U235" s="43">
        <f t="shared" si="20"/>
        <v>0</v>
      </c>
      <c r="V235" s="43">
        <f t="shared" si="20"/>
        <v>415.65</v>
      </c>
      <c r="W235" s="18">
        <f t="shared" si="16"/>
        <v>10455.25</v>
      </c>
      <c r="X235" s="18">
        <v>10000</v>
      </c>
      <c r="Y235" s="19">
        <f t="shared" si="18"/>
        <v>455.25</v>
      </c>
    </row>
    <row r="236" spans="1:25" s="20" customFormat="1" ht="15.75" customHeight="1">
      <c r="A236" s="11">
        <f t="shared" si="17"/>
        <v>221</v>
      </c>
      <c r="B236" s="12" t="s">
        <v>240</v>
      </c>
      <c r="C236" s="11">
        <f t="shared" si="19"/>
        <v>18</v>
      </c>
      <c r="D236" s="13">
        <f>'Feb. 15'!W236</f>
        <v>18091.77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>
        <v>560.82000000000005</v>
      </c>
      <c r="Q236" s="13"/>
      <c r="R236" s="13"/>
      <c r="S236" s="13"/>
      <c r="T236" s="13"/>
      <c r="U236" s="8">
        <f t="shared" si="20"/>
        <v>0</v>
      </c>
      <c r="V236" s="8">
        <f t="shared" si="20"/>
        <v>560.82000000000005</v>
      </c>
      <c r="W236" s="9">
        <f t="shared" si="16"/>
        <v>18652.59</v>
      </c>
      <c r="X236" s="9">
        <v>18000</v>
      </c>
      <c r="Y236" s="14">
        <f t="shared" si="18"/>
        <v>652.59000000000015</v>
      </c>
    </row>
    <row r="237" spans="1:25" s="20" customFormat="1" ht="15.75" customHeight="1">
      <c r="A237" s="11">
        <f t="shared" si="17"/>
        <v>222</v>
      </c>
      <c r="B237" s="12" t="s">
        <v>241</v>
      </c>
      <c r="C237" s="11">
        <f t="shared" si="19"/>
        <v>67</v>
      </c>
      <c r="D237" s="13">
        <f>'Feb. 15'!W237</f>
        <v>64353.91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>
        <v>2850.45</v>
      </c>
      <c r="Q237" s="13"/>
      <c r="R237" s="13"/>
      <c r="S237" s="13"/>
      <c r="T237" s="13"/>
      <c r="U237" s="8">
        <f t="shared" si="20"/>
        <v>0</v>
      </c>
      <c r="V237" s="8">
        <f t="shared" si="20"/>
        <v>2850.45</v>
      </c>
      <c r="W237" s="9">
        <f t="shared" si="16"/>
        <v>67204.36</v>
      </c>
      <c r="X237" s="9">
        <v>67000</v>
      </c>
      <c r="Y237" s="14">
        <f t="shared" si="18"/>
        <v>204.36000000000058</v>
      </c>
    </row>
    <row r="238" spans="1:25" s="20" customFormat="1" ht="15.75" customHeight="1">
      <c r="A238" s="11">
        <f t="shared" si="17"/>
        <v>223</v>
      </c>
      <c r="B238" s="12" t="s">
        <v>242</v>
      </c>
      <c r="C238" s="11">
        <f t="shared" si="19"/>
        <v>74</v>
      </c>
      <c r="D238" s="13">
        <f>'Feb. 15'!W238</f>
        <v>71338.070000000007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>
        <v>2783.4</v>
      </c>
      <c r="Q238" s="13"/>
      <c r="R238" s="13"/>
      <c r="S238" s="13"/>
      <c r="T238" s="13"/>
      <c r="U238" s="8">
        <f t="shared" si="20"/>
        <v>0</v>
      </c>
      <c r="V238" s="8">
        <f t="shared" si="20"/>
        <v>2783.4</v>
      </c>
      <c r="W238" s="9">
        <f t="shared" si="16"/>
        <v>74121.47</v>
      </c>
      <c r="X238" s="9">
        <v>74000</v>
      </c>
      <c r="Y238" s="14">
        <f t="shared" si="18"/>
        <v>121.47000000000116</v>
      </c>
    </row>
    <row r="239" spans="1:25" s="20" customFormat="1" ht="15.75" customHeight="1">
      <c r="A239" s="11">
        <f t="shared" si="17"/>
        <v>224</v>
      </c>
      <c r="B239" s="12" t="s">
        <v>243</v>
      </c>
      <c r="C239" s="11">
        <f t="shared" si="19"/>
        <v>29</v>
      </c>
      <c r="D239" s="13">
        <f>'Feb. 15'!W239</f>
        <v>28411.441887009183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>
        <v>1251.5999999999999</v>
      </c>
      <c r="Q239" s="13"/>
      <c r="R239" s="13"/>
      <c r="S239" s="13"/>
      <c r="T239" s="13"/>
      <c r="U239" s="8">
        <f t="shared" si="20"/>
        <v>0</v>
      </c>
      <c r="V239" s="8">
        <f t="shared" si="20"/>
        <v>1251.5999999999999</v>
      </c>
      <c r="W239" s="9">
        <f t="shared" si="16"/>
        <v>29663.041887009182</v>
      </c>
      <c r="X239" s="9">
        <v>29000</v>
      </c>
      <c r="Y239" s="14">
        <f t="shared" si="18"/>
        <v>663.04188700918166</v>
      </c>
    </row>
    <row r="240" spans="1:25" s="20" customFormat="1" ht="15.75" customHeight="1">
      <c r="A240" s="11">
        <f t="shared" si="17"/>
        <v>225</v>
      </c>
      <c r="B240" s="12" t="s">
        <v>244</v>
      </c>
      <c r="C240" s="11">
        <f t="shared" si="19"/>
        <v>106</v>
      </c>
      <c r="D240" s="13">
        <f>'Feb. 15'!W240</f>
        <v>101723.65169417398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>
        <v>4435.01</v>
      </c>
      <c r="Q240" s="13"/>
      <c r="R240" s="13"/>
      <c r="S240" s="13"/>
      <c r="T240" s="13"/>
      <c r="U240" s="8">
        <f t="shared" si="20"/>
        <v>0</v>
      </c>
      <c r="V240" s="8">
        <f t="shared" si="20"/>
        <v>4435.01</v>
      </c>
      <c r="W240" s="9">
        <f t="shared" si="16"/>
        <v>106158.66169417398</v>
      </c>
      <c r="X240" s="9">
        <v>106000</v>
      </c>
      <c r="Y240" s="14">
        <f t="shared" si="18"/>
        <v>158.66169417397759</v>
      </c>
    </row>
    <row r="241" spans="1:25" s="20" customFormat="1" ht="15.75" customHeight="1">
      <c r="A241" s="11">
        <f t="shared" si="17"/>
        <v>226</v>
      </c>
      <c r="B241" s="12" t="s">
        <v>245</v>
      </c>
      <c r="C241" s="11">
        <f t="shared" si="19"/>
        <v>62</v>
      </c>
      <c r="D241" s="13">
        <f>'Feb. 15'!W241</f>
        <v>59924.2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>
        <v>2670.34</v>
      </c>
      <c r="Q241" s="13"/>
      <c r="R241" s="13"/>
      <c r="S241" s="13"/>
      <c r="T241" s="13"/>
      <c r="U241" s="8">
        <f t="shared" si="20"/>
        <v>0</v>
      </c>
      <c r="V241" s="8">
        <f t="shared" si="20"/>
        <v>2670.34</v>
      </c>
      <c r="W241" s="9">
        <f t="shared" si="16"/>
        <v>62594.539999999994</v>
      </c>
      <c r="X241" s="9">
        <v>62000</v>
      </c>
      <c r="Y241" s="14">
        <f t="shared" si="18"/>
        <v>594.5399999999936</v>
      </c>
    </row>
    <row r="242" spans="1:25" s="20" customFormat="1" ht="15.75" customHeight="1">
      <c r="A242" s="11">
        <f t="shared" si="17"/>
        <v>227</v>
      </c>
      <c r="B242" s="12" t="s">
        <v>246</v>
      </c>
      <c r="C242" s="11">
        <f t="shared" si="19"/>
        <v>13</v>
      </c>
      <c r="D242" s="13">
        <f>'Feb. 15'!W242</f>
        <v>13292.76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>
        <v>508.39</v>
      </c>
      <c r="Q242" s="13"/>
      <c r="R242" s="13"/>
      <c r="S242" s="13"/>
      <c r="T242" s="13"/>
      <c r="U242" s="8">
        <f t="shared" si="20"/>
        <v>0</v>
      </c>
      <c r="V242" s="8">
        <f t="shared" si="20"/>
        <v>508.39</v>
      </c>
      <c r="W242" s="9">
        <f t="shared" si="16"/>
        <v>13801.15</v>
      </c>
      <c r="X242" s="9">
        <v>13000</v>
      </c>
      <c r="Y242" s="14">
        <f t="shared" si="18"/>
        <v>801.14999999999964</v>
      </c>
    </row>
    <row r="243" spans="1:25" s="20" customFormat="1" ht="15.75" customHeight="1">
      <c r="A243" s="11">
        <f t="shared" si="17"/>
        <v>228</v>
      </c>
      <c r="B243" s="12" t="s">
        <v>247</v>
      </c>
      <c r="C243" s="11">
        <f t="shared" si="19"/>
        <v>13</v>
      </c>
      <c r="D243" s="13">
        <f>'Feb. 15'!W243</f>
        <v>13242.359999999999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v>528.4079762805751</v>
      </c>
      <c r="Q243" s="13"/>
      <c r="R243" s="13"/>
      <c r="S243" s="13"/>
      <c r="T243" s="13"/>
      <c r="U243" s="8">
        <f t="shared" si="20"/>
        <v>0</v>
      </c>
      <c r="V243" s="8">
        <f t="shared" si="20"/>
        <v>528.4079762805751</v>
      </c>
      <c r="W243" s="9">
        <f t="shared" si="16"/>
        <v>13770.767976280575</v>
      </c>
      <c r="X243" s="9">
        <v>13000</v>
      </c>
      <c r="Y243" s="14">
        <f t="shared" si="18"/>
        <v>770.76797628057466</v>
      </c>
    </row>
    <row r="244" spans="1:25" s="20" customFormat="1" ht="15.75" customHeight="1">
      <c r="A244" s="11">
        <f t="shared" si="17"/>
        <v>229</v>
      </c>
      <c r="B244" s="12" t="s">
        <v>248</v>
      </c>
      <c r="C244" s="11">
        <f t="shared" si="19"/>
        <v>85</v>
      </c>
      <c r="D244" s="13">
        <f>'Feb. 15'!W244</f>
        <v>81449.130967875666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v>3618.36</v>
      </c>
      <c r="Q244" s="13"/>
      <c r="R244" s="13"/>
      <c r="S244" s="13"/>
      <c r="T244" s="13"/>
      <c r="U244" s="8">
        <f t="shared" si="20"/>
        <v>0</v>
      </c>
      <c r="V244" s="8">
        <f t="shared" si="20"/>
        <v>3618.36</v>
      </c>
      <c r="W244" s="9">
        <f t="shared" si="16"/>
        <v>85067.490967875667</v>
      </c>
      <c r="X244" s="9">
        <v>85000</v>
      </c>
      <c r="Y244" s="14">
        <f t="shared" si="18"/>
        <v>67.490967875666684</v>
      </c>
    </row>
    <row r="245" spans="1:25" s="20" customFormat="1" ht="15.75" customHeight="1">
      <c r="A245" s="11">
        <f t="shared" si="17"/>
        <v>230</v>
      </c>
      <c r="B245" s="21" t="s">
        <v>249</v>
      </c>
      <c r="C245" s="22">
        <f t="shared" si="19"/>
        <v>0</v>
      </c>
      <c r="D245" s="23">
        <f>'Feb. 15'!W245</f>
        <v>-1.9672797934617847E-3</v>
      </c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7">
        <f t="shared" si="20"/>
        <v>0</v>
      </c>
      <c r="V245" s="27">
        <f t="shared" si="20"/>
        <v>0</v>
      </c>
      <c r="W245" s="24">
        <f t="shared" si="16"/>
        <v>-1.9672797934617847E-3</v>
      </c>
      <c r="X245" s="24">
        <v>0</v>
      </c>
      <c r="Y245" s="25">
        <f t="shared" si="18"/>
        <v>-1.9672797934617847E-3</v>
      </c>
    </row>
    <row r="246" spans="1:25" s="20" customFormat="1" ht="15.75" customHeight="1">
      <c r="A246" s="11">
        <f t="shared" si="17"/>
        <v>231</v>
      </c>
      <c r="B246" s="12" t="s">
        <v>250</v>
      </c>
      <c r="C246" s="11">
        <f t="shared" si="19"/>
        <v>33</v>
      </c>
      <c r="D246" s="13">
        <f>'Feb. 15'!W246</f>
        <v>32247.121911684771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>
        <v>1319.56</v>
      </c>
      <c r="Q246" s="13"/>
      <c r="R246" s="13"/>
      <c r="S246" s="13"/>
      <c r="T246" s="13"/>
      <c r="U246" s="8">
        <f t="shared" si="20"/>
        <v>0</v>
      </c>
      <c r="V246" s="8">
        <f t="shared" si="20"/>
        <v>1319.56</v>
      </c>
      <c r="W246" s="9">
        <f t="shared" si="16"/>
        <v>33566.681911684769</v>
      </c>
      <c r="X246" s="9">
        <v>33000</v>
      </c>
      <c r="Y246" s="14">
        <f t="shared" si="18"/>
        <v>566.68191168476915</v>
      </c>
    </row>
    <row r="247" spans="1:25" s="20" customFormat="1" ht="15.75" customHeight="1">
      <c r="A247" s="11">
        <f t="shared" si="17"/>
        <v>232</v>
      </c>
      <c r="B247" s="15" t="s">
        <v>251</v>
      </c>
      <c r="C247" s="16">
        <f t="shared" si="19"/>
        <v>62</v>
      </c>
      <c r="D247" s="17">
        <f>'Feb. 15'!W247</f>
        <v>59763.538029261166</v>
      </c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>
        <v>2626.62</v>
      </c>
      <c r="U247" s="43">
        <f t="shared" si="20"/>
        <v>0</v>
      </c>
      <c r="V247" s="43">
        <f t="shared" si="20"/>
        <v>2626.62</v>
      </c>
      <c r="W247" s="18">
        <f t="shared" si="16"/>
        <v>62390.158029261169</v>
      </c>
      <c r="X247" s="18">
        <v>62000</v>
      </c>
      <c r="Y247" s="19">
        <f t="shared" si="18"/>
        <v>390.15802926116885</v>
      </c>
    </row>
    <row r="248" spans="1:25" s="20" customFormat="1" ht="15.75" customHeight="1">
      <c r="A248" s="11">
        <f t="shared" si="17"/>
        <v>233</v>
      </c>
      <c r="B248" s="12" t="s">
        <v>252</v>
      </c>
      <c r="C248" s="11">
        <f t="shared" si="19"/>
        <v>112</v>
      </c>
      <c r="D248" s="13">
        <f>'Feb. 15'!W248</f>
        <v>107561.36709456012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v>4772.41</v>
      </c>
      <c r="Q248" s="13"/>
      <c r="R248" s="13"/>
      <c r="S248" s="13"/>
      <c r="T248" s="13"/>
      <c r="U248" s="8">
        <f t="shared" si="20"/>
        <v>0</v>
      </c>
      <c r="V248" s="8">
        <f t="shared" si="20"/>
        <v>4772.41</v>
      </c>
      <c r="W248" s="9">
        <f t="shared" si="16"/>
        <v>112333.77709456012</v>
      </c>
      <c r="X248" s="9">
        <v>112000</v>
      </c>
      <c r="Y248" s="14">
        <f t="shared" si="18"/>
        <v>333.77709456012235</v>
      </c>
    </row>
    <row r="249" spans="1:25" s="20" customFormat="1" ht="15.75" customHeight="1">
      <c r="A249" s="11">
        <f t="shared" si="17"/>
        <v>234</v>
      </c>
      <c r="B249" s="12" t="s">
        <v>253</v>
      </c>
      <c r="C249" s="11">
        <f t="shared" si="19"/>
        <v>463</v>
      </c>
      <c r="D249" s="13">
        <f>'Feb. 15'!W249</f>
        <v>443909.56517112133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>
        <v>19754.82</v>
      </c>
      <c r="Q249" s="13"/>
      <c r="R249" s="13"/>
      <c r="S249" s="13"/>
      <c r="T249" s="13"/>
      <c r="U249" s="8">
        <f t="shared" si="20"/>
        <v>0</v>
      </c>
      <c r="V249" s="8">
        <f t="shared" si="20"/>
        <v>19754.82</v>
      </c>
      <c r="W249" s="9">
        <f t="shared" si="16"/>
        <v>463664.38517112134</v>
      </c>
      <c r="X249" s="9">
        <v>463000</v>
      </c>
      <c r="Y249" s="14">
        <f t="shared" si="18"/>
        <v>664.38517112133559</v>
      </c>
    </row>
    <row r="250" spans="1:25" s="20" customFormat="1" ht="15.75" customHeight="1">
      <c r="A250" s="11">
        <f t="shared" si="17"/>
        <v>235</v>
      </c>
      <c r="B250" s="12" t="s">
        <v>254</v>
      </c>
      <c r="C250" s="11">
        <f t="shared" si="19"/>
        <v>26</v>
      </c>
      <c r="D250" s="13">
        <f>'Feb. 15'!W250</f>
        <v>26056.959999999999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>
        <v>511.65</v>
      </c>
      <c r="Q250" s="13"/>
      <c r="R250" s="13"/>
      <c r="S250" s="13"/>
      <c r="T250" s="13"/>
      <c r="U250" s="8">
        <f t="shared" si="20"/>
        <v>0</v>
      </c>
      <c r="V250" s="8">
        <f t="shared" si="20"/>
        <v>511.65</v>
      </c>
      <c r="W250" s="9">
        <f t="shared" si="16"/>
        <v>26568.61</v>
      </c>
      <c r="X250" s="9">
        <v>26000</v>
      </c>
      <c r="Y250" s="14">
        <f t="shared" si="18"/>
        <v>568.61000000000058</v>
      </c>
    </row>
    <row r="251" spans="1:25" s="20" customFormat="1" ht="15.75" customHeight="1">
      <c r="A251" s="11">
        <f t="shared" si="17"/>
        <v>236</v>
      </c>
      <c r="B251" s="12" t="s">
        <v>255</v>
      </c>
      <c r="C251" s="11">
        <f t="shared" si="19"/>
        <v>70</v>
      </c>
      <c r="D251" s="13">
        <f>'Feb. 15'!W251</f>
        <v>68067.672030459682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v>2672.11</v>
      </c>
      <c r="Q251" s="13"/>
      <c r="R251" s="13"/>
      <c r="S251" s="13"/>
      <c r="T251" s="13"/>
      <c r="U251" s="8">
        <f t="shared" si="20"/>
        <v>0</v>
      </c>
      <c r="V251" s="8">
        <f t="shared" si="20"/>
        <v>2672.11</v>
      </c>
      <c r="W251" s="9">
        <f t="shared" si="16"/>
        <v>70739.782030459683</v>
      </c>
      <c r="X251" s="9">
        <v>70000</v>
      </c>
      <c r="Y251" s="14">
        <f t="shared" si="18"/>
        <v>739.78203045968257</v>
      </c>
    </row>
    <row r="252" spans="1:25" s="20" customFormat="1" ht="15.75" customHeight="1">
      <c r="A252" s="11">
        <f t="shared" si="17"/>
        <v>237</v>
      </c>
      <c r="B252" s="12" t="s">
        <v>256</v>
      </c>
      <c r="C252" s="11">
        <f t="shared" si="19"/>
        <v>245</v>
      </c>
      <c r="D252" s="13">
        <f>'Feb. 15'!W252</f>
        <v>236817.18757819643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v>8724.74</v>
      </c>
      <c r="Q252" s="13"/>
      <c r="R252" s="13"/>
      <c r="S252" s="13"/>
      <c r="T252" s="13"/>
      <c r="U252" s="8">
        <f t="shared" si="20"/>
        <v>0</v>
      </c>
      <c r="V252" s="8">
        <f t="shared" si="20"/>
        <v>8724.74</v>
      </c>
      <c r="W252" s="9">
        <f t="shared" si="16"/>
        <v>245541.92757819642</v>
      </c>
      <c r="X252" s="9">
        <v>245000</v>
      </c>
      <c r="Y252" s="14">
        <f t="shared" si="18"/>
        <v>541.92757819642429</v>
      </c>
    </row>
    <row r="253" spans="1:25" s="20" customFormat="1" ht="15.75" customHeight="1">
      <c r="A253" s="11">
        <f t="shared" si="17"/>
        <v>238</v>
      </c>
      <c r="B253" s="12" t="s">
        <v>257</v>
      </c>
      <c r="C253" s="11">
        <f t="shared" si="19"/>
        <v>56</v>
      </c>
      <c r="D253" s="13">
        <f>'Feb. 15'!W253</f>
        <v>55196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28">
        <v>1623.61</v>
      </c>
      <c r="Q253" s="13"/>
      <c r="R253" s="28"/>
      <c r="S253" s="13"/>
      <c r="T253" s="13"/>
      <c r="U253" s="8">
        <f t="shared" si="20"/>
        <v>0</v>
      </c>
      <c r="V253" s="8">
        <f t="shared" si="20"/>
        <v>1623.61</v>
      </c>
      <c r="W253" s="9">
        <f t="shared" si="16"/>
        <v>56819.61</v>
      </c>
      <c r="X253" s="9">
        <v>56000</v>
      </c>
      <c r="Y253" s="14">
        <f t="shared" si="18"/>
        <v>819.61000000000058</v>
      </c>
    </row>
    <row r="254" spans="1:25" s="20" customFormat="1" ht="15.75" customHeight="1">
      <c r="A254" s="11">
        <f t="shared" si="17"/>
        <v>239</v>
      </c>
      <c r="B254" s="12" t="s">
        <v>258</v>
      </c>
      <c r="C254" s="11">
        <f t="shared" si="19"/>
        <v>223</v>
      </c>
      <c r="D254" s="13">
        <f>'Feb. 15'!W254</f>
        <v>214306.33614070358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v>8715.36</v>
      </c>
      <c r="Q254" s="13"/>
      <c r="R254" s="13"/>
      <c r="S254" s="13"/>
      <c r="T254" s="13"/>
      <c r="U254" s="8">
        <f t="shared" si="20"/>
        <v>0</v>
      </c>
      <c r="V254" s="8">
        <f t="shared" si="20"/>
        <v>8715.36</v>
      </c>
      <c r="W254" s="9">
        <f t="shared" si="16"/>
        <v>223021.69614070357</v>
      </c>
      <c r="X254" s="9">
        <v>223000</v>
      </c>
      <c r="Y254" s="14">
        <f t="shared" si="18"/>
        <v>21.696140703570563</v>
      </c>
    </row>
    <row r="255" spans="1:25" s="20" customFormat="1" ht="15.75" customHeight="1">
      <c r="A255" s="11">
        <f t="shared" si="17"/>
        <v>240</v>
      </c>
      <c r="B255" s="12" t="s">
        <v>259</v>
      </c>
      <c r="C255" s="11">
        <f t="shared" si="19"/>
        <v>285</v>
      </c>
      <c r="D255" s="13">
        <f>'Feb. 15'!W255</f>
        <v>273357.69894974172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v>11775.69</v>
      </c>
      <c r="Q255" s="13"/>
      <c r="R255" s="13"/>
      <c r="S255" s="13"/>
      <c r="T255" s="13"/>
      <c r="U255" s="8">
        <f t="shared" si="20"/>
        <v>0</v>
      </c>
      <c r="V255" s="8">
        <f t="shared" si="20"/>
        <v>11775.69</v>
      </c>
      <c r="W255" s="9">
        <f t="shared" si="16"/>
        <v>285133.38894974173</v>
      </c>
      <c r="X255" s="9">
        <v>285000</v>
      </c>
      <c r="Y255" s="14">
        <f t="shared" si="18"/>
        <v>133.38894974172581</v>
      </c>
    </row>
    <row r="256" spans="1:25" s="20" customFormat="1" ht="15.75" customHeight="1">
      <c r="A256" s="11">
        <f t="shared" si="17"/>
        <v>241</v>
      </c>
      <c r="B256" s="21" t="s">
        <v>260</v>
      </c>
      <c r="C256" s="22">
        <f t="shared" si="19"/>
        <v>0</v>
      </c>
      <c r="D256" s="23">
        <f>'Feb. 15'!W256</f>
        <v>6.3599382701795548E-4</v>
      </c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7">
        <f t="shared" si="20"/>
        <v>0</v>
      </c>
      <c r="V256" s="27">
        <f t="shared" si="20"/>
        <v>0</v>
      </c>
      <c r="W256" s="24">
        <f t="shared" si="16"/>
        <v>6.3599382701795548E-4</v>
      </c>
      <c r="X256" s="24">
        <v>0</v>
      </c>
      <c r="Y256" s="25">
        <f t="shared" si="18"/>
        <v>6.3599382701795548E-4</v>
      </c>
    </row>
    <row r="257" spans="1:25" s="20" customFormat="1" ht="15.75" customHeight="1">
      <c r="A257" s="11">
        <f t="shared" si="17"/>
        <v>242</v>
      </c>
      <c r="B257" s="21" t="s">
        <v>261</v>
      </c>
      <c r="C257" s="22">
        <f t="shared" si="19"/>
        <v>0</v>
      </c>
      <c r="D257" s="23">
        <f>'Feb. 15'!W257</f>
        <v>-1.5968545922078192E-3</v>
      </c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7">
        <f t="shared" si="20"/>
        <v>0</v>
      </c>
      <c r="V257" s="27">
        <f t="shared" si="20"/>
        <v>0</v>
      </c>
      <c r="W257" s="24">
        <f t="shared" si="16"/>
        <v>-1.5968545922078192E-3</v>
      </c>
      <c r="X257" s="24">
        <v>0</v>
      </c>
      <c r="Y257" s="25">
        <f t="shared" si="18"/>
        <v>-1.5968545922078192E-3</v>
      </c>
    </row>
    <row r="258" spans="1:25" s="20" customFormat="1" ht="15.75" customHeight="1">
      <c r="A258" s="11">
        <f t="shared" si="17"/>
        <v>243</v>
      </c>
      <c r="B258" s="12" t="s">
        <v>262</v>
      </c>
      <c r="C258" s="11">
        <f t="shared" si="19"/>
        <v>143</v>
      </c>
      <c r="D258" s="13">
        <f>'Feb. 15'!W258</f>
        <v>137189.01251254621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v>6001.9</v>
      </c>
      <c r="Q258" s="13"/>
      <c r="R258" s="13"/>
      <c r="S258" s="13"/>
      <c r="T258" s="13"/>
      <c r="U258" s="8">
        <f t="shared" si="20"/>
        <v>0</v>
      </c>
      <c r="V258" s="8">
        <f t="shared" si="20"/>
        <v>6001.9</v>
      </c>
      <c r="W258" s="9">
        <f t="shared" si="16"/>
        <v>143190.9125125462</v>
      </c>
      <c r="X258" s="9">
        <v>143000</v>
      </c>
      <c r="Y258" s="14">
        <f t="shared" si="18"/>
        <v>190.91251254620147</v>
      </c>
    </row>
    <row r="259" spans="1:25" s="20" customFormat="1" ht="15.75" customHeight="1">
      <c r="A259" s="11"/>
      <c r="B259" s="12"/>
      <c r="C259" s="11">
        <f t="shared" si="19"/>
        <v>0</v>
      </c>
      <c r="D259" s="13">
        <f>'Feb. 15'!W259</f>
        <v>0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8">
        <f t="shared" si="20"/>
        <v>0</v>
      </c>
      <c r="V259" s="8">
        <f t="shared" si="20"/>
        <v>0</v>
      </c>
      <c r="W259" s="9">
        <f t="shared" si="16"/>
        <v>0</v>
      </c>
      <c r="X259" s="9">
        <v>0</v>
      </c>
      <c r="Y259" s="14">
        <f t="shared" si="18"/>
        <v>0</v>
      </c>
    </row>
    <row r="260" spans="1:25" s="20" customFormat="1" ht="15.75" customHeight="1">
      <c r="A260" s="11"/>
      <c r="B260" s="12"/>
      <c r="C260" s="11">
        <f t="shared" si="19"/>
        <v>0</v>
      </c>
      <c r="D260" s="13">
        <f>'Feb. 15'!W260</f>
        <v>0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8">
        <f t="shared" si="20"/>
        <v>0</v>
      </c>
      <c r="V260" s="8">
        <f t="shared" si="20"/>
        <v>0</v>
      </c>
      <c r="W260" s="9">
        <f t="shared" si="16"/>
        <v>0</v>
      </c>
      <c r="X260" s="9">
        <v>0</v>
      </c>
      <c r="Y260" s="14">
        <f t="shared" si="18"/>
        <v>0</v>
      </c>
    </row>
    <row r="261" spans="1:25" s="20" customFormat="1" ht="15.75" customHeight="1">
      <c r="A261" s="11"/>
      <c r="B261" s="12"/>
      <c r="C261" s="11">
        <f t="shared" si="19"/>
        <v>0</v>
      </c>
      <c r="D261" s="13">
        <f>'Feb. 15'!W261</f>
        <v>0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8">
        <f t="shared" si="20"/>
        <v>0</v>
      </c>
      <c r="V261" s="8">
        <f t="shared" si="20"/>
        <v>0</v>
      </c>
      <c r="W261" s="9">
        <f t="shared" si="16"/>
        <v>0</v>
      </c>
      <c r="X261" s="9">
        <v>0</v>
      </c>
      <c r="Y261" s="14">
        <f t="shared" si="18"/>
        <v>0</v>
      </c>
    </row>
    <row r="262" spans="1:25" s="31" customFormat="1" ht="15.75" customHeight="1" thickBot="1">
      <c r="A262" s="52" t="s">
        <v>263</v>
      </c>
      <c r="B262" s="52"/>
      <c r="C262" s="29">
        <f t="shared" ref="C262:Y262" si="21">SUM(C16:C261)</f>
        <v>29129</v>
      </c>
      <c r="D262" s="30">
        <f t="shared" si="21"/>
        <v>28431418.835198168</v>
      </c>
      <c r="E262" s="30">
        <f t="shared" si="21"/>
        <v>0</v>
      </c>
      <c r="F262" s="30">
        <f t="shared" si="21"/>
        <v>13600</v>
      </c>
      <c r="G262" s="30">
        <f t="shared" si="21"/>
        <v>0</v>
      </c>
      <c r="H262" s="30">
        <f t="shared" si="21"/>
        <v>0</v>
      </c>
      <c r="I262" s="30">
        <f t="shared" si="21"/>
        <v>0</v>
      </c>
      <c r="J262" s="30">
        <f t="shared" si="21"/>
        <v>0</v>
      </c>
      <c r="K262" s="30">
        <f t="shared" si="21"/>
        <v>0</v>
      </c>
      <c r="L262" s="30">
        <f t="shared" si="21"/>
        <v>0</v>
      </c>
      <c r="M262" s="30">
        <f t="shared" si="21"/>
        <v>0</v>
      </c>
      <c r="N262" s="30">
        <f t="shared" si="21"/>
        <v>0</v>
      </c>
      <c r="O262" s="30">
        <f t="shared" si="21"/>
        <v>0</v>
      </c>
      <c r="P262" s="30">
        <f t="shared" si="21"/>
        <v>1068033.6155420314</v>
      </c>
      <c r="Q262" s="30">
        <f t="shared" si="21"/>
        <v>0</v>
      </c>
      <c r="R262" s="30">
        <f t="shared" si="21"/>
        <v>1125</v>
      </c>
      <c r="S262" s="30">
        <f t="shared" si="21"/>
        <v>441815.6</v>
      </c>
      <c r="T262" s="30">
        <f t="shared" si="21"/>
        <v>163755.10999999996</v>
      </c>
      <c r="U262" s="30">
        <f t="shared" si="21"/>
        <v>441815.6</v>
      </c>
      <c r="V262" s="30">
        <f t="shared" si="21"/>
        <v>1246513.7255420322</v>
      </c>
      <c r="W262" s="30">
        <f t="shared" si="21"/>
        <v>29236116.960740175</v>
      </c>
      <c r="X262" s="30">
        <f t="shared" si="21"/>
        <v>29129000</v>
      </c>
      <c r="Y262" s="30">
        <f t="shared" si="21"/>
        <v>107116.96074018118</v>
      </c>
    </row>
    <row r="263" spans="1:25" s="31" customFormat="1" thickTop="1">
      <c r="A263" s="32"/>
      <c r="B263" s="32"/>
      <c r="C263" s="32"/>
      <c r="D263" s="20">
        <f>D262-'Feb. 15'!W262</f>
        <v>0</v>
      </c>
      <c r="E263" s="33">
        <f>E262-'[3]Mar. 15'!$E$129-'[3]Mar. 15'!$E$130-'[3]Mar. 15'!$E$131</f>
        <v>0</v>
      </c>
      <c r="F263" s="33">
        <f>F262-'[3]Mar. 15'!$F$129-'[3]Mar. 15'!$F$130-'[3]Mar. 15'!$F$131</f>
        <v>0</v>
      </c>
      <c r="G263" s="33">
        <f>G262-'[3]Mar. 15'!$G$129-'[3]Mar. 15'!$G$130-'[3]Mar. 15'!$G$131</f>
        <v>0</v>
      </c>
      <c r="H263" s="33">
        <f>H262-'[3]Mar. 15'!$H$129-'[3]Mar. 15'!$H$130-'[3]Mar. 15'!$H$131</f>
        <v>0</v>
      </c>
      <c r="I263" s="33">
        <f>I262-'[3]Mar. 15'!$I$129-'[3]Mar. 15'!$I$130-'[3]Mar. 15'!$I$131</f>
        <v>0</v>
      </c>
      <c r="J263" s="33">
        <f>J262-'[3]Mar. 15'!$J$129-'[3]Mar. 15'!$J$130-'[3]Mar. 15'!$J$131</f>
        <v>0</v>
      </c>
      <c r="K263" s="33">
        <f>K262-'[3]Mar. 15'!$K$129-'[3]Mar. 15'!$K$130-'[3]Mar. 15'!$K$131</f>
        <v>0</v>
      </c>
      <c r="L263" s="33">
        <f>L262-'[3]Mar. 15'!$L$129-'[3]Mar. 15'!$L$130-'[3]Mar. 15'!$L$131</f>
        <v>0</v>
      </c>
      <c r="M263" s="33">
        <f>M262-'[3]Mar. 15'!$M$129-'[3]Mar. 15'!$M$130-'[3]Mar. 15'!$M$131</f>
        <v>0</v>
      </c>
      <c r="N263" s="33">
        <f>N262-'[3]Mar. 15'!$N$129-'[3]Mar. 15'!$N$130-'[3]Mar. 15'!$N$131</f>
        <v>0</v>
      </c>
      <c r="O263" s="33">
        <f>O262-'[3]Mar. 15'!$O$129-'[3]Mar. 15'!$O$130-'[3]Mar. 15'!$O$131</f>
        <v>0</v>
      </c>
      <c r="P263" s="33">
        <f>P262-'[3]Mar. 15'!$P$129-'[3]Mar. 15'!$P$130-'[3]Mar. 15'!$P$131</f>
        <v>5.5420314893126488E-3</v>
      </c>
      <c r="Q263" s="33">
        <f>Q262-'[3]Mar. 15'!$Q$129-'[3]Mar. 15'!$Q$130-'[3]Mar. 15'!$Q$131</f>
        <v>0</v>
      </c>
      <c r="R263" s="33">
        <f>R262-'[3]Mar. 15'!$R$129-'[3]Mar. 15'!$R$130-'[3]Mar. 15'!$R$131</f>
        <v>0</v>
      </c>
      <c r="S263" s="33">
        <f>S262-'[3]Mar. 15'!$S$129-'[3]Mar. 15'!$S$130-'[3]Mar. 15'!$S$131</f>
        <v>0</v>
      </c>
      <c r="T263" s="33">
        <f>T262-'[3]Mar. 15'!$T$129-'[3]Mar. 15'!$T$130-'[3]Mar. 15'!$T$131</f>
        <v>-2.9103830456733704E-11</v>
      </c>
      <c r="U263" s="33">
        <f>U262-'[3]Mar. 15'!$U$129-'[3]Mar. 15'!$U$130-'[3]Mar. 15'!$U$131</f>
        <v>0</v>
      </c>
      <c r="V263" s="33">
        <f>V262-'[3]Mar. 15'!$V$129-'[3]Mar. 15'!$V$130-'[3]Mar. 15'!$V$131</f>
        <v>5.5420324206352234E-3</v>
      </c>
      <c r="W263" s="34">
        <f>W262-'[3]Mar. 15'!$AB$129-'[3]Mar. 15'!$AB$130-'[3]Mar. 15'!$AB$131</f>
        <v>5.5420279932150152E-3</v>
      </c>
      <c r="X263" s="34">
        <f>+X262+Y262-W262</f>
        <v>0</v>
      </c>
      <c r="Y263" s="35"/>
    </row>
    <row r="264" spans="1:25" s="31" customFormat="1">
      <c r="A264" s="32" t="s">
        <v>264</v>
      </c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6"/>
      <c r="Q264" s="36"/>
      <c r="R264" s="36"/>
      <c r="S264" s="2"/>
      <c r="T264" s="20"/>
      <c r="U264" s="2"/>
      <c r="V264" s="2"/>
      <c r="W264" s="34"/>
      <c r="X264" s="20" t="s">
        <v>265</v>
      </c>
      <c r="Y264" s="1"/>
    </row>
    <row r="265" spans="1:25" s="31" customFormat="1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0"/>
      <c r="Q265" s="20"/>
      <c r="R265" s="20"/>
      <c r="S265" s="2"/>
      <c r="T265" s="20"/>
      <c r="U265" s="2"/>
      <c r="V265" s="2"/>
      <c r="W265" s="34"/>
      <c r="X265" s="34"/>
      <c r="Y265" s="1"/>
    </row>
    <row r="266" spans="1:25">
      <c r="A266" s="37" t="s">
        <v>266</v>
      </c>
      <c r="P266" s="20"/>
      <c r="Q266" s="20"/>
      <c r="R266" s="20"/>
      <c r="S266" s="20"/>
      <c r="T266" s="20"/>
      <c r="U266" s="20"/>
      <c r="V266" s="38"/>
      <c r="W266" s="34"/>
      <c r="X266" s="53" t="s">
        <v>267</v>
      </c>
      <c r="Y266" s="53"/>
    </row>
    <row r="267" spans="1:25" s="31" customFormat="1">
      <c r="A267" s="32" t="s">
        <v>268</v>
      </c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0"/>
      <c r="T267" s="20"/>
      <c r="U267" s="2"/>
      <c r="V267" s="2"/>
      <c r="W267" s="2"/>
      <c r="X267" s="54" t="s">
        <v>269</v>
      </c>
      <c r="Y267" s="54"/>
    </row>
    <row r="268" spans="1:25">
      <c r="S268" s="20"/>
      <c r="T268" s="20"/>
      <c r="W268" s="39"/>
      <c r="X268" s="34"/>
      <c r="Y268" s="40"/>
    </row>
    <row r="269" spans="1:25">
      <c r="A269" s="32"/>
      <c r="S269" s="20"/>
      <c r="T269" s="20"/>
      <c r="W269" s="34"/>
      <c r="X269" s="34"/>
      <c r="Y269" s="40"/>
    </row>
    <row r="270" spans="1:25">
      <c r="A270" s="32"/>
      <c r="W270" s="34"/>
      <c r="X270" s="39"/>
      <c r="Y270" s="26"/>
    </row>
    <row r="271" spans="1:25">
      <c r="W271" s="34"/>
      <c r="Y271" s="41"/>
    </row>
    <row r="272" spans="1:25">
      <c r="W272" s="42"/>
      <c r="X272" s="55"/>
      <c r="Y272" s="55"/>
    </row>
    <row r="273" spans="1:25">
      <c r="W273" s="42"/>
      <c r="X273" s="50"/>
      <c r="Y273" s="50"/>
    </row>
    <row r="274" spans="1:25">
      <c r="W274" s="34"/>
      <c r="X274" s="34"/>
    </row>
    <row r="276" spans="1:25">
      <c r="X276" s="34"/>
      <c r="Y276" s="26"/>
    </row>
    <row r="278" spans="1:25" s="2" customFormat="1">
      <c r="A278" s="1"/>
      <c r="B278" s="1"/>
      <c r="C278" s="1"/>
      <c r="Y278" s="1"/>
    </row>
    <row r="279" spans="1:25" s="2" customFormat="1">
      <c r="A279" s="1"/>
      <c r="B279" s="1"/>
      <c r="C279" s="1"/>
      <c r="Y279" s="1"/>
    </row>
    <row r="280" spans="1:25" s="2" customFormat="1">
      <c r="A280" s="1"/>
      <c r="B280" s="1"/>
      <c r="C280" s="1"/>
      <c r="Y280" s="1"/>
    </row>
    <row r="281" spans="1:25" s="2" customFormat="1">
      <c r="A281" s="1"/>
      <c r="B281" s="1"/>
      <c r="C281" s="1"/>
      <c r="Y281" s="1"/>
    </row>
    <row r="283" spans="1:25" s="2" customFormat="1">
      <c r="A283" s="1"/>
      <c r="B283" s="1"/>
      <c r="C283" s="1"/>
      <c r="Y283" s="1"/>
    </row>
    <row r="288" spans="1:25" s="2" customFormat="1">
      <c r="A288" s="1"/>
      <c r="B288" s="1"/>
      <c r="C288" s="1"/>
      <c r="Y288" s="1"/>
    </row>
    <row r="289" spans="1:25" s="2" customFormat="1">
      <c r="A289" s="1"/>
      <c r="B289" s="1"/>
      <c r="C289" s="1"/>
      <c r="Y289" s="1"/>
    </row>
    <row r="290" spans="1:25" s="2" customFormat="1">
      <c r="A290" s="1"/>
      <c r="B290" s="1"/>
      <c r="C290" s="1"/>
      <c r="Y290" s="1"/>
    </row>
    <row r="291" spans="1:25" s="2" customFormat="1">
      <c r="A291" s="1"/>
      <c r="B291" s="1"/>
      <c r="C291" s="1"/>
      <c r="Y291" s="1"/>
    </row>
    <row r="292" spans="1:25" s="2" customFormat="1">
      <c r="A292" s="1"/>
      <c r="B292" s="1"/>
      <c r="C292" s="1"/>
      <c r="Y292" s="1"/>
    </row>
    <row r="293" spans="1:25" s="2" customFormat="1">
      <c r="A293" s="1"/>
      <c r="B293" s="1"/>
      <c r="C293" s="1"/>
      <c r="Y293" s="1"/>
    </row>
    <row r="294" spans="1:25" s="2" customFormat="1">
      <c r="A294" s="1"/>
      <c r="B294" s="1"/>
      <c r="C294" s="1"/>
      <c r="Y294" s="1"/>
    </row>
    <row r="295" spans="1:25" s="20" customFormat="1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"/>
    </row>
    <row r="296" spans="1:25" s="20" customFormat="1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"/>
    </row>
    <row r="297" spans="1:25" s="20" customFormat="1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"/>
    </row>
    <row r="298" spans="1:25" s="20" customFormat="1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"/>
    </row>
    <row r="299" spans="1:25" s="20" customFormat="1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"/>
    </row>
    <row r="300" spans="1:25" s="20" customFormat="1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1"/>
    </row>
    <row r="301" spans="1:25" s="20" customFormat="1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"/>
    </row>
    <row r="302" spans="1:25" s="20" customFormat="1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"/>
    </row>
    <row r="303" spans="1:25" s="20" customFormat="1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"/>
    </row>
    <row r="304" spans="1:25" s="20" customFormat="1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"/>
    </row>
    <row r="305" spans="4:25" s="20" customFormat="1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"/>
    </row>
    <row r="306" spans="4:25" s="20" customFormat="1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"/>
    </row>
    <row r="310" spans="4:25" s="20" customFormat="1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"/>
    </row>
    <row r="311" spans="4:25" s="20" customFormat="1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"/>
    </row>
    <row r="314" spans="4:25" s="20" customFormat="1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"/>
    </row>
    <row r="315" spans="4:25" s="20" customFormat="1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"/>
    </row>
    <row r="316" spans="4:25" s="20" customFormat="1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"/>
    </row>
    <row r="317" spans="4:25" s="20" customFormat="1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"/>
    </row>
    <row r="318" spans="4:25" s="20" customFormat="1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"/>
    </row>
    <row r="319" spans="4:25" s="20" customFormat="1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"/>
    </row>
    <row r="321" spans="4:25" s="20" customFormat="1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"/>
    </row>
    <row r="322" spans="4:25" s="20" customFormat="1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"/>
    </row>
    <row r="324" spans="4:25" s="20" customFormat="1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"/>
    </row>
    <row r="325" spans="4:25" s="20" customFormat="1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"/>
    </row>
    <row r="326" spans="4:25" s="20" customFormat="1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"/>
    </row>
    <row r="327" spans="4:25" s="20" customFormat="1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"/>
    </row>
    <row r="328" spans="4:25" s="20" customFormat="1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"/>
    </row>
    <row r="329" spans="4:25" s="20" customFormat="1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"/>
    </row>
    <row r="338" spans="4:25" s="20" customFormat="1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"/>
    </row>
    <row r="339" spans="4:25" s="20" customFormat="1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"/>
    </row>
    <row r="340" spans="4:25" s="20" customFormat="1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"/>
    </row>
    <row r="341" spans="4:25" s="20" customFormat="1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"/>
    </row>
    <row r="343" spans="4:25" s="20" customFormat="1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"/>
    </row>
    <row r="356" spans="1:25" s="20" customFormat="1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"/>
    </row>
    <row r="357" spans="1:25" s="20" customFormat="1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"/>
    </row>
    <row r="358" spans="1:25" s="20" customFormat="1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"/>
    </row>
    <row r="359" spans="1:25" s="20" customFormat="1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"/>
    </row>
    <row r="360" spans="1:25" s="20" customFormat="1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"/>
    </row>
    <row r="361" spans="1:25" s="20" customFormat="1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"/>
    </row>
    <row r="362" spans="1:25" s="20" customFormat="1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"/>
    </row>
  </sheetData>
  <sheetProtection password="EC34" sheet="1" objects="1" scenarios="1"/>
  <mergeCells count="29">
    <mergeCell ref="A8:Y8"/>
    <mergeCell ref="A3:Y3"/>
    <mergeCell ref="A4:Y4"/>
    <mergeCell ref="A5:Y5"/>
    <mergeCell ref="A6:Y6"/>
    <mergeCell ref="A7:Y7"/>
    <mergeCell ref="A10:Y10"/>
    <mergeCell ref="A11:Y11"/>
    <mergeCell ref="A13:A14"/>
    <mergeCell ref="B13:B14"/>
    <mergeCell ref="C13:C14"/>
    <mergeCell ref="D13:D14"/>
    <mergeCell ref="E13:F13"/>
    <mergeCell ref="G13:H13"/>
    <mergeCell ref="I13:J13"/>
    <mergeCell ref="K13:L13"/>
    <mergeCell ref="X273:Y273"/>
    <mergeCell ref="X13:X14"/>
    <mergeCell ref="Y13:Y14"/>
    <mergeCell ref="A262:B262"/>
    <mergeCell ref="X266:Y266"/>
    <mergeCell ref="X267:Y267"/>
    <mergeCell ref="X272:Y272"/>
    <mergeCell ref="M13:N13"/>
    <mergeCell ref="O13:P13"/>
    <mergeCell ref="Q13:R13"/>
    <mergeCell ref="S13:T13"/>
    <mergeCell ref="U13:V13"/>
    <mergeCell ref="W13:W14"/>
  </mergeCells>
  <printOptions horizontalCentered="1"/>
  <pageMargins left="0" right="0" top="0.5" bottom="0.5" header="0" footer="0"/>
  <pageSetup paperSize="12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62"/>
  <sheetViews>
    <sheetView workbookViewId="0">
      <pane xSplit="4" ySplit="14" topLeftCell="O256" activePane="bottomRight" state="frozen"/>
      <selection activeCell="W15" sqref="W15:W261"/>
      <selection pane="topRight" activeCell="W15" sqref="W15:W261"/>
      <selection pane="bottomLeft" activeCell="W15" sqref="W15:W261"/>
      <selection pane="bottomRight" activeCell="AA14" sqref="AA14"/>
    </sheetView>
  </sheetViews>
  <sheetFormatPr defaultRowHeight="15.75"/>
  <cols>
    <col min="1" max="1" width="4.28515625" style="1" customWidth="1"/>
    <col min="2" max="2" width="31.5703125" style="1" customWidth="1"/>
    <col min="3" max="3" width="7.140625" style="1" customWidth="1"/>
    <col min="4" max="4" width="13.28515625" style="2" hidden="1" customWidth="1"/>
    <col min="5" max="5" width="6.28515625" style="2" hidden="1" customWidth="1"/>
    <col min="6" max="10" width="10.85546875" style="2" hidden="1" customWidth="1"/>
    <col min="11" max="11" width="11" style="2" hidden="1" customWidth="1"/>
    <col min="12" max="12" width="7" style="2" hidden="1" customWidth="1"/>
    <col min="13" max="15" width="11" style="2" hidden="1" customWidth="1"/>
    <col min="16" max="16" width="12.42578125" style="2" hidden="1" customWidth="1"/>
    <col min="17" max="17" width="9.85546875" style="2" hidden="1" customWidth="1"/>
    <col min="18" max="18" width="12.42578125" style="2" hidden="1" customWidth="1"/>
    <col min="19" max="21" width="11" style="2" hidden="1" customWidth="1"/>
    <col min="22" max="22" width="12.42578125" style="2" hidden="1" customWidth="1"/>
    <col min="23" max="24" width="13.28515625" style="2" customWidth="1"/>
    <col min="25" max="25" width="13.42578125" style="1" customWidth="1"/>
    <col min="26" max="16384" width="9.140625" style="1"/>
  </cols>
  <sheetData>
    <row r="1" spans="1:25" ht="15.75" customHeight="1"/>
    <row r="2" spans="1:25" ht="15.75" customHeight="1"/>
    <row r="3" spans="1:25" ht="18" customHeight="1">
      <c r="A3" s="60" t="s">
        <v>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spans="1:25" ht="20.25" customHeight="1">
      <c r="A4" s="61" t="s">
        <v>1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</row>
    <row r="5" spans="1:25">
      <c r="A5" s="62" t="s">
        <v>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</row>
    <row r="6" spans="1:25" ht="15.75" customHeight="1">
      <c r="A6" s="57" t="s">
        <v>3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7" spans="1:25" ht="15.75" customHeight="1">
      <c r="A7" s="57" t="s">
        <v>4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</row>
    <row r="8" spans="1:25">
      <c r="A8" s="57" t="s">
        <v>5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spans="1:25" ht="10.5" customHeight="1"/>
    <row r="10" spans="1:25" ht="18">
      <c r="A10" s="56" t="s">
        <v>6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</row>
    <row r="11" spans="1:25" ht="15.75" customHeight="1">
      <c r="A11" s="57" t="s">
        <v>279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 spans="1:25" ht="9" customHeight="1"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5" ht="27.75" customHeight="1">
      <c r="A13" s="58" t="s">
        <v>7</v>
      </c>
      <c r="B13" s="58" t="s">
        <v>8</v>
      </c>
      <c r="C13" s="59" t="s">
        <v>9</v>
      </c>
      <c r="D13" s="51" t="s">
        <v>280</v>
      </c>
      <c r="E13" s="51" t="s">
        <v>11</v>
      </c>
      <c r="F13" s="51"/>
      <c r="G13" s="51" t="s">
        <v>12</v>
      </c>
      <c r="H13" s="51"/>
      <c r="I13" s="51" t="s">
        <v>13</v>
      </c>
      <c r="J13" s="51"/>
      <c r="K13" s="51" t="s">
        <v>14</v>
      </c>
      <c r="L13" s="51"/>
      <c r="M13" s="51" t="s">
        <v>15</v>
      </c>
      <c r="N13" s="51"/>
      <c r="O13" s="51" t="s">
        <v>16</v>
      </c>
      <c r="P13" s="51"/>
      <c r="Q13" s="51" t="s">
        <v>17</v>
      </c>
      <c r="R13" s="51"/>
      <c r="S13" s="51" t="s">
        <v>18</v>
      </c>
      <c r="T13" s="51"/>
      <c r="U13" s="51" t="s">
        <v>19</v>
      </c>
      <c r="V13" s="51"/>
      <c r="W13" s="51" t="s">
        <v>19</v>
      </c>
      <c r="X13" s="51" t="s">
        <v>20</v>
      </c>
      <c r="Y13" s="51" t="s">
        <v>21</v>
      </c>
    </row>
    <row r="14" spans="1:25" ht="24.95" customHeight="1">
      <c r="A14" s="58"/>
      <c r="B14" s="58"/>
      <c r="C14" s="59"/>
      <c r="D14" s="51"/>
      <c r="E14" s="46" t="s">
        <v>22</v>
      </c>
      <c r="F14" s="46" t="s">
        <v>23</v>
      </c>
      <c r="G14" s="46" t="s">
        <v>22</v>
      </c>
      <c r="H14" s="46" t="s">
        <v>23</v>
      </c>
      <c r="I14" s="46" t="s">
        <v>22</v>
      </c>
      <c r="J14" s="46" t="s">
        <v>23</v>
      </c>
      <c r="K14" s="46" t="s">
        <v>22</v>
      </c>
      <c r="L14" s="46" t="s">
        <v>23</v>
      </c>
      <c r="M14" s="46" t="s">
        <v>22</v>
      </c>
      <c r="N14" s="46" t="s">
        <v>23</v>
      </c>
      <c r="O14" s="46" t="s">
        <v>22</v>
      </c>
      <c r="P14" s="46" t="s">
        <v>23</v>
      </c>
      <c r="Q14" s="46" t="s">
        <v>22</v>
      </c>
      <c r="R14" s="46" t="s">
        <v>23</v>
      </c>
      <c r="S14" s="46" t="s">
        <v>22</v>
      </c>
      <c r="T14" s="46" t="s">
        <v>23</v>
      </c>
      <c r="U14" s="46" t="s">
        <v>22</v>
      </c>
      <c r="V14" s="46" t="s">
        <v>23</v>
      </c>
      <c r="W14" s="51"/>
      <c r="X14" s="51"/>
      <c r="Y14" s="51"/>
    </row>
    <row r="15" spans="1:25" ht="15.75" customHeight="1">
      <c r="A15" s="6"/>
      <c r="B15" s="6"/>
      <c r="C15" s="7"/>
      <c r="D15" s="8">
        <f>'Mar. 15'!W15</f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>
        <f t="shared" ref="U15:V30" si="0">+E15+I15+K15+M15+O15+Q15+S15</f>
        <v>0</v>
      </c>
      <c r="V15" s="8">
        <f t="shared" si="0"/>
        <v>0</v>
      </c>
      <c r="W15" s="9">
        <f t="shared" ref="W15:W78" si="1">+D15+V15-U15</f>
        <v>0</v>
      </c>
      <c r="X15" s="9">
        <f>+W15-Y15</f>
        <v>0</v>
      </c>
      <c r="Y15" s="10"/>
    </row>
    <row r="16" spans="1:25" ht="15.75" customHeight="1">
      <c r="A16" s="11">
        <f>+A15+1</f>
        <v>1</v>
      </c>
      <c r="B16" s="12" t="s">
        <v>24</v>
      </c>
      <c r="C16" s="11">
        <f t="shared" ref="C16:C80" si="2">+X16/1000</f>
        <v>461</v>
      </c>
      <c r="D16" s="13">
        <f>'Mar. 15'!W16</f>
        <v>461841.53903208167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>
        <f t="shared" si="0"/>
        <v>0</v>
      </c>
      <c r="V16" s="8">
        <f t="shared" si="0"/>
        <v>0</v>
      </c>
      <c r="W16" s="9">
        <f t="shared" si="1"/>
        <v>461841.53903208167</v>
      </c>
      <c r="X16" s="9">
        <v>461000</v>
      </c>
      <c r="Y16" s="14">
        <f t="shared" ref="Y16:Y80" si="3">+W16-X16</f>
        <v>841.53903208166594</v>
      </c>
    </row>
    <row r="17" spans="1:25" ht="15.75" customHeight="1">
      <c r="A17" s="11">
        <f t="shared" ref="A17:A80" si="4">+A16+1</f>
        <v>2</v>
      </c>
      <c r="B17" s="15" t="s">
        <v>25</v>
      </c>
      <c r="C17" s="16">
        <f t="shared" si="2"/>
        <v>109</v>
      </c>
      <c r="D17" s="17">
        <f>'Mar. 15'!W17</f>
        <v>109738.14840559299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43">
        <f t="shared" si="0"/>
        <v>0</v>
      </c>
      <c r="V17" s="43">
        <f t="shared" si="0"/>
        <v>0</v>
      </c>
      <c r="W17" s="18">
        <f t="shared" si="1"/>
        <v>109738.14840559299</v>
      </c>
      <c r="X17" s="18">
        <v>109000</v>
      </c>
      <c r="Y17" s="19">
        <f t="shared" si="3"/>
        <v>738.14840559299046</v>
      </c>
    </row>
    <row r="18" spans="1:25" ht="15.75" customHeight="1">
      <c r="A18" s="11">
        <f t="shared" si="4"/>
        <v>3</v>
      </c>
      <c r="B18" s="12" t="s">
        <v>26</v>
      </c>
      <c r="C18" s="11">
        <f t="shared" si="2"/>
        <v>135</v>
      </c>
      <c r="D18" s="13">
        <f>'Mar. 15'!W18</f>
        <v>135524.74083194142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>
        <f t="shared" si="0"/>
        <v>0</v>
      </c>
      <c r="V18" s="8">
        <f t="shared" si="0"/>
        <v>0</v>
      </c>
      <c r="W18" s="9">
        <f t="shared" si="1"/>
        <v>135524.74083194142</v>
      </c>
      <c r="X18" s="9">
        <v>135000</v>
      </c>
      <c r="Y18" s="14">
        <f t="shared" si="3"/>
        <v>524.7408319414244</v>
      </c>
    </row>
    <row r="19" spans="1:25" ht="15.75" customHeight="1">
      <c r="A19" s="11">
        <f t="shared" si="4"/>
        <v>4</v>
      </c>
      <c r="B19" s="12" t="s">
        <v>27</v>
      </c>
      <c r="C19" s="11">
        <f t="shared" si="2"/>
        <v>223</v>
      </c>
      <c r="D19" s="13">
        <f>'Mar. 15'!W19</f>
        <v>223412.65689121868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>
        <f t="shared" si="0"/>
        <v>0</v>
      </c>
      <c r="V19" s="8">
        <f t="shared" si="0"/>
        <v>0</v>
      </c>
      <c r="W19" s="9">
        <f t="shared" si="1"/>
        <v>223412.65689121868</v>
      </c>
      <c r="X19" s="9">
        <v>223000</v>
      </c>
      <c r="Y19" s="14">
        <f t="shared" si="3"/>
        <v>412.65689121867763</v>
      </c>
    </row>
    <row r="20" spans="1:25" ht="15.75" customHeight="1">
      <c r="A20" s="11">
        <f t="shared" si="4"/>
        <v>5</v>
      </c>
      <c r="B20" s="12" t="s">
        <v>28</v>
      </c>
      <c r="C20" s="11">
        <f t="shared" si="2"/>
        <v>78</v>
      </c>
      <c r="D20" s="13">
        <f>'Mar. 15'!W20</f>
        <v>78800.926734557492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>
        <f t="shared" si="0"/>
        <v>0</v>
      </c>
      <c r="V20" s="8">
        <f t="shared" si="0"/>
        <v>0</v>
      </c>
      <c r="W20" s="9">
        <f t="shared" si="1"/>
        <v>78800.926734557492</v>
      </c>
      <c r="X20" s="9">
        <v>78000</v>
      </c>
      <c r="Y20" s="14">
        <f t="shared" si="3"/>
        <v>800.92673455749173</v>
      </c>
    </row>
    <row r="21" spans="1:25" ht="15.75" customHeight="1">
      <c r="A21" s="11">
        <f t="shared" si="4"/>
        <v>6</v>
      </c>
      <c r="B21" s="15" t="s">
        <v>29</v>
      </c>
      <c r="C21" s="16">
        <f t="shared" si="2"/>
        <v>36</v>
      </c>
      <c r="D21" s="17">
        <f>'Mar. 15'!W21</f>
        <v>36769.040000000001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43">
        <f t="shared" si="0"/>
        <v>0</v>
      </c>
      <c r="V21" s="43">
        <f t="shared" si="0"/>
        <v>0</v>
      </c>
      <c r="W21" s="18">
        <f t="shared" si="1"/>
        <v>36769.040000000001</v>
      </c>
      <c r="X21" s="18">
        <v>36000</v>
      </c>
      <c r="Y21" s="19">
        <f t="shared" si="3"/>
        <v>769.04000000000087</v>
      </c>
    </row>
    <row r="22" spans="1:25" ht="15.75" customHeight="1">
      <c r="A22" s="11">
        <f t="shared" si="4"/>
        <v>7</v>
      </c>
      <c r="B22" s="15" t="s">
        <v>30</v>
      </c>
      <c r="C22" s="16">
        <f t="shared" si="2"/>
        <v>10</v>
      </c>
      <c r="D22" s="17">
        <f>'Mar. 15'!W22</f>
        <v>10022.6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43">
        <f t="shared" si="0"/>
        <v>0</v>
      </c>
      <c r="V22" s="43">
        <f t="shared" si="0"/>
        <v>0</v>
      </c>
      <c r="W22" s="18">
        <f t="shared" si="1"/>
        <v>10022.6</v>
      </c>
      <c r="X22" s="18">
        <v>10000</v>
      </c>
      <c r="Y22" s="19">
        <f t="shared" si="3"/>
        <v>22.600000000000364</v>
      </c>
    </row>
    <row r="23" spans="1:25" ht="15.75" customHeight="1">
      <c r="A23" s="11">
        <f t="shared" si="4"/>
        <v>8</v>
      </c>
      <c r="B23" s="12" t="s">
        <v>31</v>
      </c>
      <c r="C23" s="11">
        <f t="shared" si="2"/>
        <v>360</v>
      </c>
      <c r="D23" s="13">
        <f>'Mar. 15'!W23</f>
        <v>360855.6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>
        <f t="shared" si="0"/>
        <v>0</v>
      </c>
      <c r="V23" s="8">
        <f t="shared" si="0"/>
        <v>0</v>
      </c>
      <c r="W23" s="9">
        <f t="shared" si="1"/>
        <v>360855.6</v>
      </c>
      <c r="X23" s="9">
        <v>360000</v>
      </c>
      <c r="Y23" s="14">
        <f t="shared" si="3"/>
        <v>855.59999999997672</v>
      </c>
    </row>
    <row r="24" spans="1:25" ht="15.75" customHeight="1">
      <c r="A24" s="11">
        <f t="shared" si="4"/>
        <v>9</v>
      </c>
      <c r="B24" s="12" t="s">
        <v>32</v>
      </c>
      <c r="C24" s="11">
        <f t="shared" si="2"/>
        <v>354</v>
      </c>
      <c r="D24" s="13">
        <f>'Mar. 15'!W24</f>
        <v>354321.04433720291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>
        <f t="shared" si="0"/>
        <v>0</v>
      </c>
      <c r="V24" s="8">
        <f t="shared" si="0"/>
        <v>0</v>
      </c>
      <c r="W24" s="9">
        <f t="shared" si="1"/>
        <v>354321.04433720291</v>
      </c>
      <c r="X24" s="9">
        <v>354000</v>
      </c>
      <c r="Y24" s="14">
        <f t="shared" si="3"/>
        <v>321.04433720291127</v>
      </c>
    </row>
    <row r="25" spans="1:25" ht="15.75" customHeight="1">
      <c r="A25" s="11">
        <f t="shared" si="4"/>
        <v>10</v>
      </c>
      <c r="B25" s="15" t="s">
        <v>33</v>
      </c>
      <c r="C25" s="16">
        <f t="shared" si="2"/>
        <v>154</v>
      </c>
      <c r="D25" s="17">
        <f>'Mar. 15'!W25</f>
        <v>154100.06875987753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43">
        <f t="shared" si="0"/>
        <v>0</v>
      </c>
      <c r="V25" s="43">
        <f t="shared" si="0"/>
        <v>0</v>
      </c>
      <c r="W25" s="18">
        <f t="shared" si="1"/>
        <v>154100.06875987753</v>
      </c>
      <c r="X25" s="18">
        <v>154000</v>
      </c>
      <c r="Y25" s="19">
        <f t="shared" si="3"/>
        <v>100.06875987752574</v>
      </c>
    </row>
    <row r="26" spans="1:25" ht="15.75" customHeight="1">
      <c r="A26" s="11">
        <f t="shared" si="4"/>
        <v>11</v>
      </c>
      <c r="B26" s="12" t="s">
        <v>34</v>
      </c>
      <c r="C26" s="11">
        <f t="shared" si="2"/>
        <v>88</v>
      </c>
      <c r="D26" s="13">
        <f>'Mar. 15'!W26</f>
        <v>88941.346760377201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>
        <f t="shared" si="0"/>
        <v>0</v>
      </c>
      <c r="V26" s="8">
        <f t="shared" si="0"/>
        <v>0</v>
      </c>
      <c r="W26" s="9">
        <f t="shared" si="1"/>
        <v>88941.346760377201</v>
      </c>
      <c r="X26" s="9">
        <v>88000</v>
      </c>
      <c r="Y26" s="14">
        <f t="shared" si="3"/>
        <v>941.34676037720055</v>
      </c>
    </row>
    <row r="27" spans="1:25" ht="15.75" customHeight="1">
      <c r="A27" s="11">
        <f t="shared" si="4"/>
        <v>12</v>
      </c>
      <c r="B27" s="12" t="s">
        <v>35</v>
      </c>
      <c r="C27" s="11">
        <f t="shared" si="2"/>
        <v>221</v>
      </c>
      <c r="D27" s="13">
        <f>'Mar. 15'!W27</f>
        <v>221726.01124261174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>
        <f t="shared" si="0"/>
        <v>0</v>
      </c>
      <c r="V27" s="8">
        <f t="shared" si="0"/>
        <v>0</v>
      </c>
      <c r="W27" s="9">
        <f t="shared" si="1"/>
        <v>221726.01124261174</v>
      </c>
      <c r="X27" s="9">
        <v>221000</v>
      </c>
      <c r="Y27" s="14">
        <f t="shared" si="3"/>
        <v>726.01124261174118</v>
      </c>
    </row>
    <row r="28" spans="1:25" ht="15.75" customHeight="1">
      <c r="A28" s="11">
        <f t="shared" si="4"/>
        <v>13</v>
      </c>
      <c r="B28" s="15" t="s">
        <v>272</v>
      </c>
      <c r="C28" s="16">
        <f t="shared" si="2"/>
        <v>10</v>
      </c>
      <c r="D28" s="17">
        <f>'Mar. 15'!W28</f>
        <v>10000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43">
        <f t="shared" si="0"/>
        <v>0</v>
      </c>
      <c r="V28" s="43">
        <f t="shared" si="0"/>
        <v>0</v>
      </c>
      <c r="W28" s="18">
        <f t="shared" si="1"/>
        <v>10000</v>
      </c>
      <c r="X28" s="18">
        <v>10000</v>
      </c>
      <c r="Y28" s="19">
        <f t="shared" si="3"/>
        <v>0</v>
      </c>
    </row>
    <row r="29" spans="1:25" ht="15.75" customHeight="1">
      <c r="A29" s="11">
        <f t="shared" si="4"/>
        <v>14</v>
      </c>
      <c r="B29" s="12" t="s">
        <v>36</v>
      </c>
      <c r="C29" s="11">
        <f t="shared" si="2"/>
        <v>70</v>
      </c>
      <c r="D29" s="13">
        <f>'Mar. 15'!W29</f>
        <v>70196.78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>
        <f t="shared" si="0"/>
        <v>0</v>
      </c>
      <c r="V29" s="8">
        <f t="shared" si="0"/>
        <v>0</v>
      </c>
      <c r="W29" s="9">
        <f t="shared" si="1"/>
        <v>70196.78</v>
      </c>
      <c r="X29" s="9">
        <v>70000</v>
      </c>
      <c r="Y29" s="14">
        <f t="shared" si="3"/>
        <v>196.77999999999884</v>
      </c>
    </row>
    <row r="30" spans="1:25" ht="15.75" customHeight="1">
      <c r="A30" s="11">
        <f t="shared" si="4"/>
        <v>15</v>
      </c>
      <c r="B30" s="12" t="s">
        <v>37</v>
      </c>
      <c r="C30" s="11">
        <f t="shared" si="2"/>
        <v>153</v>
      </c>
      <c r="D30" s="13">
        <f>'Mar. 15'!W30</f>
        <v>153523.4703868143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>
        <f t="shared" si="0"/>
        <v>0</v>
      </c>
      <c r="V30" s="8">
        <f t="shared" si="0"/>
        <v>0</v>
      </c>
      <c r="W30" s="9">
        <f t="shared" si="1"/>
        <v>153523.4703868143</v>
      </c>
      <c r="X30" s="9">
        <v>153000</v>
      </c>
      <c r="Y30" s="14">
        <f t="shared" si="3"/>
        <v>523.47038681429694</v>
      </c>
    </row>
    <row r="31" spans="1:25" ht="15.75" customHeight="1">
      <c r="A31" s="11">
        <f t="shared" si="4"/>
        <v>16</v>
      </c>
      <c r="B31" s="12" t="s">
        <v>38</v>
      </c>
      <c r="C31" s="11">
        <f t="shared" si="2"/>
        <v>196</v>
      </c>
      <c r="D31" s="13">
        <f>'Mar. 15'!W31</f>
        <v>196700.07512953199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>
        <f t="shared" ref="U31:V94" si="5">+E31+I31+K31+M31+O31+Q31+S31</f>
        <v>0</v>
      </c>
      <c r="V31" s="8">
        <f t="shared" si="5"/>
        <v>0</v>
      </c>
      <c r="W31" s="9">
        <f t="shared" si="1"/>
        <v>196700.07512953199</v>
      </c>
      <c r="X31" s="9">
        <v>196000</v>
      </c>
      <c r="Y31" s="14">
        <f t="shared" si="3"/>
        <v>700.0751295319933</v>
      </c>
    </row>
    <row r="32" spans="1:25" ht="15.75" customHeight="1">
      <c r="A32" s="11">
        <f t="shared" si="4"/>
        <v>17</v>
      </c>
      <c r="B32" s="12" t="s">
        <v>39</v>
      </c>
      <c r="C32" s="11">
        <f t="shared" si="2"/>
        <v>74</v>
      </c>
      <c r="D32" s="13">
        <f>'Mar. 15'!W32</f>
        <v>74001.591494724766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>
        <f t="shared" si="5"/>
        <v>0</v>
      </c>
      <c r="V32" s="8">
        <f t="shared" si="5"/>
        <v>0</v>
      </c>
      <c r="W32" s="9">
        <f t="shared" si="1"/>
        <v>74001.591494724766</v>
      </c>
      <c r="X32" s="9">
        <v>74000</v>
      </c>
      <c r="Y32" s="14">
        <f t="shared" si="3"/>
        <v>1.5914947247656528</v>
      </c>
    </row>
    <row r="33" spans="1:25" ht="15.75" customHeight="1">
      <c r="A33" s="11">
        <f t="shared" si="4"/>
        <v>18</v>
      </c>
      <c r="B33" s="12" t="s">
        <v>40</v>
      </c>
      <c r="C33" s="11">
        <f t="shared" si="2"/>
        <v>103</v>
      </c>
      <c r="D33" s="13">
        <f>'Mar. 15'!W33</f>
        <v>103329.75844131304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>
        <f t="shared" si="5"/>
        <v>0</v>
      </c>
      <c r="V33" s="8">
        <f t="shared" si="5"/>
        <v>0</v>
      </c>
      <c r="W33" s="9">
        <f t="shared" si="1"/>
        <v>103329.75844131304</v>
      </c>
      <c r="X33" s="9">
        <v>103000</v>
      </c>
      <c r="Y33" s="14">
        <f t="shared" si="3"/>
        <v>329.75844131303893</v>
      </c>
    </row>
    <row r="34" spans="1:25" ht="15.75" customHeight="1">
      <c r="A34" s="11">
        <f t="shared" si="4"/>
        <v>19</v>
      </c>
      <c r="B34" s="15" t="s">
        <v>41</v>
      </c>
      <c r="C34" s="16">
        <f t="shared" si="2"/>
        <v>14</v>
      </c>
      <c r="D34" s="17">
        <f>'Mar. 15'!W34</f>
        <v>14534.18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43">
        <f t="shared" si="5"/>
        <v>0</v>
      </c>
      <c r="V34" s="43">
        <f t="shared" si="5"/>
        <v>0</v>
      </c>
      <c r="W34" s="18">
        <f t="shared" si="1"/>
        <v>14534.18</v>
      </c>
      <c r="X34" s="18">
        <v>14000</v>
      </c>
      <c r="Y34" s="19">
        <f t="shared" si="3"/>
        <v>534.18000000000029</v>
      </c>
    </row>
    <row r="35" spans="1:25" ht="15.75" customHeight="1">
      <c r="A35" s="11">
        <f t="shared" si="4"/>
        <v>20</v>
      </c>
      <c r="B35" s="12" t="s">
        <v>42</v>
      </c>
      <c r="C35" s="11">
        <f t="shared" si="2"/>
        <v>18</v>
      </c>
      <c r="D35" s="13">
        <f>'Mar. 15'!W35</f>
        <v>18604.748829752796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>
        <f t="shared" si="5"/>
        <v>0</v>
      </c>
      <c r="V35" s="8">
        <f t="shared" si="5"/>
        <v>0</v>
      </c>
      <c r="W35" s="9">
        <f t="shared" si="1"/>
        <v>18604.748829752796</v>
      </c>
      <c r="X35" s="9">
        <v>18000</v>
      </c>
      <c r="Y35" s="14">
        <f t="shared" si="3"/>
        <v>604.74882975279615</v>
      </c>
    </row>
    <row r="36" spans="1:25" ht="15.75" customHeight="1">
      <c r="A36" s="11">
        <f t="shared" si="4"/>
        <v>21</v>
      </c>
      <c r="B36" s="12" t="s">
        <v>43</v>
      </c>
      <c r="C36" s="11">
        <f t="shared" si="2"/>
        <v>13</v>
      </c>
      <c r="D36" s="13">
        <f>'Mar. 15'!W36</f>
        <v>13682.508730884047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>
        <f t="shared" si="5"/>
        <v>0</v>
      </c>
      <c r="V36" s="8">
        <f t="shared" si="5"/>
        <v>0</v>
      </c>
      <c r="W36" s="9">
        <f t="shared" si="1"/>
        <v>13682.508730884047</v>
      </c>
      <c r="X36" s="9">
        <v>13000</v>
      </c>
      <c r="Y36" s="14">
        <f t="shared" si="3"/>
        <v>682.5087308840466</v>
      </c>
    </row>
    <row r="37" spans="1:25" ht="15.75" customHeight="1">
      <c r="A37" s="11">
        <f t="shared" si="4"/>
        <v>22</v>
      </c>
      <c r="B37" s="12" t="s">
        <v>44</v>
      </c>
      <c r="C37" s="11">
        <f t="shared" si="2"/>
        <v>148</v>
      </c>
      <c r="D37" s="13">
        <f>'Mar. 15'!W37</f>
        <v>148171.74665182823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>
        <f t="shared" si="5"/>
        <v>0</v>
      </c>
      <c r="V37" s="8">
        <f t="shared" si="5"/>
        <v>0</v>
      </c>
      <c r="W37" s="9">
        <f t="shared" si="1"/>
        <v>148171.74665182823</v>
      </c>
      <c r="X37" s="9">
        <v>148000</v>
      </c>
      <c r="Y37" s="14">
        <f t="shared" si="3"/>
        <v>171.74665182823082</v>
      </c>
    </row>
    <row r="38" spans="1:25" ht="15.75" customHeight="1">
      <c r="A38" s="11">
        <f t="shared" si="4"/>
        <v>23</v>
      </c>
      <c r="B38" s="12" t="s">
        <v>45</v>
      </c>
      <c r="C38" s="11">
        <f t="shared" si="2"/>
        <v>69</v>
      </c>
      <c r="D38" s="13">
        <f>'Mar. 15'!W38</f>
        <v>69092.919991494797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>
        <f t="shared" si="5"/>
        <v>0</v>
      </c>
      <c r="V38" s="8">
        <f t="shared" si="5"/>
        <v>0</v>
      </c>
      <c r="W38" s="9">
        <f t="shared" si="1"/>
        <v>69092.919991494797</v>
      </c>
      <c r="X38" s="9">
        <v>69000</v>
      </c>
      <c r="Y38" s="14">
        <f t="shared" si="3"/>
        <v>92.919991494796705</v>
      </c>
    </row>
    <row r="39" spans="1:25" ht="15.75" customHeight="1">
      <c r="A39" s="11">
        <f t="shared" si="4"/>
        <v>24</v>
      </c>
      <c r="B39" s="12" t="s">
        <v>46</v>
      </c>
      <c r="C39" s="11">
        <f t="shared" si="2"/>
        <v>39</v>
      </c>
      <c r="D39" s="13">
        <f>'Mar. 15'!W39</f>
        <v>39839.419921123634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>
        <f t="shared" si="5"/>
        <v>0</v>
      </c>
      <c r="V39" s="8">
        <f t="shared" si="5"/>
        <v>0</v>
      </c>
      <c r="W39" s="9">
        <f t="shared" si="1"/>
        <v>39839.419921123634</v>
      </c>
      <c r="X39" s="9">
        <v>39000</v>
      </c>
      <c r="Y39" s="14">
        <f t="shared" si="3"/>
        <v>839.41992112363369</v>
      </c>
    </row>
    <row r="40" spans="1:25" ht="15.75" customHeight="1">
      <c r="A40" s="11">
        <f t="shared" si="4"/>
        <v>25</v>
      </c>
      <c r="B40" s="12" t="s">
        <v>47</v>
      </c>
      <c r="C40" s="11">
        <f t="shared" si="2"/>
        <v>29</v>
      </c>
      <c r="D40" s="13">
        <f>'Mar. 15'!W40</f>
        <v>29274.32683540065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>
        <v>98.27</v>
      </c>
      <c r="U40" s="8">
        <f t="shared" si="5"/>
        <v>0</v>
      </c>
      <c r="V40" s="8">
        <f t="shared" si="5"/>
        <v>98.27</v>
      </c>
      <c r="W40" s="9">
        <f t="shared" si="1"/>
        <v>29372.596835400651</v>
      </c>
      <c r="X40" s="9">
        <v>29000</v>
      </c>
      <c r="Y40" s="14">
        <f t="shared" si="3"/>
        <v>372.59683540065089</v>
      </c>
    </row>
    <row r="41" spans="1:25" s="20" customFormat="1" ht="15.75" customHeight="1">
      <c r="A41" s="11">
        <f t="shared" si="4"/>
        <v>26</v>
      </c>
      <c r="B41" s="15" t="s">
        <v>48</v>
      </c>
      <c r="C41" s="16">
        <f t="shared" si="2"/>
        <v>72</v>
      </c>
      <c r="D41" s="17">
        <f>'Mar. 15'!W41</f>
        <v>72681.007687660182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43">
        <f t="shared" si="5"/>
        <v>0</v>
      </c>
      <c r="V41" s="43">
        <f t="shared" si="5"/>
        <v>0</v>
      </c>
      <c r="W41" s="18">
        <f t="shared" si="1"/>
        <v>72681.007687660182</v>
      </c>
      <c r="X41" s="18">
        <v>72000</v>
      </c>
      <c r="Y41" s="19">
        <f t="shared" si="3"/>
        <v>681.00768766018155</v>
      </c>
    </row>
    <row r="42" spans="1:25" s="20" customFormat="1" ht="15.75" customHeight="1">
      <c r="A42" s="11">
        <f t="shared" si="4"/>
        <v>27</v>
      </c>
      <c r="B42" s="15" t="s">
        <v>49</v>
      </c>
      <c r="C42" s="16">
        <f t="shared" si="2"/>
        <v>10</v>
      </c>
      <c r="D42" s="17">
        <f>'Mar. 15'!W42</f>
        <v>10921.75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43">
        <f t="shared" si="5"/>
        <v>0</v>
      </c>
      <c r="V42" s="43">
        <f t="shared" si="5"/>
        <v>0</v>
      </c>
      <c r="W42" s="18">
        <f t="shared" si="1"/>
        <v>10921.75</v>
      </c>
      <c r="X42" s="18">
        <v>10000</v>
      </c>
      <c r="Y42" s="19">
        <f t="shared" si="3"/>
        <v>921.75</v>
      </c>
    </row>
    <row r="43" spans="1:25" s="20" customFormat="1" ht="15.75" customHeight="1">
      <c r="A43" s="11">
        <f t="shared" si="4"/>
        <v>28</v>
      </c>
      <c r="B43" s="12" t="s">
        <v>50</v>
      </c>
      <c r="C43" s="11">
        <f t="shared" si="2"/>
        <v>492</v>
      </c>
      <c r="D43" s="13">
        <f>'Mar. 15'!W43</f>
        <v>492146.69034595916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>
        <f t="shared" si="5"/>
        <v>0</v>
      </c>
      <c r="V43" s="8">
        <f t="shared" si="5"/>
        <v>0</v>
      </c>
      <c r="W43" s="9">
        <f t="shared" si="1"/>
        <v>492146.69034595916</v>
      </c>
      <c r="X43" s="9">
        <v>492000</v>
      </c>
      <c r="Y43" s="14">
        <f t="shared" si="3"/>
        <v>146.69034595915582</v>
      </c>
    </row>
    <row r="44" spans="1:25" s="20" customFormat="1" ht="15.75" customHeight="1">
      <c r="A44" s="11">
        <f t="shared" si="4"/>
        <v>29</v>
      </c>
      <c r="B44" s="12" t="s">
        <v>51</v>
      </c>
      <c r="C44" s="11">
        <f t="shared" si="2"/>
        <v>447</v>
      </c>
      <c r="D44" s="13">
        <f>'Mar. 15'!W44</f>
        <v>447502.4715682005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>
        <f t="shared" si="5"/>
        <v>0</v>
      </c>
      <c r="V44" s="8">
        <f t="shared" si="5"/>
        <v>0</v>
      </c>
      <c r="W44" s="9">
        <f t="shared" si="1"/>
        <v>447502.4715682005</v>
      </c>
      <c r="X44" s="9">
        <v>447000</v>
      </c>
      <c r="Y44" s="14">
        <f t="shared" si="3"/>
        <v>502.47156820050441</v>
      </c>
    </row>
    <row r="45" spans="1:25" s="20" customFormat="1" ht="15.75" customHeight="1">
      <c r="A45" s="11">
        <f t="shared" si="4"/>
        <v>30</v>
      </c>
      <c r="B45" s="15" t="s">
        <v>52</v>
      </c>
      <c r="C45" s="16">
        <f t="shared" si="2"/>
        <v>169</v>
      </c>
      <c r="D45" s="17">
        <f>'Mar. 15'!W45</f>
        <v>169787.54010371648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43">
        <f t="shared" si="5"/>
        <v>0</v>
      </c>
      <c r="V45" s="43">
        <f t="shared" si="5"/>
        <v>0</v>
      </c>
      <c r="W45" s="18">
        <f t="shared" si="1"/>
        <v>169787.54010371648</v>
      </c>
      <c r="X45" s="18">
        <v>169000</v>
      </c>
      <c r="Y45" s="19">
        <f t="shared" si="3"/>
        <v>787.54010371648474</v>
      </c>
    </row>
    <row r="46" spans="1:25" s="20" customFormat="1" ht="15.75" customHeight="1">
      <c r="A46" s="11">
        <f t="shared" si="4"/>
        <v>31</v>
      </c>
      <c r="B46" s="12" t="s">
        <v>53</v>
      </c>
      <c r="C46" s="11">
        <f t="shared" si="2"/>
        <v>182</v>
      </c>
      <c r="D46" s="13">
        <f>'Mar. 15'!W46</f>
        <v>182036.50071043632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>
        <f t="shared" si="5"/>
        <v>0</v>
      </c>
      <c r="V46" s="8">
        <f t="shared" si="5"/>
        <v>0</v>
      </c>
      <c r="W46" s="9">
        <f t="shared" si="1"/>
        <v>182036.50071043632</v>
      </c>
      <c r="X46" s="9">
        <v>182000</v>
      </c>
      <c r="Y46" s="14">
        <f t="shared" si="3"/>
        <v>36.500710436317604</v>
      </c>
    </row>
    <row r="47" spans="1:25" s="20" customFormat="1" ht="15.75" customHeight="1">
      <c r="A47" s="11">
        <f t="shared" si="4"/>
        <v>32</v>
      </c>
      <c r="B47" s="15" t="s">
        <v>54</v>
      </c>
      <c r="C47" s="16">
        <f t="shared" si="2"/>
        <v>19</v>
      </c>
      <c r="D47" s="17">
        <f>'Mar. 15'!W47</f>
        <v>19961.580000000002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43">
        <f t="shared" si="5"/>
        <v>0</v>
      </c>
      <c r="V47" s="43">
        <f t="shared" si="5"/>
        <v>0</v>
      </c>
      <c r="W47" s="18">
        <f t="shared" si="1"/>
        <v>19961.580000000002</v>
      </c>
      <c r="X47" s="18">
        <v>19000</v>
      </c>
      <c r="Y47" s="19">
        <f t="shared" si="3"/>
        <v>961.58000000000175</v>
      </c>
    </row>
    <row r="48" spans="1:25" s="20" customFormat="1" ht="15.75" customHeight="1">
      <c r="A48" s="11">
        <f t="shared" si="4"/>
        <v>33</v>
      </c>
      <c r="B48" s="12" t="s">
        <v>55</v>
      </c>
      <c r="C48" s="11">
        <f t="shared" si="2"/>
        <v>66</v>
      </c>
      <c r="D48" s="13">
        <f>'Mar. 15'!W48</f>
        <v>66972.509999999995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>
        <f t="shared" si="5"/>
        <v>0</v>
      </c>
      <c r="V48" s="8">
        <f t="shared" si="5"/>
        <v>0</v>
      </c>
      <c r="W48" s="9">
        <f t="shared" si="1"/>
        <v>66972.509999999995</v>
      </c>
      <c r="X48" s="9">
        <v>66000</v>
      </c>
      <c r="Y48" s="14">
        <f t="shared" si="3"/>
        <v>972.50999999999476</v>
      </c>
    </row>
    <row r="49" spans="1:25" s="20" customFormat="1" ht="15.75" customHeight="1">
      <c r="A49" s="11">
        <f t="shared" si="4"/>
        <v>34</v>
      </c>
      <c r="B49" s="21" t="s">
        <v>56</v>
      </c>
      <c r="C49" s="22">
        <f t="shared" si="2"/>
        <v>0</v>
      </c>
      <c r="D49" s="23">
        <f>'Mar. 15'!W49</f>
        <v>1.7908543668454513E-3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7">
        <f t="shared" si="5"/>
        <v>0</v>
      </c>
      <c r="V49" s="27">
        <f t="shared" si="5"/>
        <v>0</v>
      </c>
      <c r="W49" s="24">
        <f t="shared" si="1"/>
        <v>1.7908543668454513E-3</v>
      </c>
      <c r="X49" s="24">
        <v>0</v>
      </c>
      <c r="Y49" s="25">
        <f t="shared" si="3"/>
        <v>1.7908543668454513E-3</v>
      </c>
    </row>
    <row r="50" spans="1:25" s="20" customFormat="1" ht="15.75" customHeight="1">
      <c r="A50" s="11">
        <f t="shared" si="4"/>
        <v>35</v>
      </c>
      <c r="B50" s="12" t="s">
        <v>57</v>
      </c>
      <c r="C50" s="11">
        <f t="shared" si="2"/>
        <v>86</v>
      </c>
      <c r="D50" s="13">
        <f>'Mar. 15'!W50</f>
        <v>86144.534802078313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>
        <f t="shared" si="5"/>
        <v>0</v>
      </c>
      <c r="V50" s="8">
        <f t="shared" si="5"/>
        <v>0</v>
      </c>
      <c r="W50" s="9">
        <f t="shared" si="1"/>
        <v>86144.534802078313</v>
      </c>
      <c r="X50" s="9">
        <v>86000</v>
      </c>
      <c r="Y50" s="14">
        <f t="shared" si="3"/>
        <v>144.53480207831308</v>
      </c>
    </row>
    <row r="51" spans="1:25" s="20" customFormat="1" ht="15.75" customHeight="1">
      <c r="A51" s="11">
        <f t="shared" si="4"/>
        <v>36</v>
      </c>
      <c r="B51" s="12" t="s">
        <v>58</v>
      </c>
      <c r="C51" s="11">
        <f t="shared" si="2"/>
        <v>71</v>
      </c>
      <c r="D51" s="13">
        <f>'Mar. 15'!W51</f>
        <v>71061.428413708723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>
        <f t="shared" si="5"/>
        <v>0</v>
      </c>
      <c r="V51" s="8">
        <f t="shared" si="5"/>
        <v>0</v>
      </c>
      <c r="W51" s="9">
        <f t="shared" si="1"/>
        <v>71061.428413708723</v>
      </c>
      <c r="X51" s="9">
        <v>71000</v>
      </c>
      <c r="Y51" s="14">
        <f t="shared" si="3"/>
        <v>61.428413708723383</v>
      </c>
    </row>
    <row r="52" spans="1:25" s="20" customFormat="1" ht="15.75" customHeight="1">
      <c r="A52" s="11">
        <f t="shared" si="4"/>
        <v>37</v>
      </c>
      <c r="B52" s="12" t="s">
        <v>59</v>
      </c>
      <c r="C52" s="11">
        <f t="shared" si="2"/>
        <v>169</v>
      </c>
      <c r="D52" s="13">
        <f>'Mar. 15'!W52</f>
        <v>169145.93370519963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>
        <f t="shared" si="5"/>
        <v>0</v>
      </c>
      <c r="V52" s="8">
        <f t="shared" si="5"/>
        <v>0</v>
      </c>
      <c r="W52" s="9">
        <f t="shared" si="1"/>
        <v>169145.93370519963</v>
      </c>
      <c r="X52" s="9">
        <v>169000</v>
      </c>
      <c r="Y52" s="14">
        <f t="shared" si="3"/>
        <v>145.93370519962627</v>
      </c>
    </row>
    <row r="53" spans="1:25" s="20" customFormat="1" ht="15.75" customHeight="1">
      <c r="A53" s="11">
        <f t="shared" si="4"/>
        <v>38</v>
      </c>
      <c r="B53" s="15" t="s">
        <v>60</v>
      </c>
      <c r="C53" s="16">
        <f t="shared" si="2"/>
        <v>82</v>
      </c>
      <c r="D53" s="17">
        <f>'Mar. 15'!W53</f>
        <v>82776.125486228149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43">
        <f t="shared" si="5"/>
        <v>0</v>
      </c>
      <c r="V53" s="43">
        <f t="shared" si="5"/>
        <v>0</v>
      </c>
      <c r="W53" s="18">
        <f t="shared" si="1"/>
        <v>82776.125486228149</v>
      </c>
      <c r="X53" s="18">
        <v>82000</v>
      </c>
      <c r="Y53" s="19">
        <f t="shared" si="3"/>
        <v>776.12548622814938</v>
      </c>
    </row>
    <row r="54" spans="1:25" s="20" customFormat="1" ht="15.75" customHeight="1">
      <c r="A54" s="11">
        <f t="shared" si="4"/>
        <v>39</v>
      </c>
      <c r="B54" s="12" t="s">
        <v>61</v>
      </c>
      <c r="C54" s="11">
        <f t="shared" si="2"/>
        <v>223</v>
      </c>
      <c r="D54" s="13">
        <f>'Mar. 15'!W54</f>
        <v>223054.67217045501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>
        <f t="shared" si="5"/>
        <v>0</v>
      </c>
      <c r="V54" s="8">
        <f t="shared" si="5"/>
        <v>0</v>
      </c>
      <c r="W54" s="9">
        <f t="shared" si="1"/>
        <v>223054.67217045501</v>
      </c>
      <c r="X54" s="9">
        <v>223000</v>
      </c>
      <c r="Y54" s="14">
        <f t="shared" si="3"/>
        <v>54.672170455014566</v>
      </c>
    </row>
    <row r="55" spans="1:25" s="20" customFormat="1" ht="15.75" customHeight="1">
      <c r="A55" s="11">
        <f t="shared" si="4"/>
        <v>40</v>
      </c>
      <c r="B55" s="12" t="s">
        <v>62</v>
      </c>
      <c r="C55" s="11">
        <f t="shared" si="2"/>
        <v>289</v>
      </c>
      <c r="D55" s="13">
        <f>'Mar. 15'!W55</f>
        <v>289079.44275026815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>
        <f t="shared" si="5"/>
        <v>0</v>
      </c>
      <c r="V55" s="8">
        <f t="shared" si="5"/>
        <v>0</v>
      </c>
      <c r="W55" s="9">
        <f t="shared" si="1"/>
        <v>289079.44275026815</v>
      </c>
      <c r="X55" s="9">
        <v>289000</v>
      </c>
      <c r="Y55" s="14">
        <f t="shared" si="3"/>
        <v>79.442750268150121</v>
      </c>
    </row>
    <row r="56" spans="1:25" s="20" customFormat="1" ht="15.75" customHeight="1">
      <c r="A56" s="11">
        <f t="shared" si="4"/>
        <v>41</v>
      </c>
      <c r="B56" s="21" t="s">
        <v>63</v>
      </c>
      <c r="C56" s="22">
        <f t="shared" si="2"/>
        <v>0</v>
      </c>
      <c r="D56" s="23">
        <f>'Mar. 15'!W56</f>
        <v>-1.1559269623830914E-3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7">
        <f t="shared" si="5"/>
        <v>0</v>
      </c>
      <c r="V56" s="27">
        <f t="shared" si="5"/>
        <v>0</v>
      </c>
      <c r="W56" s="24">
        <f t="shared" si="1"/>
        <v>-1.1559269623830914E-3</v>
      </c>
      <c r="X56" s="24">
        <v>0</v>
      </c>
      <c r="Y56" s="25">
        <f t="shared" si="3"/>
        <v>-1.1559269623830914E-3</v>
      </c>
    </row>
    <row r="57" spans="1:25" s="20" customFormat="1" ht="15.75" customHeight="1">
      <c r="A57" s="11">
        <f t="shared" si="4"/>
        <v>42</v>
      </c>
      <c r="B57" s="12" t="s">
        <v>64</v>
      </c>
      <c r="C57" s="11">
        <f t="shared" si="2"/>
        <v>56</v>
      </c>
      <c r="D57" s="13">
        <f>'Mar. 15'!W57</f>
        <v>56305.74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>
        <f t="shared" si="5"/>
        <v>0</v>
      </c>
      <c r="V57" s="8">
        <f t="shared" si="5"/>
        <v>0</v>
      </c>
      <c r="W57" s="9">
        <f t="shared" si="1"/>
        <v>56305.74</v>
      </c>
      <c r="X57" s="9">
        <v>56000</v>
      </c>
      <c r="Y57" s="14">
        <f t="shared" si="3"/>
        <v>305.73999999999796</v>
      </c>
    </row>
    <row r="58" spans="1:25" s="20" customFormat="1" ht="15.75" customHeight="1">
      <c r="A58" s="11">
        <f t="shared" si="4"/>
        <v>43</v>
      </c>
      <c r="B58" s="12" t="s">
        <v>65</v>
      </c>
      <c r="C58" s="11">
        <f t="shared" si="2"/>
        <v>189</v>
      </c>
      <c r="D58" s="13">
        <f>'Mar. 15'!W58</f>
        <v>189570.66800751715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>
        <f t="shared" si="5"/>
        <v>0</v>
      </c>
      <c r="V58" s="8">
        <f t="shared" si="5"/>
        <v>0</v>
      </c>
      <c r="W58" s="9">
        <f t="shared" si="1"/>
        <v>189570.66800751715</v>
      </c>
      <c r="X58" s="9">
        <v>189000</v>
      </c>
      <c r="Y58" s="14">
        <f t="shared" si="3"/>
        <v>570.66800751714618</v>
      </c>
    </row>
    <row r="59" spans="1:25" s="20" customFormat="1" ht="15.75" customHeight="1">
      <c r="A59" s="11">
        <f t="shared" si="4"/>
        <v>44</v>
      </c>
      <c r="B59" s="12" t="s">
        <v>66</v>
      </c>
      <c r="C59" s="11">
        <f t="shared" si="2"/>
        <v>280</v>
      </c>
      <c r="D59" s="13">
        <f>'Mar. 15'!W59</f>
        <v>280574.81404506753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>
        <f t="shared" si="5"/>
        <v>0</v>
      </c>
      <c r="V59" s="8">
        <f t="shared" si="5"/>
        <v>0</v>
      </c>
      <c r="W59" s="9">
        <f t="shared" si="1"/>
        <v>280574.81404506753</v>
      </c>
      <c r="X59" s="9">
        <v>280000</v>
      </c>
      <c r="Y59" s="14">
        <f t="shared" si="3"/>
        <v>574.81404506752733</v>
      </c>
    </row>
    <row r="60" spans="1:25" s="20" customFormat="1" ht="15.75" customHeight="1">
      <c r="A60" s="11">
        <f t="shared" si="4"/>
        <v>45</v>
      </c>
      <c r="B60" s="12" t="s">
        <v>67</v>
      </c>
      <c r="C60" s="11">
        <f t="shared" si="2"/>
        <v>45</v>
      </c>
      <c r="D60" s="13">
        <f>'Mar. 15'!W60</f>
        <v>45575.55739724946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>
        <f t="shared" si="5"/>
        <v>0</v>
      </c>
      <c r="V60" s="8">
        <f t="shared" si="5"/>
        <v>0</v>
      </c>
      <c r="W60" s="9">
        <f t="shared" si="1"/>
        <v>45575.55739724946</v>
      </c>
      <c r="X60" s="9">
        <v>45000</v>
      </c>
      <c r="Y60" s="14">
        <f t="shared" si="3"/>
        <v>575.55739724946034</v>
      </c>
    </row>
    <row r="61" spans="1:25" s="20" customFormat="1" ht="15.75" customHeight="1">
      <c r="A61" s="11">
        <f t="shared" si="4"/>
        <v>46</v>
      </c>
      <c r="B61" s="12" t="s">
        <v>68</v>
      </c>
      <c r="C61" s="11">
        <f t="shared" si="2"/>
        <v>442</v>
      </c>
      <c r="D61" s="13">
        <f>'Mar. 15'!W61</f>
        <v>442295.27764621854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>
        <f t="shared" si="5"/>
        <v>0</v>
      </c>
      <c r="V61" s="8">
        <f t="shared" si="5"/>
        <v>0</v>
      </c>
      <c r="W61" s="9">
        <f t="shared" si="1"/>
        <v>442295.27764621854</v>
      </c>
      <c r="X61" s="9">
        <v>442000</v>
      </c>
      <c r="Y61" s="14">
        <f t="shared" si="3"/>
        <v>295.27764621854294</v>
      </c>
    </row>
    <row r="62" spans="1:25" s="20" customFormat="1" ht="15.75" customHeight="1">
      <c r="A62" s="11">
        <f t="shared" si="4"/>
        <v>47</v>
      </c>
      <c r="B62" s="12" t="s">
        <v>69</v>
      </c>
      <c r="C62" s="11">
        <f t="shared" si="2"/>
        <v>26</v>
      </c>
      <c r="D62" s="13">
        <f>'Mar. 15'!W62</f>
        <v>26304.68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>
        <f t="shared" si="5"/>
        <v>0</v>
      </c>
      <c r="V62" s="8">
        <f t="shared" si="5"/>
        <v>0</v>
      </c>
      <c r="W62" s="9">
        <f t="shared" si="1"/>
        <v>26304.68</v>
      </c>
      <c r="X62" s="9">
        <v>26000</v>
      </c>
      <c r="Y62" s="14">
        <f t="shared" si="3"/>
        <v>304.68000000000029</v>
      </c>
    </row>
    <row r="63" spans="1:25" s="20" customFormat="1" ht="15.75" customHeight="1">
      <c r="A63" s="11">
        <f t="shared" si="4"/>
        <v>48</v>
      </c>
      <c r="B63" s="15" t="s">
        <v>70</v>
      </c>
      <c r="C63" s="16">
        <f t="shared" si="2"/>
        <v>39</v>
      </c>
      <c r="D63" s="17">
        <f>'Mar. 15'!W63</f>
        <v>39456.473791447381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43">
        <f t="shared" si="5"/>
        <v>0</v>
      </c>
      <c r="V63" s="43">
        <f t="shared" si="5"/>
        <v>0</v>
      </c>
      <c r="W63" s="18">
        <f t="shared" si="1"/>
        <v>39456.473791447381</v>
      </c>
      <c r="X63" s="18">
        <v>39000</v>
      </c>
      <c r="Y63" s="19">
        <f t="shared" si="3"/>
        <v>456.47379144738079</v>
      </c>
    </row>
    <row r="64" spans="1:25" s="20" customFormat="1" ht="15.75" customHeight="1">
      <c r="A64" s="11">
        <f t="shared" si="4"/>
        <v>49</v>
      </c>
      <c r="B64" s="15" t="s">
        <v>71</v>
      </c>
      <c r="C64" s="16">
        <f t="shared" si="2"/>
        <v>178</v>
      </c>
      <c r="D64" s="17">
        <f>'Mar. 15'!W64</f>
        <v>178248.58451645507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43">
        <f t="shared" si="5"/>
        <v>0</v>
      </c>
      <c r="V64" s="43">
        <f t="shared" si="5"/>
        <v>0</v>
      </c>
      <c r="W64" s="18">
        <f t="shared" si="1"/>
        <v>178248.58451645507</v>
      </c>
      <c r="X64" s="18">
        <v>178000</v>
      </c>
      <c r="Y64" s="19">
        <f t="shared" si="3"/>
        <v>248.58451645507012</v>
      </c>
    </row>
    <row r="65" spans="1:25" s="20" customFormat="1" ht="15.75" customHeight="1">
      <c r="A65" s="11">
        <f t="shared" si="4"/>
        <v>50</v>
      </c>
      <c r="B65" s="12" t="s">
        <v>72</v>
      </c>
      <c r="C65" s="11">
        <f t="shared" si="2"/>
        <v>97</v>
      </c>
      <c r="D65" s="13">
        <f>'Mar. 15'!W65</f>
        <v>97734.948743259753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>
        <f t="shared" si="5"/>
        <v>0</v>
      </c>
      <c r="V65" s="8">
        <f t="shared" si="5"/>
        <v>0</v>
      </c>
      <c r="W65" s="9">
        <f t="shared" si="1"/>
        <v>97734.948743259753</v>
      </c>
      <c r="X65" s="9">
        <v>97000</v>
      </c>
      <c r="Y65" s="14">
        <f t="shared" si="3"/>
        <v>734.94874325975252</v>
      </c>
    </row>
    <row r="66" spans="1:25" s="20" customFormat="1" ht="15.75" customHeight="1">
      <c r="A66" s="11">
        <f t="shared" si="4"/>
        <v>51</v>
      </c>
      <c r="B66" s="12" t="s">
        <v>73</v>
      </c>
      <c r="C66" s="11">
        <f t="shared" si="2"/>
        <v>64</v>
      </c>
      <c r="D66" s="13">
        <f>'Mar. 15'!W66</f>
        <v>63777.600000000006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>
        <v>289.19</v>
      </c>
      <c r="U66" s="8">
        <f t="shared" si="5"/>
        <v>0</v>
      </c>
      <c r="V66" s="8">
        <f t="shared" si="5"/>
        <v>289.19</v>
      </c>
      <c r="W66" s="9">
        <f t="shared" si="1"/>
        <v>64066.790000000008</v>
      </c>
      <c r="X66" s="9">
        <v>64000</v>
      </c>
      <c r="Y66" s="14">
        <f t="shared" si="3"/>
        <v>66.790000000008149</v>
      </c>
    </row>
    <row r="67" spans="1:25" s="20" customFormat="1" ht="15.75" customHeight="1">
      <c r="A67" s="11">
        <f t="shared" si="4"/>
        <v>52</v>
      </c>
      <c r="B67" s="12" t="s">
        <v>74</v>
      </c>
      <c r="C67" s="11">
        <f t="shared" si="2"/>
        <v>0</v>
      </c>
      <c r="D67" s="13">
        <f>'Mar. 15'!W67</f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>
        <f t="shared" si="5"/>
        <v>0</v>
      </c>
      <c r="V67" s="8">
        <f t="shared" si="5"/>
        <v>0</v>
      </c>
      <c r="W67" s="9">
        <f t="shared" si="1"/>
        <v>0</v>
      </c>
      <c r="X67" s="9">
        <v>0</v>
      </c>
      <c r="Y67" s="14">
        <f t="shared" si="3"/>
        <v>0</v>
      </c>
    </row>
    <row r="68" spans="1:25" s="20" customFormat="1" ht="15.75" customHeight="1">
      <c r="A68" s="11">
        <f t="shared" si="4"/>
        <v>53</v>
      </c>
      <c r="B68" s="15" t="s">
        <v>75</v>
      </c>
      <c r="C68" s="16">
        <f t="shared" si="2"/>
        <v>3</v>
      </c>
      <c r="D68" s="17">
        <f>'Mar. 15'!W68</f>
        <v>3135.58</v>
      </c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43">
        <f t="shared" si="5"/>
        <v>0</v>
      </c>
      <c r="V68" s="43">
        <f t="shared" si="5"/>
        <v>0</v>
      </c>
      <c r="W68" s="18">
        <f t="shared" si="1"/>
        <v>3135.58</v>
      </c>
      <c r="X68" s="18">
        <v>3000</v>
      </c>
      <c r="Y68" s="19">
        <f t="shared" si="3"/>
        <v>135.57999999999993</v>
      </c>
    </row>
    <row r="69" spans="1:25" s="20" customFormat="1" ht="15.75" customHeight="1">
      <c r="A69" s="11">
        <f t="shared" si="4"/>
        <v>54</v>
      </c>
      <c r="B69" s="15" t="s">
        <v>76</v>
      </c>
      <c r="C69" s="16">
        <f t="shared" si="2"/>
        <v>24</v>
      </c>
      <c r="D69" s="17">
        <f>'Mar. 15'!W69</f>
        <v>24660.887005954715</v>
      </c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43">
        <f t="shared" si="5"/>
        <v>0</v>
      </c>
      <c r="V69" s="43">
        <f t="shared" si="5"/>
        <v>0</v>
      </c>
      <c r="W69" s="18">
        <f t="shared" si="1"/>
        <v>24660.887005954715</v>
      </c>
      <c r="X69" s="18">
        <v>24000</v>
      </c>
      <c r="Y69" s="19">
        <f t="shared" si="3"/>
        <v>660.88700595471528</v>
      </c>
    </row>
    <row r="70" spans="1:25" s="20" customFormat="1" ht="15.75" customHeight="1">
      <c r="A70" s="11">
        <f t="shared" si="4"/>
        <v>55</v>
      </c>
      <c r="B70" s="12" t="s">
        <v>77</v>
      </c>
      <c r="C70" s="11">
        <f t="shared" si="2"/>
        <v>71</v>
      </c>
      <c r="D70" s="13">
        <f>'Mar. 15'!W70</f>
        <v>71100.676313584307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>
        <f t="shared" si="5"/>
        <v>0</v>
      </c>
      <c r="V70" s="8">
        <f t="shared" si="5"/>
        <v>0</v>
      </c>
      <c r="W70" s="9">
        <f t="shared" si="1"/>
        <v>71100.676313584307</v>
      </c>
      <c r="X70" s="9">
        <v>71000</v>
      </c>
      <c r="Y70" s="14">
        <f t="shared" si="3"/>
        <v>100.67631358430663</v>
      </c>
    </row>
    <row r="71" spans="1:25" s="20" customFormat="1" ht="15.75" customHeight="1">
      <c r="A71" s="11">
        <f t="shared" si="4"/>
        <v>56</v>
      </c>
      <c r="B71" s="12" t="s">
        <v>78</v>
      </c>
      <c r="C71" s="11">
        <f t="shared" si="2"/>
        <v>33</v>
      </c>
      <c r="D71" s="13">
        <f>'Mar. 15'!W71</f>
        <v>33042.24128257094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>
        <f t="shared" si="5"/>
        <v>0</v>
      </c>
      <c r="V71" s="8">
        <f t="shared" si="5"/>
        <v>0</v>
      </c>
      <c r="W71" s="9">
        <f t="shared" si="1"/>
        <v>33042.24128257094</v>
      </c>
      <c r="X71" s="9">
        <v>33000</v>
      </c>
      <c r="Y71" s="14">
        <f t="shared" si="3"/>
        <v>42.241282570939802</v>
      </c>
    </row>
    <row r="72" spans="1:25" s="20" customFormat="1" ht="15.75" customHeight="1">
      <c r="A72" s="11">
        <f t="shared" si="4"/>
        <v>57</v>
      </c>
      <c r="B72" s="15" t="s">
        <v>79</v>
      </c>
      <c r="C72" s="16">
        <f t="shared" si="2"/>
        <v>19</v>
      </c>
      <c r="D72" s="17">
        <f>'Mar. 15'!W72</f>
        <v>18931.850000000002</v>
      </c>
      <c r="E72" s="17"/>
      <c r="F72" s="17">
        <v>1000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43">
        <f t="shared" si="5"/>
        <v>0</v>
      </c>
      <c r="V72" s="43">
        <f t="shared" si="5"/>
        <v>1000</v>
      </c>
      <c r="W72" s="18">
        <f t="shared" si="1"/>
        <v>19931.850000000002</v>
      </c>
      <c r="X72" s="18">
        <v>19000</v>
      </c>
      <c r="Y72" s="19">
        <f t="shared" si="3"/>
        <v>931.85000000000218</v>
      </c>
    </row>
    <row r="73" spans="1:25" s="20" customFormat="1" ht="15.75" customHeight="1">
      <c r="A73" s="11">
        <f t="shared" si="4"/>
        <v>58</v>
      </c>
      <c r="B73" s="15" t="s">
        <v>80</v>
      </c>
      <c r="C73" s="16">
        <f t="shared" si="2"/>
        <v>10</v>
      </c>
      <c r="D73" s="17">
        <f>'Mar. 15'!W73</f>
        <v>10865.28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43">
        <f t="shared" si="5"/>
        <v>0</v>
      </c>
      <c r="V73" s="43">
        <f t="shared" si="5"/>
        <v>0</v>
      </c>
      <c r="W73" s="18">
        <f t="shared" si="1"/>
        <v>10865.28</v>
      </c>
      <c r="X73" s="18">
        <v>10000</v>
      </c>
      <c r="Y73" s="19">
        <f t="shared" si="3"/>
        <v>865.28000000000065</v>
      </c>
    </row>
    <row r="74" spans="1:25" s="20" customFormat="1" ht="15.75" customHeight="1">
      <c r="A74" s="11">
        <f t="shared" si="4"/>
        <v>59</v>
      </c>
      <c r="B74" s="12" t="s">
        <v>81</v>
      </c>
      <c r="C74" s="11">
        <f t="shared" si="2"/>
        <v>120</v>
      </c>
      <c r="D74" s="13">
        <f>'Mar. 15'!W74</f>
        <v>120404.37667083331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>
        <v>142.71</v>
      </c>
      <c r="U74" s="8">
        <f t="shared" si="5"/>
        <v>0</v>
      </c>
      <c r="V74" s="8">
        <f t="shared" si="5"/>
        <v>142.71</v>
      </c>
      <c r="W74" s="9">
        <f t="shared" si="1"/>
        <v>120547.08667083332</v>
      </c>
      <c r="X74" s="9">
        <v>120000</v>
      </c>
      <c r="Y74" s="14">
        <f t="shared" si="3"/>
        <v>547.08667083331966</v>
      </c>
    </row>
    <row r="75" spans="1:25" s="20" customFormat="1" ht="15.75" customHeight="1">
      <c r="A75" s="11">
        <f t="shared" si="4"/>
        <v>60</v>
      </c>
      <c r="B75" s="12" t="s">
        <v>82</v>
      </c>
      <c r="C75" s="11">
        <f t="shared" si="2"/>
        <v>86</v>
      </c>
      <c r="D75" s="13">
        <f>'Mar. 15'!W75</f>
        <v>86654.518160763226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>
        <f t="shared" si="5"/>
        <v>0</v>
      </c>
      <c r="V75" s="8">
        <f t="shared" si="5"/>
        <v>0</v>
      </c>
      <c r="W75" s="9">
        <f t="shared" si="1"/>
        <v>86654.518160763226</v>
      </c>
      <c r="X75" s="9">
        <v>86000</v>
      </c>
      <c r="Y75" s="14">
        <f t="shared" si="3"/>
        <v>654.51816076322575</v>
      </c>
    </row>
    <row r="76" spans="1:25" s="20" customFormat="1" ht="15.75" customHeight="1">
      <c r="A76" s="11">
        <f t="shared" si="4"/>
        <v>61</v>
      </c>
      <c r="B76" s="12" t="s">
        <v>83</v>
      </c>
      <c r="C76" s="11">
        <f t="shared" si="2"/>
        <v>112</v>
      </c>
      <c r="D76" s="13">
        <f>'Mar. 15'!W76</f>
        <v>112145.50444841743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>
        <f t="shared" si="5"/>
        <v>0</v>
      </c>
      <c r="V76" s="8">
        <f t="shared" si="5"/>
        <v>0</v>
      </c>
      <c r="W76" s="9">
        <f t="shared" si="1"/>
        <v>112145.50444841743</v>
      </c>
      <c r="X76" s="9">
        <v>112000</v>
      </c>
      <c r="Y76" s="14">
        <f t="shared" si="3"/>
        <v>145.50444841742865</v>
      </c>
    </row>
    <row r="77" spans="1:25" s="20" customFormat="1" ht="15.75" customHeight="1">
      <c r="A77" s="11">
        <f t="shared" si="4"/>
        <v>62</v>
      </c>
      <c r="B77" s="12" t="s">
        <v>84</v>
      </c>
      <c r="C77" s="11">
        <f t="shared" si="2"/>
        <v>18</v>
      </c>
      <c r="D77" s="13">
        <f>'Mar. 15'!W77</f>
        <v>18892.964448417424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>
        <f t="shared" si="5"/>
        <v>0</v>
      </c>
      <c r="V77" s="8">
        <f t="shared" si="5"/>
        <v>0</v>
      </c>
      <c r="W77" s="9">
        <f t="shared" si="1"/>
        <v>18892.964448417424</v>
      </c>
      <c r="X77" s="9">
        <v>18000</v>
      </c>
      <c r="Y77" s="14">
        <f t="shared" si="3"/>
        <v>892.96444841742414</v>
      </c>
    </row>
    <row r="78" spans="1:25" s="20" customFormat="1" ht="15.75" customHeight="1">
      <c r="A78" s="11">
        <f t="shared" si="4"/>
        <v>63</v>
      </c>
      <c r="B78" s="15" t="s">
        <v>85</v>
      </c>
      <c r="C78" s="16">
        <f t="shared" si="2"/>
        <v>37</v>
      </c>
      <c r="D78" s="17">
        <f>'Mar. 15'!W78</f>
        <v>37965.240000000005</v>
      </c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43">
        <f t="shared" si="5"/>
        <v>0</v>
      </c>
      <c r="V78" s="43">
        <f t="shared" si="5"/>
        <v>0</v>
      </c>
      <c r="W78" s="18">
        <f t="shared" si="1"/>
        <v>37965.240000000005</v>
      </c>
      <c r="X78" s="18">
        <v>37000</v>
      </c>
      <c r="Y78" s="19">
        <f t="shared" si="3"/>
        <v>965.24000000000524</v>
      </c>
    </row>
    <row r="79" spans="1:25" s="20" customFormat="1" ht="15.75" customHeight="1">
      <c r="A79" s="11">
        <f t="shared" si="4"/>
        <v>64</v>
      </c>
      <c r="B79" s="15" t="s">
        <v>86</v>
      </c>
      <c r="C79" s="16">
        <f t="shared" si="2"/>
        <v>78</v>
      </c>
      <c r="D79" s="17">
        <f>'Mar. 15'!W79</f>
        <v>78405.304142591354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43">
        <f t="shared" si="5"/>
        <v>0</v>
      </c>
      <c r="V79" s="43">
        <f t="shared" si="5"/>
        <v>0</v>
      </c>
      <c r="W79" s="18">
        <f t="shared" ref="W79:W142" si="6">+D79+V79-U79</f>
        <v>78405.304142591354</v>
      </c>
      <c r="X79" s="18">
        <v>78000</v>
      </c>
      <c r="Y79" s="19">
        <f t="shared" si="3"/>
        <v>405.30414259135432</v>
      </c>
    </row>
    <row r="80" spans="1:25" s="20" customFormat="1" ht="15.75" customHeight="1">
      <c r="A80" s="11">
        <f t="shared" si="4"/>
        <v>65</v>
      </c>
      <c r="B80" s="12" t="s">
        <v>87</v>
      </c>
      <c r="C80" s="11">
        <f t="shared" si="2"/>
        <v>11</v>
      </c>
      <c r="D80" s="13">
        <f>'Mar. 15'!W80</f>
        <v>11592.391552863528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>
        <f t="shared" si="5"/>
        <v>0</v>
      </c>
      <c r="V80" s="8">
        <f t="shared" si="5"/>
        <v>0</v>
      </c>
      <c r="W80" s="9">
        <f t="shared" si="6"/>
        <v>11592.391552863528</v>
      </c>
      <c r="X80" s="9">
        <v>11000</v>
      </c>
      <c r="Y80" s="14">
        <f t="shared" si="3"/>
        <v>592.39155286352798</v>
      </c>
    </row>
    <row r="81" spans="1:25" s="20" customFormat="1" ht="15.75" customHeight="1">
      <c r="A81" s="11">
        <f t="shared" ref="A81:A144" si="7">+A80+1</f>
        <v>66</v>
      </c>
      <c r="B81" s="12" t="s">
        <v>88</v>
      </c>
      <c r="C81" s="11">
        <f t="shared" ref="C81:C146" si="8">+X81/1000</f>
        <v>71</v>
      </c>
      <c r="D81" s="13">
        <f>'Mar. 15'!W81</f>
        <v>71664.627545701864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>
        <f t="shared" si="5"/>
        <v>0</v>
      </c>
      <c r="V81" s="8">
        <f t="shared" si="5"/>
        <v>0</v>
      </c>
      <c r="W81" s="9">
        <f t="shared" si="6"/>
        <v>71664.627545701864</v>
      </c>
      <c r="X81" s="9">
        <v>71000</v>
      </c>
      <c r="Y81" s="14">
        <f t="shared" ref="Y81:Y145" si="9">+W81-X81</f>
        <v>664.62754570186371</v>
      </c>
    </row>
    <row r="82" spans="1:25" s="20" customFormat="1" ht="15.75" customHeight="1">
      <c r="A82" s="11">
        <f t="shared" si="7"/>
        <v>67</v>
      </c>
      <c r="B82" s="15" t="s">
        <v>89</v>
      </c>
      <c r="C82" s="16">
        <f t="shared" si="8"/>
        <v>151</v>
      </c>
      <c r="D82" s="17">
        <f>'Mar. 15'!W82</f>
        <v>151056.595220352</v>
      </c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43">
        <f t="shared" si="5"/>
        <v>0</v>
      </c>
      <c r="V82" s="43">
        <f t="shared" si="5"/>
        <v>0</v>
      </c>
      <c r="W82" s="18">
        <f t="shared" si="6"/>
        <v>151056.595220352</v>
      </c>
      <c r="X82" s="18">
        <v>151000</v>
      </c>
      <c r="Y82" s="19">
        <f t="shared" si="9"/>
        <v>56.59522035199916</v>
      </c>
    </row>
    <row r="83" spans="1:25" s="20" customFormat="1" ht="15.75" customHeight="1">
      <c r="A83" s="11">
        <f t="shared" si="7"/>
        <v>68</v>
      </c>
      <c r="B83" s="26" t="s">
        <v>90</v>
      </c>
      <c r="C83" s="11">
        <f t="shared" si="8"/>
        <v>96</v>
      </c>
      <c r="D83" s="13">
        <f>'Mar. 15'!W83</f>
        <v>96029.424455290602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>
        <f t="shared" si="5"/>
        <v>0</v>
      </c>
      <c r="V83" s="8">
        <f t="shared" si="5"/>
        <v>0</v>
      </c>
      <c r="W83" s="9">
        <f t="shared" si="6"/>
        <v>96029.424455290602</v>
      </c>
      <c r="X83" s="9">
        <v>96000</v>
      </c>
      <c r="Y83" s="14">
        <f t="shared" si="9"/>
        <v>29.424455290602054</v>
      </c>
    </row>
    <row r="84" spans="1:25" s="20" customFormat="1" ht="15.75" customHeight="1">
      <c r="A84" s="11">
        <f t="shared" si="7"/>
        <v>69</v>
      </c>
      <c r="B84" s="12" t="s">
        <v>91</v>
      </c>
      <c r="C84" s="11">
        <f t="shared" si="8"/>
        <v>51</v>
      </c>
      <c r="D84" s="13">
        <f>'Mar. 15'!W84</f>
        <v>51380.483804373223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>
        <f t="shared" si="5"/>
        <v>0</v>
      </c>
      <c r="V84" s="8">
        <f t="shared" si="5"/>
        <v>0</v>
      </c>
      <c r="W84" s="9">
        <f t="shared" si="6"/>
        <v>51380.483804373223</v>
      </c>
      <c r="X84" s="9">
        <v>51000</v>
      </c>
      <c r="Y84" s="14">
        <f t="shared" si="9"/>
        <v>380.48380437322339</v>
      </c>
    </row>
    <row r="85" spans="1:25" s="20" customFormat="1" ht="15.75" customHeight="1">
      <c r="A85" s="11">
        <f t="shared" si="7"/>
        <v>70</v>
      </c>
      <c r="B85" s="12" t="s">
        <v>92</v>
      </c>
      <c r="C85" s="11">
        <f t="shared" si="8"/>
        <v>75</v>
      </c>
      <c r="D85" s="13">
        <f>'Mar. 15'!W85</f>
        <v>74633.498586879869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>
        <v>900</v>
      </c>
      <c r="S85" s="13"/>
      <c r="T85" s="13"/>
      <c r="U85" s="8">
        <f t="shared" si="5"/>
        <v>0</v>
      </c>
      <c r="V85" s="8">
        <f t="shared" si="5"/>
        <v>900</v>
      </c>
      <c r="W85" s="9">
        <f t="shared" si="6"/>
        <v>75533.498586879869</v>
      </c>
      <c r="X85" s="9">
        <v>75000</v>
      </c>
      <c r="Y85" s="14">
        <f t="shared" si="9"/>
        <v>533.49858687986853</v>
      </c>
    </row>
    <row r="86" spans="1:25" s="20" customFormat="1" ht="15.75" customHeight="1">
      <c r="A86" s="11">
        <f t="shared" si="7"/>
        <v>71</v>
      </c>
      <c r="B86" s="21" t="s">
        <v>93</v>
      </c>
      <c r="C86" s="22">
        <f t="shared" si="8"/>
        <v>0</v>
      </c>
      <c r="D86" s="23">
        <f>'Mar. 15'!W86</f>
        <v>-2.526119293179363E-3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7">
        <f t="shared" si="5"/>
        <v>0</v>
      </c>
      <c r="V86" s="27">
        <f t="shared" si="5"/>
        <v>0</v>
      </c>
      <c r="W86" s="24">
        <f t="shared" si="6"/>
        <v>-2.526119293179363E-3</v>
      </c>
      <c r="X86" s="24">
        <v>0</v>
      </c>
      <c r="Y86" s="25">
        <f t="shared" si="9"/>
        <v>-2.526119293179363E-3</v>
      </c>
    </row>
    <row r="87" spans="1:25" s="20" customFormat="1" ht="15.75" customHeight="1">
      <c r="A87" s="11">
        <f t="shared" si="7"/>
        <v>72</v>
      </c>
      <c r="B87" s="21" t="s">
        <v>94</v>
      </c>
      <c r="C87" s="22">
        <f t="shared" si="8"/>
        <v>0</v>
      </c>
      <c r="D87" s="23">
        <f>'Mar. 15'!W87</f>
        <v>-4.9098788731498644E-3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7">
        <f t="shared" si="5"/>
        <v>0</v>
      </c>
      <c r="V87" s="27">
        <f t="shared" si="5"/>
        <v>0</v>
      </c>
      <c r="W87" s="24">
        <f t="shared" si="6"/>
        <v>-4.9098788731498644E-3</v>
      </c>
      <c r="X87" s="24">
        <v>0</v>
      </c>
      <c r="Y87" s="25">
        <f t="shared" si="9"/>
        <v>-4.9098788731498644E-3</v>
      </c>
    </row>
    <row r="88" spans="1:25" s="20" customFormat="1" ht="15.75" customHeight="1">
      <c r="A88" s="11">
        <f t="shared" si="7"/>
        <v>73</v>
      </c>
      <c r="B88" s="12" t="s">
        <v>95</v>
      </c>
      <c r="C88" s="11">
        <f t="shared" si="8"/>
        <v>44</v>
      </c>
      <c r="D88" s="13">
        <f>'Mar. 15'!W88</f>
        <v>44428.82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>
        <f t="shared" si="5"/>
        <v>0</v>
      </c>
      <c r="V88" s="8">
        <f t="shared" si="5"/>
        <v>0</v>
      </c>
      <c r="W88" s="9">
        <f t="shared" si="6"/>
        <v>44428.82</v>
      </c>
      <c r="X88" s="9">
        <v>44000</v>
      </c>
      <c r="Y88" s="14">
        <f t="shared" si="9"/>
        <v>428.81999999999971</v>
      </c>
    </row>
    <row r="89" spans="1:25" s="20" customFormat="1" ht="15.75" customHeight="1">
      <c r="A89" s="11">
        <f t="shared" si="7"/>
        <v>74</v>
      </c>
      <c r="B89" s="21" t="s">
        <v>96</v>
      </c>
      <c r="C89" s="22">
        <f t="shared" si="8"/>
        <v>0</v>
      </c>
      <c r="D89" s="23">
        <f>'Mar. 15'!W89</f>
        <v>2.3612625955138355E-3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7">
        <f t="shared" si="5"/>
        <v>0</v>
      </c>
      <c r="V89" s="27">
        <f t="shared" si="5"/>
        <v>0</v>
      </c>
      <c r="W89" s="24">
        <f t="shared" si="6"/>
        <v>2.3612625955138355E-3</v>
      </c>
      <c r="X89" s="24">
        <v>0</v>
      </c>
      <c r="Y89" s="25">
        <f t="shared" si="9"/>
        <v>2.3612625955138355E-3</v>
      </c>
    </row>
    <row r="90" spans="1:25" s="20" customFormat="1" ht="15.75" customHeight="1">
      <c r="A90" s="11">
        <f t="shared" si="7"/>
        <v>75</v>
      </c>
      <c r="B90" s="15" t="s">
        <v>97</v>
      </c>
      <c r="C90" s="16">
        <f t="shared" si="8"/>
        <v>42</v>
      </c>
      <c r="D90" s="17">
        <f>'Mar. 15'!W90</f>
        <v>42006.015198999012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43">
        <f t="shared" si="5"/>
        <v>0</v>
      </c>
      <c r="V90" s="43">
        <f t="shared" si="5"/>
        <v>0</v>
      </c>
      <c r="W90" s="18">
        <f t="shared" si="6"/>
        <v>42006.015198999012</v>
      </c>
      <c r="X90" s="18">
        <v>42000</v>
      </c>
      <c r="Y90" s="19">
        <f t="shared" si="9"/>
        <v>6.0151989990117727</v>
      </c>
    </row>
    <row r="91" spans="1:25" s="20" customFormat="1" ht="15.75" customHeight="1">
      <c r="A91" s="11">
        <f t="shared" si="7"/>
        <v>76</v>
      </c>
      <c r="B91" s="21" t="s">
        <v>98</v>
      </c>
      <c r="C91" s="22">
        <f t="shared" si="8"/>
        <v>0</v>
      </c>
      <c r="D91" s="23">
        <f>'Mar. 15'!W91</f>
        <v>-2.1612185864796629E-3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7">
        <f t="shared" si="5"/>
        <v>0</v>
      </c>
      <c r="V91" s="27">
        <f t="shared" si="5"/>
        <v>0</v>
      </c>
      <c r="W91" s="24">
        <f t="shared" si="6"/>
        <v>-2.1612185864796629E-3</v>
      </c>
      <c r="X91" s="24">
        <v>0</v>
      </c>
      <c r="Y91" s="25">
        <f t="shared" si="9"/>
        <v>-2.1612185864796629E-3</v>
      </c>
    </row>
    <row r="92" spans="1:25" s="20" customFormat="1" ht="15.75" customHeight="1">
      <c r="A92" s="11">
        <f t="shared" si="7"/>
        <v>77</v>
      </c>
      <c r="B92" s="12" t="s">
        <v>99</v>
      </c>
      <c r="C92" s="11">
        <f t="shared" si="8"/>
        <v>225</v>
      </c>
      <c r="D92" s="13">
        <f>'Mar. 15'!W92</f>
        <v>225132.90515939167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>
        <f>72+72</f>
        <v>144</v>
      </c>
      <c r="U92" s="8">
        <f t="shared" si="5"/>
        <v>0</v>
      </c>
      <c r="V92" s="8">
        <f t="shared" si="5"/>
        <v>144</v>
      </c>
      <c r="W92" s="9">
        <f t="shared" si="6"/>
        <v>225276.90515939167</v>
      </c>
      <c r="X92" s="9">
        <v>225000</v>
      </c>
      <c r="Y92" s="14">
        <f t="shared" si="9"/>
        <v>276.90515939166653</v>
      </c>
    </row>
    <row r="93" spans="1:25" s="20" customFormat="1" ht="15.75" customHeight="1">
      <c r="A93" s="11">
        <f t="shared" si="7"/>
        <v>78</v>
      </c>
      <c r="B93" s="12" t="s">
        <v>100</v>
      </c>
      <c r="C93" s="11">
        <f t="shared" si="8"/>
        <v>59</v>
      </c>
      <c r="D93" s="13">
        <f>'Mar. 15'!W93</f>
        <v>59943.9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>
        <f t="shared" si="5"/>
        <v>0</v>
      </c>
      <c r="V93" s="8">
        <f t="shared" si="5"/>
        <v>0</v>
      </c>
      <c r="W93" s="9">
        <f t="shared" si="6"/>
        <v>59943.9</v>
      </c>
      <c r="X93" s="9">
        <v>59000</v>
      </c>
      <c r="Y93" s="14">
        <f t="shared" si="9"/>
        <v>943.90000000000146</v>
      </c>
    </row>
    <row r="94" spans="1:25" s="20" customFormat="1" ht="15.75" customHeight="1">
      <c r="A94" s="11">
        <f t="shared" si="7"/>
        <v>79</v>
      </c>
      <c r="B94" s="21" t="s">
        <v>101</v>
      </c>
      <c r="C94" s="22">
        <f t="shared" si="8"/>
        <v>0</v>
      </c>
      <c r="D94" s="23">
        <f>'Mar. 15'!W94</f>
        <v>0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7">
        <f t="shared" si="5"/>
        <v>0</v>
      </c>
      <c r="V94" s="27">
        <f t="shared" si="5"/>
        <v>0</v>
      </c>
      <c r="W94" s="24">
        <f t="shared" si="6"/>
        <v>0</v>
      </c>
      <c r="X94" s="24">
        <v>0</v>
      </c>
      <c r="Y94" s="25">
        <f t="shared" si="9"/>
        <v>0</v>
      </c>
    </row>
    <row r="95" spans="1:25" s="20" customFormat="1" ht="15.75" customHeight="1">
      <c r="A95" s="11">
        <f t="shared" si="7"/>
        <v>80</v>
      </c>
      <c r="B95" s="21" t="s">
        <v>102</v>
      </c>
      <c r="C95" s="22">
        <f t="shared" si="8"/>
        <v>0</v>
      </c>
      <c r="D95" s="23">
        <f>'Mar. 15'!W95</f>
        <v>0</v>
      </c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7">
        <f t="shared" ref="U95:V158" si="10">+E95+I95+K95+M95+O95+Q95+S95</f>
        <v>0</v>
      </c>
      <c r="V95" s="27">
        <f t="shared" si="10"/>
        <v>0</v>
      </c>
      <c r="W95" s="24">
        <f t="shared" si="6"/>
        <v>0</v>
      </c>
      <c r="X95" s="24">
        <v>0</v>
      </c>
      <c r="Y95" s="25">
        <f t="shared" si="9"/>
        <v>0</v>
      </c>
    </row>
    <row r="96" spans="1:25" s="20" customFormat="1" ht="15.75" customHeight="1">
      <c r="A96" s="11">
        <f t="shared" si="7"/>
        <v>81</v>
      </c>
      <c r="B96" s="21" t="s">
        <v>103</v>
      </c>
      <c r="C96" s="22">
        <f t="shared" si="8"/>
        <v>0</v>
      </c>
      <c r="D96" s="23">
        <f>'Mar. 15'!W96</f>
        <v>-7.3516214615665376E-4</v>
      </c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7">
        <f t="shared" si="10"/>
        <v>0</v>
      </c>
      <c r="V96" s="27">
        <f t="shared" si="10"/>
        <v>0</v>
      </c>
      <c r="W96" s="24">
        <f t="shared" si="6"/>
        <v>-7.3516214615665376E-4</v>
      </c>
      <c r="X96" s="24">
        <v>0</v>
      </c>
      <c r="Y96" s="25">
        <f t="shared" si="9"/>
        <v>-7.3516214615665376E-4</v>
      </c>
    </row>
    <row r="97" spans="1:25" s="20" customFormat="1" ht="15.75" customHeight="1">
      <c r="A97" s="11">
        <f t="shared" si="7"/>
        <v>82</v>
      </c>
      <c r="B97" s="12" t="s">
        <v>104</v>
      </c>
      <c r="C97" s="11">
        <f t="shared" si="8"/>
        <v>173</v>
      </c>
      <c r="D97" s="13">
        <f>'Mar. 15'!W97</f>
        <v>173894.09616567881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>
        <f t="shared" si="10"/>
        <v>0</v>
      </c>
      <c r="V97" s="8">
        <f t="shared" si="10"/>
        <v>0</v>
      </c>
      <c r="W97" s="9">
        <f t="shared" si="6"/>
        <v>173894.09616567881</v>
      </c>
      <c r="X97" s="9">
        <v>173000</v>
      </c>
      <c r="Y97" s="14">
        <f t="shared" si="9"/>
        <v>894.09616567881312</v>
      </c>
    </row>
    <row r="98" spans="1:25" s="20" customFormat="1" ht="15.75" customHeight="1">
      <c r="A98" s="11">
        <f t="shared" si="7"/>
        <v>83</v>
      </c>
      <c r="B98" s="21" t="s">
        <v>105</v>
      </c>
      <c r="C98" s="22">
        <f t="shared" si="8"/>
        <v>0</v>
      </c>
      <c r="D98" s="23">
        <f>'Mar. 15'!W98</f>
        <v>3.1900566536933184E-3</v>
      </c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7">
        <f t="shared" si="10"/>
        <v>0</v>
      </c>
      <c r="V98" s="27">
        <f t="shared" si="10"/>
        <v>0</v>
      </c>
      <c r="W98" s="24">
        <f t="shared" si="6"/>
        <v>3.1900566536933184E-3</v>
      </c>
      <c r="X98" s="24">
        <v>0</v>
      </c>
      <c r="Y98" s="25">
        <f t="shared" si="9"/>
        <v>3.1900566536933184E-3</v>
      </c>
    </row>
    <row r="99" spans="1:25" s="20" customFormat="1" ht="15.75" customHeight="1">
      <c r="A99" s="11">
        <f t="shared" si="7"/>
        <v>84</v>
      </c>
      <c r="B99" s="12" t="s">
        <v>106</v>
      </c>
      <c r="C99" s="11">
        <f t="shared" si="8"/>
        <v>268</v>
      </c>
      <c r="D99" s="13">
        <f>'Mar. 15'!W99</f>
        <v>268023.04894160054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>
        <f t="shared" si="10"/>
        <v>0</v>
      </c>
      <c r="V99" s="8">
        <f t="shared" si="10"/>
        <v>0</v>
      </c>
      <c r="W99" s="9">
        <f t="shared" si="6"/>
        <v>268023.04894160054</v>
      </c>
      <c r="X99" s="9">
        <v>268000</v>
      </c>
      <c r="Y99" s="14">
        <f t="shared" si="9"/>
        <v>23.048941600543913</v>
      </c>
    </row>
    <row r="100" spans="1:25" s="20" customFormat="1" ht="15.75" customHeight="1">
      <c r="A100" s="11">
        <f t="shared" si="7"/>
        <v>85</v>
      </c>
      <c r="B100" s="15" t="s">
        <v>107</v>
      </c>
      <c r="C100" s="16">
        <f t="shared" si="8"/>
        <v>11</v>
      </c>
      <c r="D100" s="17">
        <f>'Mar. 15'!W100</f>
        <v>11223.6</v>
      </c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43">
        <f t="shared" si="10"/>
        <v>0</v>
      </c>
      <c r="V100" s="43">
        <f t="shared" si="10"/>
        <v>0</v>
      </c>
      <c r="W100" s="18">
        <f t="shared" si="6"/>
        <v>11223.6</v>
      </c>
      <c r="X100" s="18">
        <v>11000</v>
      </c>
      <c r="Y100" s="19">
        <f t="shared" si="9"/>
        <v>223.60000000000036</v>
      </c>
    </row>
    <row r="101" spans="1:25" s="20" customFormat="1" ht="15.75" customHeight="1">
      <c r="A101" s="11">
        <f t="shared" si="7"/>
        <v>86</v>
      </c>
      <c r="B101" s="15" t="s">
        <v>108</v>
      </c>
      <c r="C101" s="16">
        <f t="shared" si="8"/>
        <v>48</v>
      </c>
      <c r="D101" s="17">
        <f>'Mar. 15'!W101</f>
        <v>48932.417021083391</v>
      </c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43">
        <f t="shared" si="10"/>
        <v>0</v>
      </c>
      <c r="V101" s="43">
        <f t="shared" si="10"/>
        <v>0</v>
      </c>
      <c r="W101" s="18">
        <f t="shared" si="6"/>
        <v>48932.417021083391</v>
      </c>
      <c r="X101" s="18">
        <v>48000</v>
      </c>
      <c r="Y101" s="19">
        <f t="shared" si="9"/>
        <v>932.41702108339086</v>
      </c>
    </row>
    <row r="102" spans="1:25" s="20" customFormat="1" ht="15.75" customHeight="1">
      <c r="A102" s="11">
        <f t="shared" si="7"/>
        <v>87</v>
      </c>
      <c r="B102" s="15" t="s">
        <v>109</v>
      </c>
      <c r="C102" s="16">
        <f t="shared" si="8"/>
        <v>143</v>
      </c>
      <c r="D102" s="17">
        <f>'Mar. 15'!W102</f>
        <v>143185.42783292773</v>
      </c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43">
        <f t="shared" si="10"/>
        <v>0</v>
      </c>
      <c r="V102" s="43">
        <f t="shared" si="10"/>
        <v>0</v>
      </c>
      <c r="W102" s="18">
        <f t="shared" si="6"/>
        <v>143185.42783292773</v>
      </c>
      <c r="X102" s="18">
        <v>143000</v>
      </c>
      <c r="Y102" s="19">
        <f t="shared" si="9"/>
        <v>185.42783292772947</v>
      </c>
    </row>
    <row r="103" spans="1:25" s="20" customFormat="1" ht="15.75" customHeight="1">
      <c r="A103" s="11">
        <f t="shared" si="7"/>
        <v>88</v>
      </c>
      <c r="B103" s="12" t="s">
        <v>110</v>
      </c>
      <c r="C103" s="11">
        <f t="shared" si="8"/>
        <v>51</v>
      </c>
      <c r="D103" s="13">
        <f>'Mar. 15'!W103</f>
        <v>51210.303054875993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8">
        <f t="shared" si="10"/>
        <v>0</v>
      </c>
      <c r="V103" s="8">
        <f t="shared" si="10"/>
        <v>0</v>
      </c>
      <c r="W103" s="9">
        <f t="shared" si="6"/>
        <v>51210.303054875993</v>
      </c>
      <c r="X103" s="9">
        <v>51000</v>
      </c>
      <c r="Y103" s="14">
        <f t="shared" si="9"/>
        <v>210.30305487599253</v>
      </c>
    </row>
    <row r="104" spans="1:25" s="20" customFormat="1" ht="15.75" customHeight="1">
      <c r="A104" s="11">
        <f t="shared" si="7"/>
        <v>89</v>
      </c>
      <c r="B104" s="15" t="s">
        <v>111</v>
      </c>
      <c r="C104" s="16">
        <f t="shared" si="8"/>
        <v>162</v>
      </c>
      <c r="D104" s="17">
        <f>'Mar. 15'!W104</f>
        <v>162521.4621693567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43">
        <f t="shared" si="10"/>
        <v>0</v>
      </c>
      <c r="V104" s="43">
        <f t="shared" si="10"/>
        <v>0</v>
      </c>
      <c r="W104" s="18">
        <f t="shared" si="6"/>
        <v>162521.4621693567</v>
      </c>
      <c r="X104" s="18">
        <v>162000</v>
      </c>
      <c r="Y104" s="19">
        <f t="shared" si="9"/>
        <v>521.46216935670236</v>
      </c>
    </row>
    <row r="105" spans="1:25" s="20" customFormat="1" ht="15.75" customHeight="1">
      <c r="A105" s="11">
        <f t="shared" si="7"/>
        <v>90</v>
      </c>
      <c r="B105" s="15" t="s">
        <v>276</v>
      </c>
      <c r="C105" s="16">
        <f t="shared" si="8"/>
        <v>10</v>
      </c>
      <c r="D105" s="17">
        <f>'Mar. 15'!W105</f>
        <v>10000</v>
      </c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>
        <v>3.6</v>
      </c>
      <c r="U105" s="43">
        <f t="shared" si="10"/>
        <v>0</v>
      </c>
      <c r="V105" s="43">
        <f t="shared" si="10"/>
        <v>3.6</v>
      </c>
      <c r="W105" s="18">
        <f t="shared" si="6"/>
        <v>10003.6</v>
      </c>
      <c r="X105" s="18">
        <v>10000</v>
      </c>
      <c r="Y105" s="19">
        <f t="shared" si="9"/>
        <v>3.6000000000003638</v>
      </c>
    </row>
    <row r="106" spans="1:25" s="20" customFormat="1" ht="15.75" customHeight="1">
      <c r="A106" s="11">
        <f t="shared" si="7"/>
        <v>91</v>
      </c>
      <c r="B106" s="12" t="s">
        <v>112</v>
      </c>
      <c r="C106" s="11">
        <f t="shared" si="8"/>
        <v>206</v>
      </c>
      <c r="D106" s="13">
        <f>'Mar. 15'!W106</f>
        <v>206700.06881086197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8">
        <f t="shared" si="10"/>
        <v>0</v>
      </c>
      <c r="V106" s="8">
        <f t="shared" si="10"/>
        <v>0</v>
      </c>
      <c r="W106" s="9">
        <f t="shared" si="6"/>
        <v>206700.06881086197</v>
      </c>
      <c r="X106" s="9">
        <v>206000</v>
      </c>
      <c r="Y106" s="14">
        <f t="shared" si="9"/>
        <v>700.06881086196518</v>
      </c>
    </row>
    <row r="107" spans="1:25" s="20" customFormat="1" ht="15.75" customHeight="1">
      <c r="A107" s="11">
        <f t="shared" si="7"/>
        <v>92</v>
      </c>
      <c r="B107" s="12" t="s">
        <v>113</v>
      </c>
      <c r="C107" s="11">
        <f t="shared" si="8"/>
        <v>35</v>
      </c>
      <c r="D107" s="13">
        <f>'Mar. 15'!W107</f>
        <v>35277.523226791163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8">
        <f t="shared" si="10"/>
        <v>0</v>
      </c>
      <c r="V107" s="8">
        <f t="shared" si="10"/>
        <v>0</v>
      </c>
      <c r="W107" s="9">
        <f t="shared" si="6"/>
        <v>35277.523226791163</v>
      </c>
      <c r="X107" s="9">
        <v>35000</v>
      </c>
      <c r="Y107" s="14">
        <f t="shared" si="9"/>
        <v>277.52322679116332</v>
      </c>
    </row>
    <row r="108" spans="1:25" s="20" customFormat="1" ht="15.75" customHeight="1">
      <c r="A108" s="11">
        <f t="shared" si="7"/>
        <v>93</v>
      </c>
      <c r="B108" s="12" t="s">
        <v>114</v>
      </c>
      <c r="C108" s="11">
        <f t="shared" si="8"/>
        <v>240</v>
      </c>
      <c r="D108" s="13">
        <f>'Mar. 15'!W108</f>
        <v>240615.49783215599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8">
        <f t="shared" si="10"/>
        <v>0</v>
      </c>
      <c r="V108" s="8">
        <f t="shared" si="10"/>
        <v>0</v>
      </c>
      <c r="W108" s="9">
        <f t="shared" si="6"/>
        <v>240615.49783215599</v>
      </c>
      <c r="X108" s="9">
        <v>240000</v>
      </c>
      <c r="Y108" s="14">
        <f t="shared" si="9"/>
        <v>615.49783215599018</v>
      </c>
    </row>
    <row r="109" spans="1:25" s="20" customFormat="1" ht="15.75" customHeight="1">
      <c r="A109" s="11">
        <f t="shared" si="7"/>
        <v>94</v>
      </c>
      <c r="B109" s="12" t="s">
        <v>115</v>
      </c>
      <c r="C109" s="11">
        <f t="shared" si="8"/>
        <v>158</v>
      </c>
      <c r="D109" s="13">
        <f>'Mar. 15'!W109</f>
        <v>158734.74936806885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8">
        <f t="shared" si="10"/>
        <v>0</v>
      </c>
      <c r="V109" s="8">
        <f t="shared" si="10"/>
        <v>0</v>
      </c>
      <c r="W109" s="9">
        <f t="shared" si="6"/>
        <v>158734.74936806885</v>
      </c>
      <c r="X109" s="9">
        <v>158000</v>
      </c>
      <c r="Y109" s="14">
        <f t="shared" si="9"/>
        <v>734.74936806884944</v>
      </c>
    </row>
    <row r="110" spans="1:25" s="20" customFormat="1" ht="15.75" customHeight="1">
      <c r="A110" s="11">
        <f t="shared" si="7"/>
        <v>95</v>
      </c>
      <c r="B110" s="12" t="s">
        <v>116</v>
      </c>
      <c r="C110" s="11">
        <f t="shared" si="8"/>
        <v>85</v>
      </c>
      <c r="D110" s="13">
        <f>'Mar. 15'!W110</f>
        <v>85799.996875646364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8">
        <f t="shared" si="10"/>
        <v>0</v>
      </c>
      <c r="V110" s="8">
        <f t="shared" si="10"/>
        <v>0</v>
      </c>
      <c r="W110" s="9">
        <f t="shared" si="6"/>
        <v>85799.996875646364</v>
      </c>
      <c r="X110" s="9">
        <v>85000</v>
      </c>
      <c r="Y110" s="14">
        <f t="shared" si="9"/>
        <v>799.99687564636406</v>
      </c>
    </row>
    <row r="111" spans="1:25" s="20" customFormat="1" ht="15.75" customHeight="1">
      <c r="A111" s="11">
        <f t="shared" si="7"/>
        <v>96</v>
      </c>
      <c r="B111" s="12" t="s">
        <v>117</v>
      </c>
      <c r="C111" s="11">
        <f t="shared" si="8"/>
        <v>167</v>
      </c>
      <c r="D111" s="13">
        <f>'Mar. 15'!W111</f>
        <v>167571.4227864623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8">
        <f t="shared" si="10"/>
        <v>0</v>
      </c>
      <c r="V111" s="8">
        <f t="shared" si="10"/>
        <v>0</v>
      </c>
      <c r="W111" s="9">
        <f t="shared" si="6"/>
        <v>167571.4227864623</v>
      </c>
      <c r="X111" s="9">
        <v>167000</v>
      </c>
      <c r="Y111" s="14">
        <f t="shared" si="9"/>
        <v>571.42278646229533</v>
      </c>
    </row>
    <row r="112" spans="1:25" s="20" customFormat="1" ht="15.75" customHeight="1">
      <c r="A112" s="11">
        <f t="shared" si="7"/>
        <v>97</v>
      </c>
      <c r="B112" s="12" t="s">
        <v>118</v>
      </c>
      <c r="C112" s="11">
        <f t="shared" si="8"/>
        <v>291</v>
      </c>
      <c r="D112" s="13">
        <f>'Mar. 15'!W112</f>
        <v>291933.81733034848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8">
        <f t="shared" si="10"/>
        <v>0</v>
      </c>
      <c r="V112" s="8">
        <f t="shared" si="10"/>
        <v>0</v>
      </c>
      <c r="W112" s="9">
        <f t="shared" si="6"/>
        <v>291933.81733034848</v>
      </c>
      <c r="X112" s="9">
        <v>291000</v>
      </c>
      <c r="Y112" s="14">
        <f t="shared" si="9"/>
        <v>933.81733034848003</v>
      </c>
    </row>
    <row r="113" spans="1:25" s="20" customFormat="1" ht="15.75" customHeight="1">
      <c r="A113" s="11">
        <f t="shared" si="7"/>
        <v>98</v>
      </c>
      <c r="B113" s="12" t="s">
        <v>119</v>
      </c>
      <c r="C113" s="11">
        <f t="shared" si="8"/>
        <v>0</v>
      </c>
      <c r="D113" s="13">
        <f>'Mar. 15'!W113</f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8">
        <f t="shared" si="10"/>
        <v>0</v>
      </c>
      <c r="V113" s="8">
        <f t="shared" si="10"/>
        <v>0</v>
      </c>
      <c r="W113" s="9">
        <f t="shared" si="6"/>
        <v>0</v>
      </c>
      <c r="X113" s="9">
        <v>0</v>
      </c>
      <c r="Y113" s="14">
        <f t="shared" si="9"/>
        <v>0</v>
      </c>
    </row>
    <row r="114" spans="1:25" s="20" customFormat="1" ht="15.75" customHeight="1">
      <c r="A114" s="11">
        <f t="shared" si="7"/>
        <v>99</v>
      </c>
      <c r="B114" s="12" t="s">
        <v>120</v>
      </c>
      <c r="C114" s="11">
        <f t="shared" si="8"/>
        <v>63</v>
      </c>
      <c r="D114" s="13">
        <f>'Mar. 15'!W114</f>
        <v>63959.68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8">
        <f t="shared" si="10"/>
        <v>0</v>
      </c>
      <c r="V114" s="8">
        <f t="shared" si="10"/>
        <v>0</v>
      </c>
      <c r="W114" s="9">
        <f t="shared" si="6"/>
        <v>63959.68</v>
      </c>
      <c r="X114" s="9">
        <v>63000</v>
      </c>
      <c r="Y114" s="14">
        <f t="shared" si="9"/>
        <v>959.68000000000029</v>
      </c>
    </row>
    <row r="115" spans="1:25" s="20" customFormat="1" ht="15.75" customHeight="1">
      <c r="A115" s="11">
        <f t="shared" si="7"/>
        <v>100</v>
      </c>
      <c r="B115" s="12" t="s">
        <v>121</v>
      </c>
      <c r="C115" s="11">
        <f t="shared" si="8"/>
        <v>133</v>
      </c>
      <c r="D115" s="13">
        <f>'Mar. 15'!W115</f>
        <v>133383.71316851903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>
        <v>41.77</v>
      </c>
      <c r="U115" s="8">
        <f t="shared" si="10"/>
        <v>0</v>
      </c>
      <c r="V115" s="8">
        <f t="shared" si="10"/>
        <v>41.77</v>
      </c>
      <c r="W115" s="9">
        <f t="shared" si="6"/>
        <v>133425.48316851901</v>
      </c>
      <c r="X115" s="9">
        <v>133000</v>
      </c>
      <c r="Y115" s="14">
        <f t="shared" si="9"/>
        <v>425.48316851901473</v>
      </c>
    </row>
    <row r="116" spans="1:25" s="20" customFormat="1" ht="15.75" customHeight="1">
      <c r="A116" s="11">
        <f t="shared" si="7"/>
        <v>101</v>
      </c>
      <c r="B116" s="12" t="s">
        <v>122</v>
      </c>
      <c r="C116" s="11">
        <f t="shared" si="8"/>
        <v>236</v>
      </c>
      <c r="D116" s="13">
        <f>'Mar. 15'!W116</f>
        <v>236842.37993581739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8">
        <f t="shared" si="10"/>
        <v>0</v>
      </c>
      <c r="V116" s="8">
        <f t="shared" si="10"/>
        <v>0</v>
      </c>
      <c r="W116" s="9">
        <f t="shared" si="6"/>
        <v>236842.37993581739</v>
      </c>
      <c r="X116" s="9">
        <v>236000</v>
      </c>
      <c r="Y116" s="14">
        <f t="shared" si="9"/>
        <v>842.37993581738556</v>
      </c>
    </row>
    <row r="117" spans="1:25" s="20" customFormat="1" ht="15.75" customHeight="1">
      <c r="A117" s="11">
        <f t="shared" si="7"/>
        <v>102</v>
      </c>
      <c r="B117" s="12" t="s">
        <v>123</v>
      </c>
      <c r="C117" s="11">
        <f t="shared" si="8"/>
        <v>124</v>
      </c>
      <c r="D117" s="13">
        <f>'Mar. 15'!W117</f>
        <v>124243.82425571827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8">
        <f t="shared" si="10"/>
        <v>0</v>
      </c>
      <c r="V117" s="8">
        <f t="shared" si="10"/>
        <v>0</v>
      </c>
      <c r="W117" s="9">
        <f t="shared" si="6"/>
        <v>124243.82425571827</v>
      </c>
      <c r="X117" s="9">
        <v>124000</v>
      </c>
      <c r="Y117" s="14">
        <f t="shared" si="9"/>
        <v>243.82425571826752</v>
      </c>
    </row>
    <row r="118" spans="1:25" s="20" customFormat="1" ht="15.75" customHeight="1">
      <c r="A118" s="11">
        <f t="shared" si="7"/>
        <v>103</v>
      </c>
      <c r="B118" s="15" t="s">
        <v>271</v>
      </c>
      <c r="C118" s="16">
        <f t="shared" si="8"/>
        <v>10</v>
      </c>
      <c r="D118" s="17">
        <f>'Mar. 15'!W118</f>
        <v>10000</v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43">
        <f t="shared" si="10"/>
        <v>0</v>
      </c>
      <c r="V118" s="43">
        <f t="shared" si="10"/>
        <v>0</v>
      </c>
      <c r="W118" s="18">
        <f t="shared" si="6"/>
        <v>10000</v>
      </c>
      <c r="X118" s="18">
        <v>10000</v>
      </c>
      <c r="Y118" s="19">
        <f t="shared" si="9"/>
        <v>0</v>
      </c>
    </row>
    <row r="119" spans="1:25" s="20" customFormat="1" ht="15.75" customHeight="1">
      <c r="A119" s="11">
        <f t="shared" si="7"/>
        <v>104</v>
      </c>
      <c r="B119" s="12" t="s">
        <v>124</v>
      </c>
      <c r="C119" s="11">
        <f t="shared" si="8"/>
        <v>51</v>
      </c>
      <c r="D119" s="13">
        <f>'Mar. 15'!W119</f>
        <v>50941.547020869337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>
        <v>231.35</v>
      </c>
      <c r="U119" s="8">
        <f t="shared" si="10"/>
        <v>0</v>
      </c>
      <c r="V119" s="8">
        <f t="shared" si="10"/>
        <v>231.35</v>
      </c>
      <c r="W119" s="9">
        <f t="shared" si="6"/>
        <v>51172.897020869335</v>
      </c>
      <c r="X119" s="9">
        <v>51000</v>
      </c>
      <c r="Y119" s="14">
        <f t="shared" si="9"/>
        <v>172.89702086933539</v>
      </c>
    </row>
    <row r="120" spans="1:25" s="20" customFormat="1" ht="15.75" customHeight="1">
      <c r="A120" s="11">
        <f t="shared" si="7"/>
        <v>105</v>
      </c>
      <c r="B120" s="12" t="s">
        <v>125</v>
      </c>
      <c r="C120" s="11">
        <f t="shared" si="8"/>
        <v>206</v>
      </c>
      <c r="D120" s="13">
        <f>'Mar. 15'!W120</f>
        <v>206280.4046112764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8">
        <f t="shared" si="10"/>
        <v>0</v>
      </c>
      <c r="V120" s="8">
        <f t="shared" si="10"/>
        <v>0</v>
      </c>
      <c r="W120" s="9">
        <f t="shared" si="6"/>
        <v>206280.4046112764</v>
      </c>
      <c r="X120" s="9">
        <v>206000</v>
      </c>
      <c r="Y120" s="14">
        <f t="shared" si="9"/>
        <v>280.40461127640447</v>
      </c>
    </row>
    <row r="121" spans="1:25" s="20" customFormat="1" ht="15.75" customHeight="1">
      <c r="A121" s="11">
        <f t="shared" si="7"/>
        <v>106</v>
      </c>
      <c r="B121" s="12" t="s">
        <v>126</v>
      </c>
      <c r="C121" s="11">
        <f t="shared" si="8"/>
        <v>418</v>
      </c>
      <c r="D121" s="13">
        <f>'Mar. 15'!W121</f>
        <v>418826.74493714102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8">
        <f t="shared" si="10"/>
        <v>0</v>
      </c>
      <c r="V121" s="8">
        <f t="shared" si="10"/>
        <v>0</v>
      </c>
      <c r="W121" s="9">
        <f t="shared" si="6"/>
        <v>418826.74493714102</v>
      </c>
      <c r="X121" s="9">
        <v>418000</v>
      </c>
      <c r="Y121" s="14">
        <f t="shared" si="9"/>
        <v>826.74493714101845</v>
      </c>
    </row>
    <row r="122" spans="1:25" s="20" customFormat="1" ht="15.75" customHeight="1">
      <c r="A122" s="11">
        <f t="shared" si="7"/>
        <v>107</v>
      </c>
      <c r="B122" s="15" t="s">
        <v>127</v>
      </c>
      <c r="C122" s="16">
        <f t="shared" si="8"/>
        <v>157</v>
      </c>
      <c r="D122" s="17">
        <f>'Mar. 15'!W122</f>
        <v>157867.06948498217</v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43">
        <f t="shared" si="10"/>
        <v>0</v>
      </c>
      <c r="V122" s="43">
        <f t="shared" si="10"/>
        <v>0</v>
      </c>
      <c r="W122" s="18">
        <f t="shared" si="6"/>
        <v>157867.06948498217</v>
      </c>
      <c r="X122" s="18">
        <v>157000</v>
      </c>
      <c r="Y122" s="19">
        <f t="shared" si="9"/>
        <v>867.06948498217389</v>
      </c>
    </row>
    <row r="123" spans="1:25" s="20" customFormat="1" ht="15.75" customHeight="1">
      <c r="A123" s="11">
        <f t="shared" si="7"/>
        <v>108</v>
      </c>
      <c r="B123" s="15" t="s">
        <v>128</v>
      </c>
      <c r="C123" s="16">
        <f t="shared" si="8"/>
        <v>28</v>
      </c>
      <c r="D123" s="17">
        <f>'Mar. 15'!W123</f>
        <v>28728.679999999997</v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43">
        <f t="shared" si="10"/>
        <v>0</v>
      </c>
      <c r="V123" s="43">
        <f t="shared" si="10"/>
        <v>0</v>
      </c>
      <c r="W123" s="18">
        <f t="shared" si="6"/>
        <v>28728.679999999997</v>
      </c>
      <c r="X123" s="18">
        <v>28000</v>
      </c>
      <c r="Y123" s="19">
        <f t="shared" si="9"/>
        <v>728.67999999999665</v>
      </c>
    </row>
    <row r="124" spans="1:25" s="20" customFormat="1" ht="15.75" customHeight="1">
      <c r="A124" s="11">
        <f t="shared" si="7"/>
        <v>109</v>
      </c>
      <c r="B124" s="12" t="s">
        <v>129</v>
      </c>
      <c r="C124" s="11">
        <f t="shared" si="8"/>
        <v>1</v>
      </c>
      <c r="D124" s="13">
        <f>'Mar. 15'!W124</f>
        <v>1344.6501566405195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8">
        <f t="shared" si="10"/>
        <v>0</v>
      </c>
      <c r="V124" s="8">
        <f t="shared" si="10"/>
        <v>0</v>
      </c>
      <c r="W124" s="9">
        <f t="shared" si="6"/>
        <v>1344.6501566405195</v>
      </c>
      <c r="X124" s="9">
        <v>1000</v>
      </c>
      <c r="Y124" s="14">
        <f t="shared" si="9"/>
        <v>344.65015664051953</v>
      </c>
    </row>
    <row r="125" spans="1:25" s="20" customFormat="1" ht="15.75" customHeight="1">
      <c r="A125" s="11">
        <f t="shared" si="7"/>
        <v>110</v>
      </c>
      <c r="B125" s="12" t="s">
        <v>130</v>
      </c>
      <c r="C125" s="11">
        <f t="shared" si="8"/>
        <v>125</v>
      </c>
      <c r="D125" s="13">
        <f>'Mar. 15'!W125</f>
        <v>124661.40563883577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>
        <v>552.16999999999996</v>
      </c>
      <c r="U125" s="8">
        <f t="shared" si="10"/>
        <v>0</v>
      </c>
      <c r="V125" s="8">
        <f t="shared" si="10"/>
        <v>552.16999999999996</v>
      </c>
      <c r="W125" s="9">
        <f t="shared" si="6"/>
        <v>125213.57563883577</v>
      </c>
      <c r="X125" s="9">
        <v>125000</v>
      </c>
      <c r="Y125" s="14">
        <f t="shared" si="9"/>
        <v>213.5756388357695</v>
      </c>
    </row>
    <row r="126" spans="1:25" s="20" customFormat="1" ht="15.75" customHeight="1">
      <c r="A126" s="11">
        <f t="shared" si="7"/>
        <v>111</v>
      </c>
      <c r="B126" s="12" t="s">
        <v>131</v>
      </c>
      <c r="C126" s="11">
        <f t="shared" si="8"/>
        <v>13</v>
      </c>
      <c r="D126" s="13">
        <f>'Mar. 15'!W126</f>
        <v>13402.099999999999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8">
        <f t="shared" si="10"/>
        <v>0</v>
      </c>
      <c r="V126" s="8">
        <f t="shared" si="10"/>
        <v>0</v>
      </c>
      <c r="W126" s="9">
        <f t="shared" si="6"/>
        <v>13402.099999999999</v>
      </c>
      <c r="X126" s="9">
        <v>13000</v>
      </c>
      <c r="Y126" s="14">
        <f t="shared" si="9"/>
        <v>402.09999999999854</v>
      </c>
    </row>
    <row r="127" spans="1:25" s="20" customFormat="1" ht="15.75" customHeight="1">
      <c r="A127" s="11">
        <f t="shared" si="7"/>
        <v>112</v>
      </c>
      <c r="B127" s="12" t="s">
        <v>132</v>
      </c>
      <c r="C127" s="11">
        <f t="shared" si="8"/>
        <v>19</v>
      </c>
      <c r="D127" s="13">
        <f>'Mar. 15'!W127</f>
        <v>19478.997180731836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>
        <v>43.91</v>
      </c>
      <c r="U127" s="8">
        <f t="shared" si="10"/>
        <v>0</v>
      </c>
      <c r="V127" s="8">
        <f t="shared" si="10"/>
        <v>43.91</v>
      </c>
      <c r="W127" s="9">
        <f t="shared" si="6"/>
        <v>19522.907180731836</v>
      </c>
      <c r="X127" s="9">
        <v>19000</v>
      </c>
      <c r="Y127" s="14">
        <f t="shared" si="9"/>
        <v>522.90718073183598</v>
      </c>
    </row>
    <row r="128" spans="1:25" s="20" customFormat="1" ht="15.75" customHeight="1">
      <c r="A128" s="11">
        <f t="shared" si="7"/>
        <v>113</v>
      </c>
      <c r="B128" s="12" t="s">
        <v>133</v>
      </c>
      <c r="C128" s="11">
        <f t="shared" si="8"/>
        <v>14</v>
      </c>
      <c r="D128" s="13">
        <f>'Mar. 15'!W128</f>
        <v>14064.760958472893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8">
        <f t="shared" si="10"/>
        <v>0</v>
      </c>
      <c r="V128" s="8">
        <f t="shared" si="10"/>
        <v>0</v>
      </c>
      <c r="W128" s="9">
        <f t="shared" si="6"/>
        <v>14064.760958472893</v>
      </c>
      <c r="X128" s="9">
        <v>14000</v>
      </c>
      <c r="Y128" s="14">
        <f t="shared" si="9"/>
        <v>64.760958472892526</v>
      </c>
    </row>
    <row r="129" spans="1:25" s="20" customFormat="1" ht="15.75" customHeight="1">
      <c r="A129" s="11">
        <f t="shared" si="7"/>
        <v>114</v>
      </c>
      <c r="B129" s="12" t="s">
        <v>134</v>
      </c>
      <c r="C129" s="11">
        <f t="shared" si="8"/>
        <v>67</v>
      </c>
      <c r="D129" s="13">
        <f>'Mar. 15'!W129</f>
        <v>67320.65226839071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8">
        <f t="shared" si="10"/>
        <v>0</v>
      </c>
      <c r="V129" s="8">
        <f t="shared" si="10"/>
        <v>0</v>
      </c>
      <c r="W129" s="9">
        <f t="shared" si="6"/>
        <v>67320.65226839071</v>
      </c>
      <c r="X129" s="9">
        <v>67000</v>
      </c>
      <c r="Y129" s="14">
        <f t="shared" si="9"/>
        <v>320.65226839070965</v>
      </c>
    </row>
    <row r="130" spans="1:25" s="20" customFormat="1" ht="15.75" customHeight="1">
      <c r="A130" s="11">
        <f t="shared" si="7"/>
        <v>115</v>
      </c>
      <c r="B130" s="12" t="s">
        <v>135</v>
      </c>
      <c r="C130" s="11">
        <f t="shared" si="8"/>
        <v>21</v>
      </c>
      <c r="D130" s="13">
        <f>'Mar. 15'!W130</f>
        <v>21941.246787670883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8">
        <f t="shared" si="10"/>
        <v>0</v>
      </c>
      <c r="V130" s="8">
        <f t="shared" si="10"/>
        <v>0</v>
      </c>
      <c r="W130" s="9">
        <f t="shared" si="6"/>
        <v>21941.246787670883</v>
      </c>
      <c r="X130" s="9">
        <v>21000</v>
      </c>
      <c r="Y130" s="14">
        <f t="shared" si="9"/>
        <v>941.24678767088335</v>
      </c>
    </row>
    <row r="131" spans="1:25" s="20" customFormat="1" ht="15.75" customHeight="1">
      <c r="A131" s="11">
        <f t="shared" si="7"/>
        <v>116</v>
      </c>
      <c r="B131" s="12" t="s">
        <v>136</v>
      </c>
      <c r="C131" s="11">
        <f t="shared" si="8"/>
        <v>272</v>
      </c>
      <c r="D131" s="13">
        <f>'Mar. 15'!W131</f>
        <v>272236.62492044544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>
        <v>474.6</v>
      </c>
      <c r="U131" s="8">
        <f t="shared" si="10"/>
        <v>0</v>
      </c>
      <c r="V131" s="8">
        <f t="shared" si="10"/>
        <v>474.6</v>
      </c>
      <c r="W131" s="9">
        <f t="shared" si="6"/>
        <v>272711.22492044541</v>
      </c>
      <c r="X131" s="9">
        <v>272000</v>
      </c>
      <c r="Y131" s="14">
        <f t="shared" si="9"/>
        <v>711.22492044541286</v>
      </c>
    </row>
    <row r="132" spans="1:25" s="20" customFormat="1" ht="15.75" customHeight="1">
      <c r="A132" s="11">
        <f t="shared" si="7"/>
        <v>117</v>
      </c>
      <c r="B132" s="12" t="s">
        <v>137</v>
      </c>
      <c r="C132" s="11">
        <f t="shared" si="8"/>
        <v>35</v>
      </c>
      <c r="D132" s="13">
        <f>'Mar. 15'!W132</f>
        <v>35525.25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8">
        <f t="shared" si="10"/>
        <v>0</v>
      </c>
      <c r="V132" s="8">
        <f t="shared" si="10"/>
        <v>0</v>
      </c>
      <c r="W132" s="9">
        <f t="shared" si="6"/>
        <v>35525.25</v>
      </c>
      <c r="X132" s="9">
        <v>35000</v>
      </c>
      <c r="Y132" s="14">
        <f t="shared" si="9"/>
        <v>525.25</v>
      </c>
    </row>
    <row r="133" spans="1:25" s="20" customFormat="1" ht="15.75" customHeight="1">
      <c r="A133" s="11">
        <f t="shared" si="7"/>
        <v>118</v>
      </c>
      <c r="B133" s="12" t="s">
        <v>138</v>
      </c>
      <c r="C133" s="11">
        <f t="shared" si="8"/>
        <v>14</v>
      </c>
      <c r="D133" s="13">
        <f>'Mar. 15'!W133</f>
        <v>14395.116206736897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>
        <v>104.79</v>
      </c>
      <c r="U133" s="8">
        <f t="shared" si="10"/>
        <v>0</v>
      </c>
      <c r="V133" s="8">
        <f t="shared" si="10"/>
        <v>104.79</v>
      </c>
      <c r="W133" s="9">
        <f t="shared" si="6"/>
        <v>14499.906206736898</v>
      </c>
      <c r="X133" s="9">
        <v>14000</v>
      </c>
      <c r="Y133" s="14">
        <f t="shared" si="9"/>
        <v>499.90620673689773</v>
      </c>
    </row>
    <row r="134" spans="1:25" s="20" customFormat="1" ht="15.75" customHeight="1">
      <c r="A134" s="11">
        <f t="shared" si="7"/>
        <v>119</v>
      </c>
      <c r="B134" s="12" t="s">
        <v>139</v>
      </c>
      <c r="C134" s="11">
        <f t="shared" si="8"/>
        <v>256</v>
      </c>
      <c r="D134" s="13">
        <f>'Mar. 15'!W134</f>
        <v>256728.72694906683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8">
        <f t="shared" si="10"/>
        <v>0</v>
      </c>
      <c r="V134" s="8">
        <f t="shared" si="10"/>
        <v>0</v>
      </c>
      <c r="W134" s="9">
        <f t="shared" si="6"/>
        <v>256728.72694906683</v>
      </c>
      <c r="X134" s="9">
        <v>256000</v>
      </c>
      <c r="Y134" s="14">
        <f t="shared" si="9"/>
        <v>728.72694906682591</v>
      </c>
    </row>
    <row r="135" spans="1:25" s="20" customFormat="1" ht="15.75" customHeight="1">
      <c r="A135" s="11">
        <f t="shared" si="7"/>
        <v>120</v>
      </c>
      <c r="B135" s="12" t="s">
        <v>140</v>
      </c>
      <c r="C135" s="11">
        <f t="shared" si="8"/>
        <v>3</v>
      </c>
      <c r="D135" s="13">
        <f>'Mar. 15'!W135</f>
        <v>3631.030740872448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8">
        <f t="shared" si="10"/>
        <v>0</v>
      </c>
      <c r="V135" s="8">
        <f t="shared" si="10"/>
        <v>0</v>
      </c>
      <c r="W135" s="9">
        <f t="shared" si="6"/>
        <v>3631.030740872448</v>
      </c>
      <c r="X135" s="9">
        <v>3000</v>
      </c>
      <c r="Y135" s="14">
        <f t="shared" si="9"/>
        <v>631.03074087244795</v>
      </c>
    </row>
    <row r="136" spans="1:25" s="20" customFormat="1" ht="15.75" customHeight="1">
      <c r="A136" s="11">
        <f t="shared" si="7"/>
        <v>121</v>
      </c>
      <c r="B136" s="12" t="s">
        <v>141</v>
      </c>
      <c r="C136" s="11">
        <f t="shared" si="8"/>
        <v>295</v>
      </c>
      <c r="D136" s="13">
        <f>'Mar. 15'!W136</f>
        <v>295166.65159193566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8">
        <f t="shared" si="10"/>
        <v>0</v>
      </c>
      <c r="V136" s="8">
        <f t="shared" si="10"/>
        <v>0</v>
      </c>
      <c r="W136" s="9">
        <f t="shared" si="6"/>
        <v>295166.65159193566</v>
      </c>
      <c r="X136" s="9">
        <v>295000</v>
      </c>
      <c r="Y136" s="14">
        <f t="shared" si="9"/>
        <v>166.65159193566069</v>
      </c>
    </row>
    <row r="137" spans="1:25" s="20" customFormat="1" ht="15.75" customHeight="1">
      <c r="A137" s="11">
        <f t="shared" si="7"/>
        <v>122</v>
      </c>
      <c r="B137" s="12" t="s">
        <v>142</v>
      </c>
      <c r="C137" s="11">
        <f t="shared" si="8"/>
        <v>229</v>
      </c>
      <c r="D137" s="13">
        <f>'Mar. 15'!W137</f>
        <v>227830.94838564994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>
        <v>1507.32</v>
      </c>
      <c r="U137" s="8">
        <f t="shared" si="10"/>
        <v>0</v>
      </c>
      <c r="V137" s="8">
        <f t="shared" si="10"/>
        <v>1507.32</v>
      </c>
      <c r="W137" s="9">
        <f t="shared" si="6"/>
        <v>229338.26838564995</v>
      </c>
      <c r="X137" s="9">
        <v>229000</v>
      </c>
      <c r="Y137" s="14">
        <f t="shared" si="9"/>
        <v>338.26838564994978</v>
      </c>
    </row>
    <row r="138" spans="1:25" s="20" customFormat="1" ht="15.75" customHeight="1">
      <c r="A138" s="11">
        <f t="shared" si="7"/>
        <v>123</v>
      </c>
      <c r="B138" s="12" t="s">
        <v>143</v>
      </c>
      <c r="C138" s="11">
        <f t="shared" si="8"/>
        <v>217</v>
      </c>
      <c r="D138" s="13">
        <f>'Mar. 15'!W138</f>
        <v>217552.98509160103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8">
        <f t="shared" si="10"/>
        <v>0</v>
      </c>
      <c r="V138" s="8">
        <f t="shared" si="10"/>
        <v>0</v>
      </c>
      <c r="W138" s="9">
        <f t="shared" si="6"/>
        <v>217552.98509160103</v>
      </c>
      <c r="X138" s="9">
        <v>217000</v>
      </c>
      <c r="Y138" s="14">
        <f t="shared" si="9"/>
        <v>552.98509160103276</v>
      </c>
    </row>
    <row r="139" spans="1:25" s="20" customFormat="1" ht="15.75" customHeight="1">
      <c r="A139" s="11">
        <f t="shared" si="7"/>
        <v>124</v>
      </c>
      <c r="B139" s="12" t="s">
        <v>144</v>
      </c>
      <c r="C139" s="11">
        <f t="shared" si="8"/>
        <v>184</v>
      </c>
      <c r="D139" s="13">
        <f>'Mar. 15'!W139</f>
        <v>184960.81512431378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8">
        <f t="shared" si="10"/>
        <v>0</v>
      </c>
      <c r="V139" s="8">
        <f t="shared" si="10"/>
        <v>0</v>
      </c>
      <c r="W139" s="9">
        <f t="shared" si="6"/>
        <v>184960.81512431378</v>
      </c>
      <c r="X139" s="9">
        <v>184000</v>
      </c>
      <c r="Y139" s="14">
        <f t="shared" si="9"/>
        <v>960.8151243137836</v>
      </c>
    </row>
    <row r="140" spans="1:25" s="20" customFormat="1" ht="15.75" customHeight="1">
      <c r="A140" s="11">
        <f t="shared" si="7"/>
        <v>125</v>
      </c>
      <c r="B140" s="12" t="s">
        <v>145</v>
      </c>
      <c r="C140" s="11">
        <f t="shared" si="8"/>
        <v>77</v>
      </c>
      <c r="D140" s="13">
        <f>'Mar. 15'!W140</f>
        <v>77111.24153342974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8">
        <f t="shared" si="10"/>
        <v>0</v>
      </c>
      <c r="V140" s="8">
        <f t="shared" si="10"/>
        <v>0</v>
      </c>
      <c r="W140" s="9">
        <f t="shared" si="6"/>
        <v>77111.24153342974</v>
      </c>
      <c r="X140" s="9">
        <v>77000</v>
      </c>
      <c r="Y140" s="14">
        <f t="shared" si="9"/>
        <v>111.24153342974023</v>
      </c>
    </row>
    <row r="141" spans="1:25" s="20" customFormat="1" ht="15.75" customHeight="1">
      <c r="A141" s="11">
        <f t="shared" si="7"/>
        <v>126</v>
      </c>
      <c r="B141" s="12" t="s">
        <v>146</v>
      </c>
      <c r="C141" s="11">
        <f t="shared" si="8"/>
        <v>68</v>
      </c>
      <c r="D141" s="13">
        <f>'Mar. 15'!W141</f>
        <v>68379.326734557486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8">
        <f t="shared" si="10"/>
        <v>0</v>
      </c>
      <c r="V141" s="8">
        <f t="shared" si="10"/>
        <v>0</v>
      </c>
      <c r="W141" s="9">
        <f t="shared" si="6"/>
        <v>68379.326734557486</v>
      </c>
      <c r="X141" s="9">
        <v>68000</v>
      </c>
      <c r="Y141" s="14">
        <f t="shared" si="9"/>
        <v>379.32673455748591</v>
      </c>
    </row>
    <row r="142" spans="1:25" s="20" customFormat="1" ht="15.75" customHeight="1">
      <c r="A142" s="11">
        <f t="shared" si="7"/>
        <v>127</v>
      </c>
      <c r="B142" s="12" t="s">
        <v>147</v>
      </c>
      <c r="C142" s="11">
        <f t="shared" si="8"/>
        <v>185</v>
      </c>
      <c r="D142" s="13">
        <f>'Mar. 15'!W142</f>
        <v>185319.48547381739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8">
        <f t="shared" si="10"/>
        <v>0</v>
      </c>
      <c r="V142" s="8">
        <f t="shared" si="10"/>
        <v>0</v>
      </c>
      <c r="W142" s="9">
        <f t="shared" si="6"/>
        <v>185319.48547381739</v>
      </c>
      <c r="X142" s="9">
        <v>185000</v>
      </c>
      <c r="Y142" s="14">
        <f t="shared" si="9"/>
        <v>319.48547381738899</v>
      </c>
    </row>
    <row r="143" spans="1:25" s="20" customFormat="1" ht="15.75" customHeight="1">
      <c r="A143" s="11">
        <f t="shared" si="7"/>
        <v>128</v>
      </c>
      <c r="B143" s="12" t="s">
        <v>148</v>
      </c>
      <c r="C143" s="11">
        <f t="shared" si="8"/>
        <v>59</v>
      </c>
      <c r="D143" s="13">
        <f>'Mar. 15'!W143</f>
        <v>59441.006031130491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8">
        <f t="shared" si="10"/>
        <v>0</v>
      </c>
      <c r="V143" s="8">
        <f t="shared" si="10"/>
        <v>0</v>
      </c>
      <c r="W143" s="9">
        <f t="shared" ref="W143:W206" si="11">+D143+V143-U143</f>
        <v>59441.006031130491</v>
      </c>
      <c r="X143" s="9">
        <v>59000</v>
      </c>
      <c r="Y143" s="14">
        <f t="shared" si="9"/>
        <v>441.00603113049146</v>
      </c>
    </row>
    <row r="144" spans="1:25" s="20" customFormat="1" ht="15.75" customHeight="1">
      <c r="A144" s="11">
        <f t="shared" si="7"/>
        <v>129</v>
      </c>
      <c r="B144" s="12" t="s">
        <v>149</v>
      </c>
      <c r="C144" s="11">
        <f t="shared" si="8"/>
        <v>57</v>
      </c>
      <c r="D144" s="13">
        <f>'Mar. 15'!W144</f>
        <v>57803.81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>
        <v>40.729999999999997</v>
      </c>
      <c r="U144" s="8">
        <f t="shared" si="10"/>
        <v>0</v>
      </c>
      <c r="V144" s="8">
        <f t="shared" si="10"/>
        <v>40.729999999999997</v>
      </c>
      <c r="W144" s="9">
        <f t="shared" si="11"/>
        <v>57844.54</v>
      </c>
      <c r="X144" s="9">
        <v>57000</v>
      </c>
      <c r="Y144" s="14">
        <f t="shared" si="9"/>
        <v>844.54000000000087</v>
      </c>
    </row>
    <row r="145" spans="1:25" s="20" customFormat="1" ht="15.75" customHeight="1">
      <c r="A145" s="11">
        <f t="shared" ref="A145:A208" si="12">+A144+1</f>
        <v>130</v>
      </c>
      <c r="B145" s="12" t="s">
        <v>150</v>
      </c>
      <c r="C145" s="11">
        <f t="shared" si="8"/>
        <v>330</v>
      </c>
      <c r="D145" s="13">
        <f>'Mar. 15'!W145</f>
        <v>330051.27364037896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8">
        <f t="shared" si="10"/>
        <v>0</v>
      </c>
      <c r="V145" s="8">
        <f t="shared" si="10"/>
        <v>0</v>
      </c>
      <c r="W145" s="9">
        <f t="shared" si="11"/>
        <v>330051.27364037896</v>
      </c>
      <c r="X145" s="9">
        <v>330000</v>
      </c>
      <c r="Y145" s="14">
        <f t="shared" si="9"/>
        <v>51.273640378960408</v>
      </c>
    </row>
    <row r="146" spans="1:25" s="20" customFormat="1" ht="15.75" customHeight="1">
      <c r="A146" s="11">
        <f t="shared" si="12"/>
        <v>131</v>
      </c>
      <c r="B146" s="12" t="s">
        <v>151</v>
      </c>
      <c r="C146" s="11">
        <f t="shared" si="8"/>
        <v>51</v>
      </c>
      <c r="D146" s="13">
        <f>'Mar. 15'!W146</f>
        <v>51796.012758185032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8">
        <f t="shared" si="10"/>
        <v>0</v>
      </c>
      <c r="V146" s="8">
        <f t="shared" si="10"/>
        <v>0</v>
      </c>
      <c r="W146" s="9">
        <f t="shared" si="11"/>
        <v>51796.012758185032</v>
      </c>
      <c r="X146" s="9">
        <v>51000</v>
      </c>
      <c r="Y146" s="14">
        <f t="shared" ref="Y146:Y209" si="13">+W146-X146</f>
        <v>796.012758185032</v>
      </c>
    </row>
    <row r="147" spans="1:25" s="20" customFormat="1" ht="15.75" customHeight="1">
      <c r="A147" s="11">
        <f t="shared" si="12"/>
        <v>132</v>
      </c>
      <c r="B147" s="12" t="s">
        <v>152</v>
      </c>
      <c r="C147" s="11">
        <f t="shared" ref="C147:C211" si="14">+X147/1000</f>
        <v>186</v>
      </c>
      <c r="D147" s="13">
        <f>'Mar. 15'!W147</f>
        <v>186408.65511762735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8">
        <f t="shared" si="10"/>
        <v>0</v>
      </c>
      <c r="V147" s="8">
        <f t="shared" si="10"/>
        <v>0</v>
      </c>
      <c r="W147" s="9">
        <f t="shared" si="11"/>
        <v>186408.65511762735</v>
      </c>
      <c r="X147" s="9">
        <v>186000</v>
      </c>
      <c r="Y147" s="14">
        <f t="shared" si="13"/>
        <v>408.65511762734968</v>
      </c>
    </row>
    <row r="148" spans="1:25" s="20" customFormat="1" ht="15.75" customHeight="1">
      <c r="A148" s="11">
        <f t="shared" si="12"/>
        <v>133</v>
      </c>
      <c r="B148" s="15" t="s">
        <v>273</v>
      </c>
      <c r="C148" s="16">
        <f t="shared" si="14"/>
        <v>10</v>
      </c>
      <c r="D148" s="17">
        <f>'Mar. 15'!W148</f>
        <v>10005.02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43">
        <f t="shared" si="10"/>
        <v>0</v>
      </c>
      <c r="V148" s="43">
        <f t="shared" si="10"/>
        <v>0</v>
      </c>
      <c r="W148" s="18">
        <f t="shared" si="11"/>
        <v>10005.02</v>
      </c>
      <c r="X148" s="18">
        <v>10000</v>
      </c>
      <c r="Y148" s="19">
        <f t="shared" si="13"/>
        <v>5.0200000000004366</v>
      </c>
    </row>
    <row r="149" spans="1:25" s="20" customFormat="1" ht="15.75" customHeight="1">
      <c r="A149" s="11">
        <f t="shared" si="12"/>
        <v>134</v>
      </c>
      <c r="B149" s="12" t="s">
        <v>153</v>
      </c>
      <c r="C149" s="11">
        <f t="shared" si="14"/>
        <v>283</v>
      </c>
      <c r="D149" s="13">
        <f>'Mar. 15'!W149</f>
        <v>283497.56952448073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8">
        <f t="shared" si="10"/>
        <v>0</v>
      </c>
      <c r="V149" s="8">
        <f t="shared" si="10"/>
        <v>0</v>
      </c>
      <c r="W149" s="9">
        <f t="shared" si="11"/>
        <v>283497.56952448073</v>
      </c>
      <c r="X149" s="9">
        <v>283000</v>
      </c>
      <c r="Y149" s="14">
        <f t="shared" si="13"/>
        <v>497.56952448072843</v>
      </c>
    </row>
    <row r="150" spans="1:25" s="20" customFormat="1" ht="15.75" customHeight="1">
      <c r="A150" s="11">
        <f t="shared" si="12"/>
        <v>135</v>
      </c>
      <c r="B150" s="12" t="s">
        <v>154</v>
      </c>
      <c r="C150" s="11">
        <f t="shared" si="14"/>
        <v>218</v>
      </c>
      <c r="D150" s="13">
        <f>'Mar. 15'!W150</f>
        <v>218978.01555184764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8">
        <f t="shared" si="10"/>
        <v>0</v>
      </c>
      <c r="V150" s="8">
        <f t="shared" si="10"/>
        <v>0</v>
      </c>
      <c r="W150" s="9">
        <f t="shared" si="11"/>
        <v>218978.01555184764</v>
      </c>
      <c r="X150" s="9">
        <v>218000</v>
      </c>
      <c r="Y150" s="14">
        <f t="shared" si="13"/>
        <v>978.01555184763856</v>
      </c>
    </row>
    <row r="151" spans="1:25" s="20" customFormat="1" ht="15.75" customHeight="1">
      <c r="A151" s="11">
        <f t="shared" si="12"/>
        <v>136</v>
      </c>
      <c r="B151" s="12" t="s">
        <v>155</v>
      </c>
      <c r="C151" s="11">
        <f t="shared" si="14"/>
        <v>63</v>
      </c>
      <c r="D151" s="13">
        <f>'Mar. 15'!W151</f>
        <v>63047.733286065588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>
        <v>9.3000000000000007</v>
      </c>
      <c r="U151" s="8">
        <f t="shared" si="10"/>
        <v>0</v>
      </c>
      <c r="V151" s="8">
        <f t="shared" si="10"/>
        <v>9.3000000000000007</v>
      </c>
      <c r="W151" s="9">
        <f t="shared" si="11"/>
        <v>63057.033286065591</v>
      </c>
      <c r="X151" s="9">
        <v>63000</v>
      </c>
      <c r="Y151" s="14">
        <f t="shared" si="13"/>
        <v>57.033286065590801</v>
      </c>
    </row>
    <row r="152" spans="1:25" s="20" customFormat="1" ht="15.75" customHeight="1">
      <c r="A152" s="11">
        <f t="shared" si="12"/>
        <v>137</v>
      </c>
      <c r="B152" s="12" t="s">
        <v>156</v>
      </c>
      <c r="C152" s="11">
        <f t="shared" si="14"/>
        <v>70</v>
      </c>
      <c r="D152" s="13">
        <f>'Mar. 15'!W152</f>
        <v>70536.98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8">
        <f t="shared" si="10"/>
        <v>0</v>
      </c>
      <c r="V152" s="8">
        <f t="shared" si="10"/>
        <v>0</v>
      </c>
      <c r="W152" s="9">
        <f t="shared" si="11"/>
        <v>70536.98</v>
      </c>
      <c r="X152" s="9">
        <v>70000</v>
      </c>
      <c r="Y152" s="14">
        <f t="shared" si="13"/>
        <v>536.97999999999593</v>
      </c>
    </row>
    <row r="153" spans="1:25" s="20" customFormat="1" ht="15.75" customHeight="1">
      <c r="A153" s="11">
        <f t="shared" si="12"/>
        <v>138</v>
      </c>
      <c r="B153" s="12" t="s">
        <v>157</v>
      </c>
      <c r="C153" s="11">
        <f t="shared" si="14"/>
        <v>198</v>
      </c>
      <c r="D153" s="13">
        <f>'Mar. 15'!W153</f>
        <v>198799.28023289825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8">
        <f t="shared" si="10"/>
        <v>0</v>
      </c>
      <c r="V153" s="8">
        <f t="shared" si="10"/>
        <v>0</v>
      </c>
      <c r="W153" s="9">
        <f t="shared" si="11"/>
        <v>198799.28023289825</v>
      </c>
      <c r="X153" s="9">
        <v>198000</v>
      </c>
      <c r="Y153" s="14">
        <f t="shared" si="13"/>
        <v>799.28023289825069</v>
      </c>
    </row>
    <row r="154" spans="1:25" s="20" customFormat="1" ht="15.75" customHeight="1">
      <c r="A154" s="11">
        <f t="shared" si="12"/>
        <v>139</v>
      </c>
      <c r="B154" s="12" t="s">
        <v>158</v>
      </c>
      <c r="C154" s="11">
        <f t="shared" si="14"/>
        <v>254</v>
      </c>
      <c r="D154" s="13">
        <f>'Mar. 15'!W154</f>
        <v>254260.45860550835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>
        <v>36</v>
      </c>
      <c r="U154" s="8">
        <f t="shared" si="10"/>
        <v>0</v>
      </c>
      <c r="V154" s="8">
        <f t="shared" si="10"/>
        <v>36</v>
      </c>
      <c r="W154" s="9">
        <f t="shared" si="11"/>
        <v>254296.45860550835</v>
      </c>
      <c r="X154" s="9">
        <v>254000</v>
      </c>
      <c r="Y154" s="14">
        <f t="shared" si="13"/>
        <v>296.45860550834914</v>
      </c>
    </row>
    <row r="155" spans="1:25" s="20" customFormat="1" ht="15.75" customHeight="1">
      <c r="A155" s="11">
        <f t="shared" si="12"/>
        <v>140</v>
      </c>
      <c r="B155" s="12" t="s">
        <v>159</v>
      </c>
      <c r="C155" s="11">
        <f t="shared" si="14"/>
        <v>101</v>
      </c>
      <c r="D155" s="13">
        <f>'Mar. 15'!W155</f>
        <v>101599.57811688444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>
        <v>174.97</v>
      </c>
      <c r="U155" s="8">
        <f t="shared" si="10"/>
        <v>0</v>
      </c>
      <c r="V155" s="8">
        <f t="shared" si="10"/>
        <v>174.97</v>
      </c>
      <c r="W155" s="9">
        <f t="shared" si="11"/>
        <v>101774.54811688444</v>
      </c>
      <c r="X155" s="9">
        <v>101000</v>
      </c>
      <c r="Y155" s="14">
        <f t="shared" si="13"/>
        <v>774.5481168844417</v>
      </c>
    </row>
    <row r="156" spans="1:25" s="20" customFormat="1" ht="15.75" customHeight="1">
      <c r="A156" s="11">
        <f t="shared" si="12"/>
        <v>141</v>
      </c>
      <c r="B156" s="12" t="s">
        <v>160</v>
      </c>
      <c r="C156" s="11">
        <f t="shared" si="14"/>
        <v>27</v>
      </c>
      <c r="D156" s="13">
        <f>'Mar. 15'!W156</f>
        <v>27233.076055315887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8">
        <f t="shared" si="10"/>
        <v>0</v>
      </c>
      <c r="V156" s="8">
        <f t="shared" si="10"/>
        <v>0</v>
      </c>
      <c r="W156" s="9">
        <f t="shared" si="11"/>
        <v>27233.076055315887</v>
      </c>
      <c r="X156" s="9">
        <v>27000</v>
      </c>
      <c r="Y156" s="14">
        <f t="shared" si="13"/>
        <v>233.07605531588706</v>
      </c>
    </row>
    <row r="157" spans="1:25" s="20" customFormat="1" ht="15.75" customHeight="1">
      <c r="A157" s="11">
        <f t="shared" si="12"/>
        <v>142</v>
      </c>
      <c r="B157" s="12" t="s">
        <v>161</v>
      </c>
      <c r="C157" s="11">
        <f t="shared" si="14"/>
        <v>295</v>
      </c>
      <c r="D157" s="13">
        <f>'Mar. 15'!W157</f>
        <v>295418.34132937924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8">
        <f t="shared" si="10"/>
        <v>0</v>
      </c>
      <c r="V157" s="8">
        <f t="shared" si="10"/>
        <v>0</v>
      </c>
      <c r="W157" s="9">
        <f t="shared" si="11"/>
        <v>295418.34132937924</v>
      </c>
      <c r="X157" s="9">
        <v>295000</v>
      </c>
      <c r="Y157" s="14">
        <f t="shared" si="13"/>
        <v>418.34132937924005</v>
      </c>
    </row>
    <row r="158" spans="1:25" s="20" customFormat="1" ht="15.75" customHeight="1">
      <c r="A158" s="11">
        <f t="shared" si="12"/>
        <v>143</v>
      </c>
      <c r="B158" s="12" t="s">
        <v>162</v>
      </c>
      <c r="C158" s="11">
        <f t="shared" si="14"/>
        <v>50</v>
      </c>
      <c r="D158" s="13">
        <f>'Mar. 15'!W158</f>
        <v>50650.632055971801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8">
        <f t="shared" si="10"/>
        <v>0</v>
      </c>
      <c r="V158" s="8">
        <f t="shared" si="10"/>
        <v>0</v>
      </c>
      <c r="W158" s="9">
        <f t="shared" si="11"/>
        <v>50650.632055971801</v>
      </c>
      <c r="X158" s="9">
        <v>50000</v>
      </c>
      <c r="Y158" s="14">
        <f t="shared" si="13"/>
        <v>650.63205597180058</v>
      </c>
    </row>
    <row r="159" spans="1:25" s="20" customFormat="1" ht="15.75" customHeight="1">
      <c r="A159" s="11">
        <f t="shared" si="12"/>
        <v>144</v>
      </c>
      <c r="B159" s="12" t="s">
        <v>163</v>
      </c>
      <c r="C159" s="11">
        <f t="shared" si="14"/>
        <v>146</v>
      </c>
      <c r="D159" s="13">
        <f>'Mar. 15'!W159</f>
        <v>146263.10975219813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8">
        <f t="shared" ref="U159:V222" si="15">+E159+I159+K159+M159+O159+Q159+S159</f>
        <v>0</v>
      </c>
      <c r="V159" s="8">
        <f t="shared" si="15"/>
        <v>0</v>
      </c>
      <c r="W159" s="9">
        <f t="shared" si="11"/>
        <v>146263.10975219813</v>
      </c>
      <c r="X159" s="9">
        <v>146000</v>
      </c>
      <c r="Y159" s="14">
        <f t="shared" si="13"/>
        <v>263.10975219812826</v>
      </c>
    </row>
    <row r="160" spans="1:25" s="20" customFormat="1" ht="15.75" customHeight="1">
      <c r="A160" s="11">
        <f t="shared" si="12"/>
        <v>145</v>
      </c>
      <c r="B160" s="15" t="s">
        <v>164</v>
      </c>
      <c r="C160" s="16">
        <f t="shared" si="14"/>
        <v>15</v>
      </c>
      <c r="D160" s="17">
        <f>'Mar. 15'!W160</f>
        <v>15546.1</v>
      </c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43">
        <f t="shared" si="15"/>
        <v>0</v>
      </c>
      <c r="V160" s="43">
        <f t="shared" si="15"/>
        <v>0</v>
      </c>
      <c r="W160" s="18">
        <f t="shared" si="11"/>
        <v>15546.1</v>
      </c>
      <c r="X160" s="18">
        <v>15000</v>
      </c>
      <c r="Y160" s="19">
        <f t="shared" si="13"/>
        <v>546.10000000000036</v>
      </c>
    </row>
    <row r="161" spans="1:25" s="20" customFormat="1" ht="15.75" customHeight="1">
      <c r="A161" s="11">
        <f t="shared" si="12"/>
        <v>146</v>
      </c>
      <c r="B161" s="12" t="s">
        <v>165</v>
      </c>
      <c r="C161" s="11">
        <f t="shared" si="14"/>
        <v>10</v>
      </c>
      <c r="D161" s="13">
        <f>'Mar. 15'!W161</f>
        <v>10451.942570017283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8">
        <f t="shared" si="15"/>
        <v>0</v>
      </c>
      <c r="V161" s="8">
        <f t="shared" si="15"/>
        <v>0</v>
      </c>
      <c r="W161" s="9">
        <f t="shared" si="11"/>
        <v>10451.942570017283</v>
      </c>
      <c r="X161" s="9">
        <v>10000</v>
      </c>
      <c r="Y161" s="14">
        <f t="shared" si="13"/>
        <v>451.94257001728329</v>
      </c>
    </row>
    <row r="162" spans="1:25" s="20" customFormat="1" ht="15.75" customHeight="1">
      <c r="A162" s="11">
        <f t="shared" si="12"/>
        <v>147</v>
      </c>
      <c r="B162" s="12" t="s">
        <v>166</v>
      </c>
      <c r="C162" s="11">
        <f t="shared" si="14"/>
        <v>99</v>
      </c>
      <c r="D162" s="13">
        <f>'Mar. 15'!W162</f>
        <v>99880.975950448294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8">
        <f t="shared" si="15"/>
        <v>0</v>
      </c>
      <c r="V162" s="8">
        <f t="shared" si="15"/>
        <v>0</v>
      </c>
      <c r="W162" s="9">
        <f t="shared" si="11"/>
        <v>99880.975950448294</v>
      </c>
      <c r="X162" s="9">
        <v>99000</v>
      </c>
      <c r="Y162" s="14">
        <f t="shared" si="13"/>
        <v>880.97595044829359</v>
      </c>
    </row>
    <row r="163" spans="1:25" s="20" customFormat="1" ht="15.75" customHeight="1">
      <c r="A163" s="11">
        <f t="shared" si="12"/>
        <v>148</v>
      </c>
      <c r="B163" s="12" t="s">
        <v>167</v>
      </c>
      <c r="C163" s="11">
        <f t="shared" si="14"/>
        <v>12</v>
      </c>
      <c r="D163" s="13">
        <f>'Mar. 15'!W163</f>
        <v>12299.933568074708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8">
        <f t="shared" si="15"/>
        <v>0</v>
      </c>
      <c r="V163" s="8">
        <f t="shared" si="15"/>
        <v>0</v>
      </c>
      <c r="W163" s="9">
        <f t="shared" si="11"/>
        <v>12299.933568074708</v>
      </c>
      <c r="X163" s="9">
        <v>12000</v>
      </c>
      <c r="Y163" s="14">
        <f t="shared" si="13"/>
        <v>299.93356807470809</v>
      </c>
    </row>
    <row r="164" spans="1:25" s="20" customFormat="1" ht="15.75" customHeight="1">
      <c r="A164" s="11">
        <f t="shared" si="12"/>
        <v>149</v>
      </c>
      <c r="B164" s="12" t="s">
        <v>168</v>
      </c>
      <c r="C164" s="11">
        <f t="shared" si="14"/>
        <v>169</v>
      </c>
      <c r="D164" s="13">
        <f>'Mar. 15'!W164</f>
        <v>169394.81495825099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8">
        <f t="shared" si="15"/>
        <v>0</v>
      </c>
      <c r="V164" s="8">
        <f t="shared" si="15"/>
        <v>0</v>
      </c>
      <c r="W164" s="9">
        <f t="shared" si="11"/>
        <v>169394.81495825099</v>
      </c>
      <c r="X164" s="9">
        <v>169000</v>
      </c>
      <c r="Y164" s="14">
        <f t="shared" si="13"/>
        <v>394.8149582509941</v>
      </c>
    </row>
    <row r="165" spans="1:25" s="20" customFormat="1" ht="15.75" customHeight="1">
      <c r="A165" s="11">
        <f t="shared" si="12"/>
        <v>150</v>
      </c>
      <c r="B165" s="12" t="s">
        <v>169</v>
      </c>
      <c r="C165" s="11">
        <f t="shared" si="14"/>
        <v>18</v>
      </c>
      <c r="D165" s="13">
        <f>'Mar. 15'!W165</f>
        <v>18313.732301921867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8">
        <f t="shared" si="15"/>
        <v>0</v>
      </c>
      <c r="V165" s="8">
        <f t="shared" si="15"/>
        <v>0</v>
      </c>
      <c r="W165" s="9">
        <f t="shared" si="11"/>
        <v>18313.732301921867</v>
      </c>
      <c r="X165" s="9">
        <v>18000</v>
      </c>
      <c r="Y165" s="14">
        <f t="shared" si="13"/>
        <v>313.73230192186747</v>
      </c>
    </row>
    <row r="166" spans="1:25" s="20" customFormat="1" ht="15.75" customHeight="1">
      <c r="A166" s="11">
        <f t="shared" si="12"/>
        <v>151</v>
      </c>
      <c r="B166" s="12" t="s">
        <v>170</v>
      </c>
      <c r="C166" s="11">
        <f t="shared" si="14"/>
        <v>221</v>
      </c>
      <c r="D166" s="13">
        <f>'Mar. 15'!W166</f>
        <v>221291.28375962347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8">
        <f t="shared" si="15"/>
        <v>0</v>
      </c>
      <c r="V166" s="8">
        <f t="shared" si="15"/>
        <v>0</v>
      </c>
      <c r="W166" s="9">
        <f t="shared" si="11"/>
        <v>221291.28375962347</v>
      </c>
      <c r="X166" s="9">
        <v>221000</v>
      </c>
      <c r="Y166" s="14">
        <f t="shared" si="13"/>
        <v>291.28375962347491</v>
      </c>
    </row>
    <row r="167" spans="1:25" s="20" customFormat="1" ht="15.75" customHeight="1">
      <c r="A167" s="11">
        <f t="shared" si="12"/>
        <v>152</v>
      </c>
      <c r="B167" s="12" t="s">
        <v>171</v>
      </c>
      <c r="C167" s="11">
        <f t="shared" si="14"/>
        <v>91</v>
      </c>
      <c r="D167" s="13">
        <f>'Mar. 15'!W167</f>
        <v>91110.925143656117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8">
        <f t="shared" si="15"/>
        <v>0</v>
      </c>
      <c r="V167" s="8">
        <f t="shared" si="15"/>
        <v>0</v>
      </c>
      <c r="W167" s="9">
        <f t="shared" si="11"/>
        <v>91110.925143656117</v>
      </c>
      <c r="X167" s="9">
        <v>91000</v>
      </c>
      <c r="Y167" s="14">
        <f t="shared" si="13"/>
        <v>110.92514365611714</v>
      </c>
    </row>
    <row r="168" spans="1:25" s="20" customFormat="1" ht="15.75" customHeight="1">
      <c r="A168" s="11">
        <f t="shared" si="12"/>
        <v>153</v>
      </c>
      <c r="B168" s="12" t="s">
        <v>172</v>
      </c>
      <c r="C168" s="11">
        <f t="shared" si="14"/>
        <v>273</v>
      </c>
      <c r="D168" s="13">
        <f>'Mar. 15'!W168</f>
        <v>273899.60312888934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8">
        <f t="shared" si="15"/>
        <v>0</v>
      </c>
      <c r="V168" s="8">
        <f t="shared" si="15"/>
        <v>0</v>
      </c>
      <c r="W168" s="9">
        <f t="shared" si="11"/>
        <v>273899.60312888934</v>
      </c>
      <c r="X168" s="9">
        <v>273000</v>
      </c>
      <c r="Y168" s="14">
        <f t="shared" si="13"/>
        <v>899.60312888934277</v>
      </c>
    </row>
    <row r="169" spans="1:25" s="20" customFormat="1" ht="15.75" customHeight="1">
      <c r="A169" s="11">
        <f t="shared" si="12"/>
        <v>154</v>
      </c>
      <c r="B169" s="12" t="s">
        <v>173</v>
      </c>
      <c r="C169" s="11">
        <f t="shared" si="14"/>
        <v>273</v>
      </c>
      <c r="D169" s="13">
        <f>'Mar. 15'!W169</f>
        <v>273822.11901016673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8">
        <f t="shared" si="15"/>
        <v>0</v>
      </c>
      <c r="V169" s="8">
        <f t="shared" si="15"/>
        <v>0</v>
      </c>
      <c r="W169" s="9">
        <f t="shared" si="11"/>
        <v>273822.11901016673</v>
      </c>
      <c r="X169" s="9">
        <v>273000</v>
      </c>
      <c r="Y169" s="14">
        <f t="shared" si="13"/>
        <v>822.11901016673073</v>
      </c>
    </row>
    <row r="170" spans="1:25" s="20" customFormat="1" ht="15.75" customHeight="1">
      <c r="A170" s="11">
        <f t="shared" si="12"/>
        <v>155</v>
      </c>
      <c r="B170" s="12" t="s">
        <v>174</v>
      </c>
      <c r="C170" s="11">
        <f t="shared" si="14"/>
        <v>381</v>
      </c>
      <c r="D170" s="13">
        <f>'Mar. 15'!W170</f>
        <v>381106.75760160573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8">
        <f t="shared" si="15"/>
        <v>0</v>
      </c>
      <c r="V170" s="8">
        <f t="shared" si="15"/>
        <v>0</v>
      </c>
      <c r="W170" s="9">
        <f t="shared" si="11"/>
        <v>381106.75760160573</v>
      </c>
      <c r="X170" s="9">
        <v>381000</v>
      </c>
      <c r="Y170" s="14">
        <f t="shared" si="13"/>
        <v>106.75760160572827</v>
      </c>
    </row>
    <row r="171" spans="1:25" s="20" customFormat="1" ht="15.75" customHeight="1">
      <c r="A171" s="11">
        <f t="shared" si="12"/>
        <v>156</v>
      </c>
      <c r="B171" s="12" t="s">
        <v>175</v>
      </c>
      <c r="C171" s="11">
        <f t="shared" si="14"/>
        <v>32</v>
      </c>
      <c r="D171" s="13">
        <f>'Mar. 15'!W171</f>
        <v>32874.628295621667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>
        <v>2.23</v>
      </c>
      <c r="U171" s="8">
        <f t="shared" si="15"/>
        <v>0</v>
      </c>
      <c r="V171" s="8">
        <f t="shared" si="15"/>
        <v>2.23</v>
      </c>
      <c r="W171" s="9">
        <f t="shared" si="11"/>
        <v>32876.858295621671</v>
      </c>
      <c r="X171" s="9">
        <v>32000</v>
      </c>
      <c r="Y171" s="14">
        <f t="shared" si="13"/>
        <v>876.85829562167055</v>
      </c>
    </row>
    <row r="172" spans="1:25" s="20" customFormat="1" ht="15.75" customHeight="1">
      <c r="A172" s="11">
        <f t="shared" si="12"/>
        <v>157</v>
      </c>
      <c r="B172" s="12" t="s">
        <v>176</v>
      </c>
      <c r="C172" s="11">
        <f t="shared" si="14"/>
        <v>97</v>
      </c>
      <c r="D172" s="13">
        <f>'Mar. 15'!W172</f>
        <v>97000.620511844623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>
        <v>111.6</v>
      </c>
      <c r="U172" s="8">
        <f t="shared" si="15"/>
        <v>0</v>
      </c>
      <c r="V172" s="8">
        <f t="shared" si="15"/>
        <v>111.6</v>
      </c>
      <c r="W172" s="9">
        <f t="shared" si="11"/>
        <v>97112.220511844629</v>
      </c>
      <c r="X172" s="9">
        <v>97000</v>
      </c>
      <c r="Y172" s="14">
        <f t="shared" si="13"/>
        <v>112.22051184462907</v>
      </c>
    </row>
    <row r="173" spans="1:25" s="20" customFormat="1" ht="15.75" customHeight="1">
      <c r="A173" s="11">
        <f t="shared" si="12"/>
        <v>158</v>
      </c>
      <c r="B173" s="12" t="s">
        <v>177</v>
      </c>
      <c r="C173" s="11">
        <f t="shared" si="14"/>
        <v>1151</v>
      </c>
      <c r="D173" s="13">
        <f>'Mar. 15'!W173</f>
        <v>1151229.0715429243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8">
        <f t="shared" si="15"/>
        <v>0</v>
      </c>
      <c r="V173" s="8">
        <f t="shared" si="15"/>
        <v>0</v>
      </c>
      <c r="W173" s="9">
        <f t="shared" si="11"/>
        <v>1151229.0715429243</v>
      </c>
      <c r="X173" s="9">
        <v>1151000</v>
      </c>
      <c r="Y173" s="14">
        <f t="shared" si="13"/>
        <v>229.07154292427003</v>
      </c>
    </row>
    <row r="174" spans="1:25" s="20" customFormat="1" ht="15.75" customHeight="1">
      <c r="A174" s="11">
        <f t="shared" si="12"/>
        <v>159</v>
      </c>
      <c r="B174" s="12" t="s">
        <v>178</v>
      </c>
      <c r="C174" s="11">
        <f t="shared" si="14"/>
        <v>122</v>
      </c>
      <c r="D174" s="13">
        <f>'Mar. 15'!W174</f>
        <v>117998.54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>
        <v>4029.66</v>
      </c>
      <c r="U174" s="8">
        <f t="shared" si="15"/>
        <v>0</v>
      </c>
      <c r="V174" s="8">
        <f t="shared" si="15"/>
        <v>4029.66</v>
      </c>
      <c r="W174" s="9">
        <f t="shared" si="11"/>
        <v>122028.2</v>
      </c>
      <c r="X174" s="9">
        <v>122000</v>
      </c>
      <c r="Y174" s="14">
        <f t="shared" si="13"/>
        <v>28.19999999999709</v>
      </c>
    </row>
    <row r="175" spans="1:25" s="20" customFormat="1" ht="15.75" customHeight="1">
      <c r="A175" s="11">
        <f t="shared" si="12"/>
        <v>160</v>
      </c>
      <c r="B175" s="12" t="s">
        <v>179</v>
      </c>
      <c r="C175" s="11">
        <f t="shared" si="14"/>
        <v>164</v>
      </c>
      <c r="D175" s="13">
        <f>'Mar. 15'!W175</f>
        <v>164006.42537665897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>
        <v>293.76</v>
      </c>
      <c r="U175" s="8">
        <f t="shared" si="15"/>
        <v>0</v>
      </c>
      <c r="V175" s="8">
        <f t="shared" si="15"/>
        <v>293.76</v>
      </c>
      <c r="W175" s="9">
        <f t="shared" si="11"/>
        <v>164300.18537665898</v>
      </c>
      <c r="X175" s="9">
        <v>164000</v>
      </c>
      <c r="Y175" s="14">
        <f t="shared" si="13"/>
        <v>300.18537665897748</v>
      </c>
    </row>
    <row r="176" spans="1:25" s="20" customFormat="1" ht="15.75" customHeight="1">
      <c r="A176" s="11">
        <f t="shared" si="12"/>
        <v>161</v>
      </c>
      <c r="B176" s="12" t="s">
        <v>180</v>
      </c>
      <c r="C176" s="11">
        <f t="shared" si="14"/>
        <v>654</v>
      </c>
      <c r="D176" s="13">
        <f>'Mar. 15'!W176</f>
        <v>654095.24416241958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8">
        <f t="shared" si="15"/>
        <v>0</v>
      </c>
      <c r="V176" s="8">
        <f t="shared" si="15"/>
        <v>0</v>
      </c>
      <c r="W176" s="9">
        <f t="shared" si="11"/>
        <v>654095.24416241958</v>
      </c>
      <c r="X176" s="9">
        <v>654000</v>
      </c>
      <c r="Y176" s="14">
        <f t="shared" si="13"/>
        <v>95.244162419578061</v>
      </c>
    </row>
    <row r="177" spans="1:25" s="20" customFormat="1" ht="15.75" customHeight="1">
      <c r="A177" s="11">
        <f t="shared" si="12"/>
        <v>162</v>
      </c>
      <c r="B177" s="12" t="s">
        <v>181</v>
      </c>
      <c r="C177" s="11">
        <f t="shared" si="14"/>
        <v>73</v>
      </c>
      <c r="D177" s="13">
        <f>'Mar. 15'!W177</f>
        <v>73498.139409780284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8">
        <f t="shared" si="15"/>
        <v>0</v>
      </c>
      <c r="V177" s="8">
        <f t="shared" si="15"/>
        <v>0</v>
      </c>
      <c r="W177" s="9">
        <f t="shared" si="11"/>
        <v>73498.139409780284</v>
      </c>
      <c r="X177" s="9">
        <v>73000</v>
      </c>
      <c r="Y177" s="14">
        <f t="shared" si="13"/>
        <v>498.13940978028404</v>
      </c>
    </row>
    <row r="178" spans="1:25" s="20" customFormat="1" ht="15.75" customHeight="1">
      <c r="A178" s="11">
        <f t="shared" si="12"/>
        <v>163</v>
      </c>
      <c r="B178" s="12" t="s">
        <v>182</v>
      </c>
      <c r="C178" s="11">
        <f t="shared" si="14"/>
        <v>202</v>
      </c>
      <c r="D178" s="13">
        <f>'Mar. 15'!W178</f>
        <v>202716.09079412717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8">
        <f t="shared" si="15"/>
        <v>0</v>
      </c>
      <c r="V178" s="8">
        <f t="shared" si="15"/>
        <v>0</v>
      </c>
      <c r="W178" s="9">
        <f t="shared" si="11"/>
        <v>202716.09079412717</v>
      </c>
      <c r="X178" s="9">
        <v>202000</v>
      </c>
      <c r="Y178" s="14">
        <f t="shared" si="13"/>
        <v>716.09079412717256</v>
      </c>
    </row>
    <row r="179" spans="1:25" s="20" customFormat="1" ht="15.75" customHeight="1">
      <c r="A179" s="11">
        <f t="shared" si="12"/>
        <v>164</v>
      </c>
      <c r="B179" s="15" t="s">
        <v>183</v>
      </c>
      <c r="C179" s="16">
        <f t="shared" si="14"/>
        <v>10</v>
      </c>
      <c r="D179" s="17">
        <f>'Mar. 15'!W179</f>
        <v>10406.75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43">
        <f t="shared" si="15"/>
        <v>0</v>
      </c>
      <c r="V179" s="43">
        <f t="shared" si="15"/>
        <v>0</v>
      </c>
      <c r="W179" s="18">
        <f t="shared" si="11"/>
        <v>10406.75</v>
      </c>
      <c r="X179" s="18">
        <v>10000</v>
      </c>
      <c r="Y179" s="19">
        <f t="shared" si="13"/>
        <v>406.75</v>
      </c>
    </row>
    <row r="180" spans="1:25" s="20" customFormat="1" ht="15.75" customHeight="1">
      <c r="A180" s="11">
        <f t="shared" si="12"/>
        <v>165</v>
      </c>
      <c r="B180" s="12" t="s">
        <v>184</v>
      </c>
      <c r="C180" s="11">
        <f t="shared" si="14"/>
        <v>265</v>
      </c>
      <c r="D180" s="13">
        <f>'Mar. 15'!W180</f>
        <v>262206.23238617275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>
        <f>14.88+3711.46</f>
        <v>3726.34</v>
      </c>
      <c r="U180" s="8">
        <f t="shared" si="15"/>
        <v>0</v>
      </c>
      <c r="V180" s="8">
        <f t="shared" si="15"/>
        <v>3726.34</v>
      </c>
      <c r="W180" s="9">
        <f t="shared" si="11"/>
        <v>265932.57238617277</v>
      </c>
      <c r="X180" s="9">
        <v>265000</v>
      </c>
      <c r="Y180" s="14">
        <f t="shared" si="13"/>
        <v>932.57238617277471</v>
      </c>
    </row>
    <row r="181" spans="1:25" s="20" customFormat="1" ht="15.75" customHeight="1">
      <c r="A181" s="11">
        <f t="shared" si="12"/>
        <v>166</v>
      </c>
      <c r="B181" s="12" t="s">
        <v>185</v>
      </c>
      <c r="C181" s="11">
        <f t="shared" si="14"/>
        <v>70</v>
      </c>
      <c r="D181" s="13">
        <f>'Mar. 15'!W181</f>
        <v>70315.8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8">
        <f t="shared" si="15"/>
        <v>0</v>
      </c>
      <c r="V181" s="8">
        <f t="shared" si="15"/>
        <v>0</v>
      </c>
      <c r="W181" s="9">
        <f t="shared" si="11"/>
        <v>70315.8</v>
      </c>
      <c r="X181" s="9">
        <v>70000</v>
      </c>
      <c r="Y181" s="14">
        <f t="shared" si="13"/>
        <v>315.80000000000291</v>
      </c>
    </row>
    <row r="182" spans="1:25" s="20" customFormat="1" ht="15.75" customHeight="1">
      <c r="A182" s="11">
        <f t="shared" si="12"/>
        <v>167</v>
      </c>
      <c r="B182" s="12" t="s">
        <v>186</v>
      </c>
      <c r="C182" s="11">
        <f t="shared" si="14"/>
        <v>23</v>
      </c>
      <c r="D182" s="13">
        <f>'Mar. 15'!W182</f>
        <v>23103.938352134966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8">
        <f t="shared" si="15"/>
        <v>0</v>
      </c>
      <c r="V182" s="8">
        <f t="shared" si="15"/>
        <v>0</v>
      </c>
      <c r="W182" s="9">
        <f t="shared" si="11"/>
        <v>23103.938352134966</v>
      </c>
      <c r="X182" s="9">
        <v>23000</v>
      </c>
      <c r="Y182" s="14">
        <f t="shared" si="13"/>
        <v>103.93835213496641</v>
      </c>
    </row>
    <row r="183" spans="1:25" s="20" customFormat="1" ht="15.75" customHeight="1">
      <c r="A183" s="11">
        <f t="shared" si="12"/>
        <v>168</v>
      </c>
      <c r="B183" s="12" t="s">
        <v>187</v>
      </c>
      <c r="C183" s="11">
        <f t="shared" si="14"/>
        <v>42</v>
      </c>
      <c r="D183" s="13">
        <f>'Mar. 15'!W183</f>
        <v>42952.269772558531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8">
        <f t="shared" si="15"/>
        <v>0</v>
      </c>
      <c r="V183" s="8">
        <f t="shared" si="15"/>
        <v>0</v>
      </c>
      <c r="W183" s="9">
        <f t="shared" si="11"/>
        <v>42952.269772558531</v>
      </c>
      <c r="X183" s="9">
        <v>42000</v>
      </c>
      <c r="Y183" s="14">
        <f t="shared" si="13"/>
        <v>952.26977255853126</v>
      </c>
    </row>
    <row r="184" spans="1:25" s="20" customFormat="1" ht="15.75" customHeight="1">
      <c r="A184" s="11">
        <f t="shared" si="12"/>
        <v>169</v>
      </c>
      <c r="B184" s="12" t="s">
        <v>188</v>
      </c>
      <c r="C184" s="11">
        <f t="shared" si="14"/>
        <v>49</v>
      </c>
      <c r="D184" s="13">
        <f>'Mar. 15'!W184</f>
        <v>49487.881920525448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8">
        <f t="shared" si="15"/>
        <v>0</v>
      </c>
      <c r="V184" s="8">
        <f t="shared" si="15"/>
        <v>0</v>
      </c>
      <c r="W184" s="9">
        <f t="shared" si="11"/>
        <v>49487.881920525448</v>
      </c>
      <c r="X184" s="9">
        <v>49000</v>
      </c>
      <c r="Y184" s="14">
        <f t="shared" si="13"/>
        <v>487.88192052544764</v>
      </c>
    </row>
    <row r="185" spans="1:25" s="20" customFormat="1" ht="15.75" customHeight="1">
      <c r="A185" s="11">
        <f t="shared" si="12"/>
        <v>170</v>
      </c>
      <c r="B185" s="21" t="s">
        <v>189</v>
      </c>
      <c r="C185" s="22">
        <f t="shared" si="14"/>
        <v>0</v>
      </c>
      <c r="D185" s="23">
        <f>'Mar. 15'!W185</f>
        <v>0</v>
      </c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7">
        <f t="shared" si="15"/>
        <v>0</v>
      </c>
      <c r="V185" s="27">
        <f t="shared" si="15"/>
        <v>0</v>
      </c>
      <c r="W185" s="24">
        <f t="shared" si="11"/>
        <v>0</v>
      </c>
      <c r="X185" s="24">
        <v>0</v>
      </c>
      <c r="Y185" s="25">
        <f t="shared" si="13"/>
        <v>0</v>
      </c>
    </row>
    <row r="186" spans="1:25" s="20" customFormat="1" ht="15.75" customHeight="1">
      <c r="A186" s="11">
        <f t="shared" si="12"/>
        <v>171</v>
      </c>
      <c r="B186" s="12" t="s">
        <v>190</v>
      </c>
      <c r="C186" s="11">
        <f t="shared" si="14"/>
        <v>91</v>
      </c>
      <c r="D186" s="13">
        <f>'Mar. 15'!W186</f>
        <v>91669.587174012588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8">
        <f t="shared" si="15"/>
        <v>0</v>
      </c>
      <c r="V186" s="8">
        <f t="shared" si="15"/>
        <v>0</v>
      </c>
      <c r="W186" s="9">
        <f t="shared" si="11"/>
        <v>91669.587174012588</v>
      </c>
      <c r="X186" s="9">
        <v>91000</v>
      </c>
      <c r="Y186" s="14">
        <f t="shared" si="13"/>
        <v>669.58717401258764</v>
      </c>
    </row>
    <row r="187" spans="1:25" s="20" customFormat="1" ht="15.75" customHeight="1">
      <c r="A187" s="11">
        <f t="shared" si="12"/>
        <v>172</v>
      </c>
      <c r="B187" s="12" t="s">
        <v>191</v>
      </c>
      <c r="C187" s="11">
        <f t="shared" si="14"/>
        <v>255</v>
      </c>
      <c r="D187" s="13">
        <f>'Mar. 15'!W187</f>
        <v>255968.23660718458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>
        <v>7.38</v>
      </c>
      <c r="U187" s="8">
        <f t="shared" si="15"/>
        <v>0</v>
      </c>
      <c r="V187" s="8">
        <f t="shared" si="15"/>
        <v>7.38</v>
      </c>
      <c r="W187" s="9">
        <f t="shared" si="11"/>
        <v>255975.61660718458</v>
      </c>
      <c r="X187" s="9">
        <v>255000</v>
      </c>
      <c r="Y187" s="14">
        <f t="shared" si="13"/>
        <v>975.61660718458006</v>
      </c>
    </row>
    <row r="188" spans="1:25" s="20" customFormat="1" ht="15.75" customHeight="1">
      <c r="A188" s="11">
        <f t="shared" si="12"/>
        <v>173</v>
      </c>
      <c r="B188" s="15" t="s">
        <v>192</v>
      </c>
      <c r="C188" s="16">
        <f t="shared" si="14"/>
        <v>160</v>
      </c>
      <c r="D188" s="17">
        <f>'Mar. 15'!W188</f>
        <v>160656.47247455132</v>
      </c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43">
        <f t="shared" si="15"/>
        <v>0</v>
      </c>
      <c r="V188" s="43">
        <f t="shared" si="15"/>
        <v>0</v>
      </c>
      <c r="W188" s="18">
        <f t="shared" si="11"/>
        <v>160656.47247455132</v>
      </c>
      <c r="X188" s="18">
        <v>160000</v>
      </c>
      <c r="Y188" s="19">
        <f t="shared" si="13"/>
        <v>656.4724745513231</v>
      </c>
    </row>
    <row r="189" spans="1:25" s="20" customFormat="1" ht="15.75" customHeight="1">
      <c r="A189" s="11">
        <f t="shared" si="12"/>
        <v>174</v>
      </c>
      <c r="B189" s="12" t="s">
        <v>193</v>
      </c>
      <c r="C189" s="11">
        <f t="shared" si="14"/>
        <v>96</v>
      </c>
      <c r="D189" s="13">
        <f>'Mar. 15'!W189</f>
        <v>96658.029361492459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8">
        <f t="shared" si="15"/>
        <v>0</v>
      </c>
      <c r="V189" s="8">
        <f t="shared" si="15"/>
        <v>0</v>
      </c>
      <c r="W189" s="9">
        <f t="shared" si="11"/>
        <v>96658.029361492459</v>
      </c>
      <c r="X189" s="9">
        <v>96000</v>
      </c>
      <c r="Y189" s="14">
        <f t="shared" si="13"/>
        <v>658.02936149245943</v>
      </c>
    </row>
    <row r="190" spans="1:25" s="20" customFormat="1" ht="15.75" customHeight="1">
      <c r="A190" s="11">
        <f t="shared" si="12"/>
        <v>175</v>
      </c>
      <c r="B190" s="12" t="s">
        <v>194</v>
      </c>
      <c r="C190" s="11">
        <f t="shared" si="14"/>
        <v>152</v>
      </c>
      <c r="D190" s="13">
        <f>'Mar. 15'!W190</f>
        <v>152435.19898293767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>
        <v>-108</v>
      </c>
      <c r="U190" s="8">
        <f t="shared" si="15"/>
        <v>0</v>
      </c>
      <c r="V190" s="8">
        <f t="shared" si="15"/>
        <v>-108</v>
      </c>
      <c r="W190" s="9">
        <f t="shared" si="11"/>
        <v>152327.19898293767</v>
      </c>
      <c r="X190" s="9">
        <v>152000</v>
      </c>
      <c r="Y190" s="14">
        <f t="shared" si="13"/>
        <v>327.19898293766892</v>
      </c>
    </row>
    <row r="191" spans="1:25" s="20" customFormat="1" ht="15.75" customHeight="1">
      <c r="A191" s="11">
        <f t="shared" si="12"/>
        <v>176</v>
      </c>
      <c r="B191" s="12" t="s">
        <v>195</v>
      </c>
      <c r="C191" s="11">
        <f t="shared" si="14"/>
        <v>234</v>
      </c>
      <c r="D191" s="13">
        <f>'Mar. 15'!W191</f>
        <v>234786.77948464605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8">
        <f t="shared" si="15"/>
        <v>0</v>
      </c>
      <c r="V191" s="8">
        <f t="shared" si="15"/>
        <v>0</v>
      </c>
      <c r="W191" s="9">
        <f t="shared" si="11"/>
        <v>234786.77948464605</v>
      </c>
      <c r="X191" s="9">
        <v>234000</v>
      </c>
      <c r="Y191" s="14">
        <f t="shared" si="13"/>
        <v>786.7794846460456</v>
      </c>
    </row>
    <row r="192" spans="1:25" s="20" customFormat="1" ht="15.75" customHeight="1">
      <c r="A192" s="11">
        <f t="shared" si="12"/>
        <v>177</v>
      </c>
      <c r="B192" s="15" t="s">
        <v>196</v>
      </c>
      <c r="C192" s="16">
        <f t="shared" si="14"/>
        <v>64</v>
      </c>
      <c r="D192" s="17">
        <f>'Mar. 15'!W192</f>
        <v>64735.321788443092</v>
      </c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43">
        <f t="shared" si="15"/>
        <v>0</v>
      </c>
      <c r="V192" s="43">
        <f t="shared" si="15"/>
        <v>0</v>
      </c>
      <c r="W192" s="18">
        <f t="shared" si="11"/>
        <v>64735.321788443092</v>
      </c>
      <c r="X192" s="18">
        <v>64000</v>
      </c>
      <c r="Y192" s="19">
        <f t="shared" si="13"/>
        <v>735.32178844309237</v>
      </c>
    </row>
    <row r="193" spans="1:25" s="20" customFormat="1" ht="15.75" customHeight="1">
      <c r="A193" s="11">
        <f t="shared" si="12"/>
        <v>178</v>
      </c>
      <c r="B193" s="12" t="s">
        <v>197</v>
      </c>
      <c r="C193" s="11">
        <f t="shared" si="14"/>
        <v>27</v>
      </c>
      <c r="D193" s="13">
        <f>'Mar. 15'!W193</f>
        <v>27222.866591731254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8">
        <f t="shared" si="15"/>
        <v>0</v>
      </c>
      <c r="V193" s="8">
        <f t="shared" si="15"/>
        <v>0</v>
      </c>
      <c r="W193" s="9">
        <f t="shared" si="11"/>
        <v>27222.866591731254</v>
      </c>
      <c r="X193" s="9">
        <v>27000</v>
      </c>
      <c r="Y193" s="14">
        <f t="shared" si="13"/>
        <v>222.86659173125372</v>
      </c>
    </row>
    <row r="194" spans="1:25" s="20" customFormat="1" ht="15.75" customHeight="1">
      <c r="A194" s="11">
        <f t="shared" si="12"/>
        <v>179</v>
      </c>
      <c r="B194" s="12" t="s">
        <v>198</v>
      </c>
      <c r="C194" s="11">
        <f t="shared" si="14"/>
        <v>192</v>
      </c>
      <c r="D194" s="13">
        <f>'Mar. 15'!W194</f>
        <v>192416.75303813239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8">
        <f t="shared" si="15"/>
        <v>0</v>
      </c>
      <c r="V194" s="8">
        <f t="shared" si="15"/>
        <v>0</v>
      </c>
      <c r="W194" s="9">
        <f t="shared" si="11"/>
        <v>192416.75303813239</v>
      </c>
      <c r="X194" s="9">
        <v>192000</v>
      </c>
      <c r="Y194" s="14">
        <f t="shared" si="13"/>
        <v>416.75303813238861</v>
      </c>
    </row>
    <row r="195" spans="1:25" s="20" customFormat="1" ht="15.75" customHeight="1">
      <c r="A195" s="11">
        <f t="shared" si="12"/>
        <v>180</v>
      </c>
      <c r="B195" s="12" t="s">
        <v>199</v>
      </c>
      <c r="C195" s="11">
        <f t="shared" si="14"/>
        <v>12</v>
      </c>
      <c r="D195" s="13">
        <f>'Mar. 15'!W195</f>
        <v>12638.809866706213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8">
        <f t="shared" si="15"/>
        <v>0</v>
      </c>
      <c r="V195" s="8">
        <f t="shared" si="15"/>
        <v>0</v>
      </c>
      <c r="W195" s="9">
        <f t="shared" si="11"/>
        <v>12638.809866706213</v>
      </c>
      <c r="X195" s="9">
        <v>12000</v>
      </c>
      <c r="Y195" s="14">
        <f t="shared" si="13"/>
        <v>638.80986670621314</v>
      </c>
    </row>
    <row r="196" spans="1:25" s="20" customFormat="1" ht="15.75" customHeight="1">
      <c r="A196" s="11">
        <f t="shared" si="12"/>
        <v>181</v>
      </c>
      <c r="B196" s="12" t="s">
        <v>200</v>
      </c>
      <c r="C196" s="11">
        <f t="shared" si="14"/>
        <v>282</v>
      </c>
      <c r="D196" s="13">
        <f>'Mar. 15'!W196</f>
        <v>282223.91459408257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8">
        <f t="shared" si="15"/>
        <v>0</v>
      </c>
      <c r="V196" s="8">
        <f t="shared" si="15"/>
        <v>0</v>
      </c>
      <c r="W196" s="9">
        <f t="shared" si="11"/>
        <v>282223.91459408257</v>
      </c>
      <c r="X196" s="9">
        <v>282000</v>
      </c>
      <c r="Y196" s="14">
        <f t="shared" si="13"/>
        <v>223.91459408256924</v>
      </c>
    </row>
    <row r="197" spans="1:25" s="20" customFormat="1" ht="15.75" customHeight="1">
      <c r="A197" s="11">
        <f t="shared" si="12"/>
        <v>182</v>
      </c>
      <c r="B197" s="12" t="s">
        <v>201</v>
      </c>
      <c r="C197" s="11">
        <f t="shared" si="14"/>
        <v>269</v>
      </c>
      <c r="D197" s="13">
        <f>'Mar. 15'!W197</f>
        <v>269905.71329767624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8">
        <f t="shared" si="15"/>
        <v>0</v>
      </c>
      <c r="V197" s="8">
        <f t="shared" si="15"/>
        <v>0</v>
      </c>
      <c r="W197" s="9">
        <f t="shared" si="11"/>
        <v>269905.71329767624</v>
      </c>
      <c r="X197" s="9">
        <v>269000</v>
      </c>
      <c r="Y197" s="14">
        <f t="shared" si="13"/>
        <v>905.71329767623683</v>
      </c>
    </row>
    <row r="198" spans="1:25" s="20" customFormat="1" ht="15.75" customHeight="1">
      <c r="A198" s="11">
        <f t="shared" si="12"/>
        <v>183</v>
      </c>
      <c r="B198" s="12" t="s">
        <v>202</v>
      </c>
      <c r="C198" s="11">
        <f t="shared" si="14"/>
        <v>453</v>
      </c>
      <c r="D198" s="13">
        <f>'Mar. 15'!W198</f>
        <v>453321.44323141413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8">
        <f t="shared" si="15"/>
        <v>0</v>
      </c>
      <c r="V198" s="8">
        <f t="shared" si="15"/>
        <v>0</v>
      </c>
      <c r="W198" s="9">
        <f t="shared" si="11"/>
        <v>453321.44323141413</v>
      </c>
      <c r="X198" s="9">
        <v>453000</v>
      </c>
      <c r="Y198" s="14">
        <f t="shared" si="13"/>
        <v>321.44323141413042</v>
      </c>
    </row>
    <row r="199" spans="1:25" s="20" customFormat="1" ht="15.75" customHeight="1">
      <c r="A199" s="11">
        <f t="shared" si="12"/>
        <v>184</v>
      </c>
      <c r="B199" s="12" t="s">
        <v>203</v>
      </c>
      <c r="C199" s="11">
        <f t="shared" si="14"/>
        <v>237</v>
      </c>
      <c r="D199" s="13">
        <f>'Mar. 15'!W199</f>
        <v>237380.18699988062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8">
        <f t="shared" si="15"/>
        <v>0</v>
      </c>
      <c r="V199" s="8">
        <f t="shared" si="15"/>
        <v>0</v>
      </c>
      <c r="W199" s="9">
        <f t="shared" si="11"/>
        <v>237380.18699988062</v>
      </c>
      <c r="X199" s="9">
        <v>237000</v>
      </c>
      <c r="Y199" s="14">
        <f t="shared" si="13"/>
        <v>380.18699988062144</v>
      </c>
    </row>
    <row r="200" spans="1:25" s="20" customFormat="1" ht="15.75" customHeight="1">
      <c r="A200" s="11">
        <f t="shared" si="12"/>
        <v>185</v>
      </c>
      <c r="B200" s="12" t="s">
        <v>204</v>
      </c>
      <c r="C200" s="11">
        <f t="shared" si="14"/>
        <v>122</v>
      </c>
      <c r="D200" s="13">
        <f>'Mar. 15'!W200</f>
        <v>122504.59919477503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8">
        <f t="shared" si="15"/>
        <v>0</v>
      </c>
      <c r="V200" s="8">
        <f t="shared" si="15"/>
        <v>0</v>
      </c>
      <c r="W200" s="9">
        <f t="shared" si="11"/>
        <v>122504.59919477503</v>
      </c>
      <c r="X200" s="9">
        <v>122000</v>
      </c>
      <c r="Y200" s="14">
        <f t="shared" si="13"/>
        <v>504.5991947750299</v>
      </c>
    </row>
    <row r="201" spans="1:25" s="20" customFormat="1" ht="15.75" customHeight="1">
      <c r="A201" s="11">
        <f t="shared" si="12"/>
        <v>186</v>
      </c>
      <c r="B201" s="12" t="s">
        <v>205</v>
      </c>
      <c r="C201" s="11">
        <f t="shared" si="14"/>
        <v>296</v>
      </c>
      <c r="D201" s="13">
        <f>'Mar. 15'!W201</f>
        <v>296548.57316332724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8">
        <f t="shared" si="15"/>
        <v>0</v>
      </c>
      <c r="V201" s="8">
        <f t="shared" si="15"/>
        <v>0</v>
      </c>
      <c r="W201" s="9">
        <f t="shared" si="11"/>
        <v>296548.57316332724</v>
      </c>
      <c r="X201" s="9">
        <v>296000</v>
      </c>
      <c r="Y201" s="14">
        <f t="shared" si="13"/>
        <v>548.57316332723713</v>
      </c>
    </row>
    <row r="202" spans="1:25" s="20" customFormat="1" ht="15.75" customHeight="1">
      <c r="A202" s="11">
        <f t="shared" si="12"/>
        <v>187</v>
      </c>
      <c r="B202" s="21" t="s">
        <v>206</v>
      </c>
      <c r="C202" s="22">
        <f t="shared" si="14"/>
        <v>0</v>
      </c>
      <c r="D202" s="23">
        <f>'Mar. 15'!W202</f>
        <v>0</v>
      </c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7">
        <f t="shared" si="15"/>
        <v>0</v>
      </c>
      <c r="V202" s="27">
        <f t="shared" si="15"/>
        <v>0</v>
      </c>
      <c r="W202" s="24">
        <f t="shared" si="11"/>
        <v>0</v>
      </c>
      <c r="X202" s="24">
        <v>0</v>
      </c>
      <c r="Y202" s="25">
        <f t="shared" si="13"/>
        <v>0</v>
      </c>
    </row>
    <row r="203" spans="1:25" s="20" customFormat="1" ht="15.75" customHeight="1">
      <c r="A203" s="11">
        <f t="shared" si="12"/>
        <v>188</v>
      </c>
      <c r="B203" s="21" t="s">
        <v>207</v>
      </c>
      <c r="C203" s="22">
        <f t="shared" si="14"/>
        <v>0</v>
      </c>
      <c r="D203" s="23">
        <f>'Mar. 15'!W203</f>
        <v>8.0775564128998667E-4</v>
      </c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7">
        <f t="shared" si="15"/>
        <v>0</v>
      </c>
      <c r="V203" s="27">
        <f t="shared" si="15"/>
        <v>0</v>
      </c>
      <c r="W203" s="24">
        <f t="shared" si="11"/>
        <v>8.0775564128998667E-4</v>
      </c>
      <c r="X203" s="24">
        <v>0</v>
      </c>
      <c r="Y203" s="25">
        <f t="shared" si="13"/>
        <v>8.0775564128998667E-4</v>
      </c>
    </row>
    <row r="204" spans="1:25" s="20" customFormat="1" ht="15.75" customHeight="1">
      <c r="A204" s="11">
        <f t="shared" si="12"/>
        <v>189</v>
      </c>
      <c r="B204" s="12" t="s">
        <v>208</v>
      </c>
      <c r="C204" s="11">
        <f t="shared" si="14"/>
        <v>67</v>
      </c>
      <c r="D204" s="13">
        <f>'Mar. 15'!W204</f>
        <v>66956.83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>
        <v>640.16</v>
      </c>
      <c r="U204" s="8">
        <f t="shared" si="15"/>
        <v>0</v>
      </c>
      <c r="V204" s="8">
        <f t="shared" si="15"/>
        <v>640.16</v>
      </c>
      <c r="W204" s="9">
        <f t="shared" si="11"/>
        <v>67596.990000000005</v>
      </c>
      <c r="X204" s="9">
        <v>67000</v>
      </c>
      <c r="Y204" s="14">
        <f t="shared" si="13"/>
        <v>596.99000000000524</v>
      </c>
    </row>
    <row r="205" spans="1:25" s="20" customFormat="1" ht="15.75" customHeight="1">
      <c r="A205" s="11">
        <f t="shared" si="12"/>
        <v>190</v>
      </c>
      <c r="B205" s="12" t="s">
        <v>209</v>
      </c>
      <c r="C205" s="11">
        <f t="shared" si="14"/>
        <v>27</v>
      </c>
      <c r="D205" s="13">
        <f>'Mar. 15'!W205</f>
        <v>27798.693916243898</v>
      </c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>
        <v>18.72</v>
      </c>
      <c r="U205" s="8">
        <f t="shared" si="15"/>
        <v>0</v>
      </c>
      <c r="V205" s="8">
        <f t="shared" si="15"/>
        <v>18.72</v>
      </c>
      <c r="W205" s="9">
        <f t="shared" si="11"/>
        <v>27817.413916243899</v>
      </c>
      <c r="X205" s="9">
        <v>27000</v>
      </c>
      <c r="Y205" s="14">
        <f t="shared" si="13"/>
        <v>817.41391624389871</v>
      </c>
    </row>
    <row r="206" spans="1:25" s="20" customFormat="1" ht="15.75" customHeight="1">
      <c r="A206" s="11">
        <f t="shared" si="12"/>
        <v>191</v>
      </c>
      <c r="B206" s="12" t="s">
        <v>210</v>
      </c>
      <c r="C206" s="11">
        <f t="shared" si="14"/>
        <v>31</v>
      </c>
      <c r="D206" s="13">
        <f>'Mar. 15'!W206</f>
        <v>31566.94428195736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>
        <v>56.82</v>
      </c>
      <c r="U206" s="8">
        <f t="shared" si="15"/>
        <v>0</v>
      </c>
      <c r="V206" s="8">
        <f t="shared" si="15"/>
        <v>56.82</v>
      </c>
      <c r="W206" s="9">
        <f t="shared" si="11"/>
        <v>31623.764281957359</v>
      </c>
      <c r="X206" s="9">
        <v>31000</v>
      </c>
      <c r="Y206" s="14">
        <f t="shared" si="13"/>
        <v>623.76428195735934</v>
      </c>
    </row>
    <row r="207" spans="1:25" s="20" customFormat="1" ht="15.75" customHeight="1">
      <c r="A207" s="11">
        <f t="shared" si="12"/>
        <v>192</v>
      </c>
      <c r="B207" s="12" t="s">
        <v>211</v>
      </c>
      <c r="C207" s="11">
        <f t="shared" si="14"/>
        <v>384</v>
      </c>
      <c r="D207" s="13">
        <f>'Mar. 15'!W207</f>
        <v>384793.12453564547</v>
      </c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8">
        <f t="shared" si="15"/>
        <v>0</v>
      </c>
      <c r="V207" s="8">
        <f t="shared" si="15"/>
        <v>0</v>
      </c>
      <c r="W207" s="9">
        <f t="shared" ref="W207:W261" si="16">+D207+V207-U207</f>
        <v>384793.12453564547</v>
      </c>
      <c r="X207" s="9">
        <v>384000</v>
      </c>
      <c r="Y207" s="14">
        <f t="shared" si="13"/>
        <v>793.12453564547468</v>
      </c>
    </row>
    <row r="208" spans="1:25" s="20" customFormat="1" ht="15.75" customHeight="1">
      <c r="A208" s="11">
        <f t="shared" si="12"/>
        <v>193</v>
      </c>
      <c r="B208" s="12" t="s">
        <v>212</v>
      </c>
      <c r="C208" s="11">
        <f t="shared" si="14"/>
        <v>92</v>
      </c>
      <c r="D208" s="13">
        <f>'Mar. 15'!W208</f>
        <v>92210.756468658597</v>
      </c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8">
        <f t="shared" si="15"/>
        <v>0</v>
      </c>
      <c r="V208" s="8">
        <f t="shared" si="15"/>
        <v>0</v>
      </c>
      <c r="W208" s="9">
        <f t="shared" si="16"/>
        <v>92210.756468658597</v>
      </c>
      <c r="X208" s="9">
        <v>92000</v>
      </c>
      <c r="Y208" s="14">
        <f t="shared" si="13"/>
        <v>210.75646865859744</v>
      </c>
    </row>
    <row r="209" spans="1:25" s="20" customFormat="1" ht="15.75" customHeight="1">
      <c r="A209" s="11">
        <f t="shared" ref="A209:A258" si="17">+A208+1</f>
        <v>194</v>
      </c>
      <c r="B209" s="12" t="s">
        <v>213</v>
      </c>
      <c r="C209" s="11">
        <f t="shared" si="14"/>
        <v>87</v>
      </c>
      <c r="D209" s="13">
        <f>'Mar. 15'!W209</f>
        <v>87879.515977314688</v>
      </c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8">
        <f t="shared" si="15"/>
        <v>0</v>
      </c>
      <c r="V209" s="8">
        <f t="shared" si="15"/>
        <v>0</v>
      </c>
      <c r="W209" s="9">
        <f t="shared" si="16"/>
        <v>87879.515977314688</v>
      </c>
      <c r="X209" s="9">
        <v>87000</v>
      </c>
      <c r="Y209" s="14">
        <f t="shared" si="13"/>
        <v>879.51597731468792</v>
      </c>
    </row>
    <row r="210" spans="1:25" s="20" customFormat="1" ht="15.75" customHeight="1">
      <c r="A210" s="11">
        <f t="shared" si="17"/>
        <v>195</v>
      </c>
      <c r="B210" s="12" t="s">
        <v>214</v>
      </c>
      <c r="C210" s="11">
        <f t="shared" si="14"/>
        <v>22</v>
      </c>
      <c r="D210" s="13">
        <f>'Mar. 15'!W210</f>
        <v>22056.806068801587</v>
      </c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8">
        <f t="shared" si="15"/>
        <v>0</v>
      </c>
      <c r="V210" s="8">
        <f t="shared" si="15"/>
        <v>0</v>
      </c>
      <c r="W210" s="9">
        <f t="shared" si="16"/>
        <v>22056.806068801587</v>
      </c>
      <c r="X210" s="9">
        <v>22000</v>
      </c>
      <c r="Y210" s="14">
        <f t="shared" ref="Y210:Y261" si="18">+W210-X210</f>
        <v>56.806068801586662</v>
      </c>
    </row>
    <row r="211" spans="1:25" s="20" customFormat="1" ht="15.75" customHeight="1">
      <c r="A211" s="11">
        <f t="shared" si="17"/>
        <v>196</v>
      </c>
      <c r="B211" s="12" t="s">
        <v>215</v>
      </c>
      <c r="C211" s="11">
        <f t="shared" si="14"/>
        <v>190</v>
      </c>
      <c r="D211" s="13">
        <f>'Mar. 15'!W211</f>
        <v>190761.2795025896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8">
        <f t="shared" si="15"/>
        <v>0</v>
      </c>
      <c r="V211" s="8">
        <f t="shared" si="15"/>
        <v>0</v>
      </c>
      <c r="W211" s="9">
        <f t="shared" si="16"/>
        <v>190761.2795025896</v>
      </c>
      <c r="X211" s="9">
        <v>190000</v>
      </c>
      <c r="Y211" s="14">
        <f t="shared" si="18"/>
        <v>761.27950258960482</v>
      </c>
    </row>
    <row r="212" spans="1:25" s="20" customFormat="1" ht="15.75" customHeight="1">
      <c r="A212" s="11">
        <f t="shared" si="17"/>
        <v>197</v>
      </c>
      <c r="B212" s="12" t="s">
        <v>216</v>
      </c>
      <c r="C212" s="11">
        <f t="shared" ref="C212:C261" si="19">+X212/1000</f>
        <v>184</v>
      </c>
      <c r="D212" s="13">
        <f>'Mar. 15'!W212</f>
        <v>184274.84604472571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8">
        <f t="shared" si="15"/>
        <v>0</v>
      </c>
      <c r="V212" s="8">
        <f t="shared" si="15"/>
        <v>0</v>
      </c>
      <c r="W212" s="9">
        <f t="shared" si="16"/>
        <v>184274.84604472571</v>
      </c>
      <c r="X212" s="9">
        <v>184000</v>
      </c>
      <c r="Y212" s="14">
        <f t="shared" si="18"/>
        <v>274.84604472570936</v>
      </c>
    </row>
    <row r="213" spans="1:25" s="20" customFormat="1" ht="15.75" customHeight="1">
      <c r="A213" s="11">
        <f t="shared" si="17"/>
        <v>198</v>
      </c>
      <c r="B213" s="12" t="s">
        <v>217</v>
      </c>
      <c r="C213" s="11">
        <f t="shared" si="19"/>
        <v>12</v>
      </c>
      <c r="D213" s="13">
        <f>'Mar. 15'!W213</f>
        <v>12311.4</v>
      </c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8">
        <f t="shared" si="15"/>
        <v>0</v>
      </c>
      <c r="V213" s="8">
        <f t="shared" si="15"/>
        <v>0</v>
      </c>
      <c r="W213" s="9">
        <f t="shared" si="16"/>
        <v>12311.4</v>
      </c>
      <c r="X213" s="9">
        <v>12000</v>
      </c>
      <c r="Y213" s="14">
        <f t="shared" si="18"/>
        <v>311.39999999999964</v>
      </c>
    </row>
    <row r="214" spans="1:25" s="20" customFormat="1" ht="15.75" customHeight="1">
      <c r="A214" s="11">
        <f t="shared" si="17"/>
        <v>199</v>
      </c>
      <c r="B214" s="15" t="s">
        <v>218</v>
      </c>
      <c r="C214" s="16">
        <f t="shared" si="19"/>
        <v>132</v>
      </c>
      <c r="D214" s="17">
        <f>'Mar. 15'!W214</f>
        <v>132701.32325336646</v>
      </c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43">
        <f t="shared" si="15"/>
        <v>0</v>
      </c>
      <c r="V214" s="43">
        <f t="shared" si="15"/>
        <v>0</v>
      </c>
      <c r="W214" s="18">
        <f t="shared" si="16"/>
        <v>132701.32325336646</v>
      </c>
      <c r="X214" s="18">
        <v>132000</v>
      </c>
      <c r="Y214" s="19">
        <f t="shared" si="18"/>
        <v>701.3232533664559</v>
      </c>
    </row>
    <row r="215" spans="1:25" s="20" customFormat="1" ht="15.75" customHeight="1">
      <c r="A215" s="11">
        <f t="shared" si="17"/>
        <v>200</v>
      </c>
      <c r="B215" s="21" t="s">
        <v>219</v>
      </c>
      <c r="C215" s="22">
        <f t="shared" si="19"/>
        <v>0</v>
      </c>
      <c r="D215" s="23">
        <f>'Mar. 15'!W215</f>
        <v>-3.1753512084833346E-3</v>
      </c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7">
        <f t="shared" si="15"/>
        <v>0</v>
      </c>
      <c r="V215" s="27">
        <f t="shared" si="15"/>
        <v>0</v>
      </c>
      <c r="W215" s="24">
        <f t="shared" si="16"/>
        <v>-3.1753512084833346E-3</v>
      </c>
      <c r="X215" s="24">
        <v>0</v>
      </c>
      <c r="Y215" s="25">
        <f t="shared" si="18"/>
        <v>-3.1753512084833346E-3</v>
      </c>
    </row>
    <row r="216" spans="1:25" s="20" customFormat="1" ht="15.75" customHeight="1">
      <c r="A216" s="11">
        <f t="shared" si="17"/>
        <v>201</v>
      </c>
      <c r="B216" s="12" t="s">
        <v>220</v>
      </c>
      <c r="C216" s="11">
        <f t="shared" si="19"/>
        <v>14</v>
      </c>
      <c r="D216" s="13">
        <f>'Mar. 15'!W216</f>
        <v>14184.37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8">
        <f t="shared" si="15"/>
        <v>0</v>
      </c>
      <c r="V216" s="8">
        <f t="shared" si="15"/>
        <v>0</v>
      </c>
      <c r="W216" s="9">
        <f t="shared" si="16"/>
        <v>14184.37</v>
      </c>
      <c r="X216" s="9">
        <v>14000</v>
      </c>
      <c r="Y216" s="14">
        <f t="shared" si="18"/>
        <v>184.3700000000008</v>
      </c>
    </row>
    <row r="217" spans="1:25" s="20" customFormat="1" ht="15.75" customHeight="1">
      <c r="A217" s="11">
        <f t="shared" si="17"/>
        <v>202</v>
      </c>
      <c r="B217" s="12" t="s">
        <v>221</v>
      </c>
      <c r="C217" s="11">
        <f t="shared" si="19"/>
        <v>45</v>
      </c>
      <c r="D217" s="13">
        <f>'Mar. 15'!W217</f>
        <v>45173.811626452938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8">
        <f t="shared" si="15"/>
        <v>0</v>
      </c>
      <c r="V217" s="8">
        <f t="shared" si="15"/>
        <v>0</v>
      </c>
      <c r="W217" s="9">
        <f t="shared" si="16"/>
        <v>45173.811626452938</v>
      </c>
      <c r="X217" s="9">
        <v>45000</v>
      </c>
      <c r="Y217" s="14">
        <f t="shared" si="18"/>
        <v>173.81162645293807</v>
      </c>
    </row>
    <row r="218" spans="1:25" s="20" customFormat="1" ht="15.75" customHeight="1">
      <c r="A218" s="11">
        <f t="shared" si="17"/>
        <v>203</v>
      </c>
      <c r="B218" s="15" t="s">
        <v>222</v>
      </c>
      <c r="C218" s="16">
        <f t="shared" si="19"/>
        <v>54</v>
      </c>
      <c r="D218" s="17">
        <f>'Mar. 15'!W218</f>
        <v>54078.006589446959</v>
      </c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43">
        <f t="shared" si="15"/>
        <v>0</v>
      </c>
      <c r="V218" s="43">
        <f t="shared" si="15"/>
        <v>0</v>
      </c>
      <c r="W218" s="18">
        <f t="shared" si="16"/>
        <v>54078.006589446959</v>
      </c>
      <c r="X218" s="18">
        <v>54000</v>
      </c>
      <c r="Y218" s="19">
        <f t="shared" si="18"/>
        <v>78.006589446958969</v>
      </c>
    </row>
    <row r="219" spans="1:25" s="20" customFormat="1" ht="15.75" customHeight="1">
      <c r="A219" s="11">
        <f t="shared" si="17"/>
        <v>204</v>
      </c>
      <c r="B219" s="12" t="s">
        <v>223</v>
      </c>
      <c r="C219" s="11">
        <f t="shared" si="19"/>
        <v>179</v>
      </c>
      <c r="D219" s="13">
        <f>'Mar. 15'!W219</f>
        <v>179610.34692929051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8">
        <f t="shared" si="15"/>
        <v>0</v>
      </c>
      <c r="V219" s="8">
        <f t="shared" si="15"/>
        <v>0</v>
      </c>
      <c r="W219" s="9">
        <f t="shared" si="16"/>
        <v>179610.34692929051</v>
      </c>
      <c r="X219" s="9">
        <v>179000</v>
      </c>
      <c r="Y219" s="14">
        <f t="shared" si="18"/>
        <v>610.34692929050652</v>
      </c>
    </row>
    <row r="220" spans="1:25" s="20" customFormat="1" ht="15.75" customHeight="1">
      <c r="A220" s="11">
        <f t="shared" si="17"/>
        <v>205</v>
      </c>
      <c r="B220" s="12" t="s">
        <v>224</v>
      </c>
      <c r="C220" s="11">
        <f t="shared" si="19"/>
        <v>303</v>
      </c>
      <c r="D220" s="13">
        <f>'Mar. 15'!W220</f>
        <v>303964.7319939945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8">
        <f t="shared" si="15"/>
        <v>0</v>
      </c>
      <c r="V220" s="8">
        <f t="shared" si="15"/>
        <v>0</v>
      </c>
      <c r="W220" s="9">
        <f t="shared" si="16"/>
        <v>303964.7319939945</v>
      </c>
      <c r="X220" s="9">
        <v>303000</v>
      </c>
      <c r="Y220" s="14">
        <f t="shared" si="18"/>
        <v>964.73199399450095</v>
      </c>
    </row>
    <row r="221" spans="1:25" s="20" customFormat="1" ht="15.75" customHeight="1">
      <c r="A221" s="11">
        <f t="shared" si="17"/>
        <v>206</v>
      </c>
      <c r="B221" s="12" t="s">
        <v>225</v>
      </c>
      <c r="C221" s="11">
        <f t="shared" si="19"/>
        <v>65</v>
      </c>
      <c r="D221" s="13">
        <f>'Mar. 15'!W221</f>
        <v>65435.91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8">
        <f t="shared" si="15"/>
        <v>0</v>
      </c>
      <c r="V221" s="8">
        <f t="shared" si="15"/>
        <v>0</v>
      </c>
      <c r="W221" s="9">
        <f t="shared" si="16"/>
        <v>65435.91</v>
      </c>
      <c r="X221" s="9">
        <v>65000</v>
      </c>
      <c r="Y221" s="14">
        <f t="shared" si="18"/>
        <v>435.91000000000349</v>
      </c>
    </row>
    <row r="222" spans="1:25" s="20" customFormat="1" ht="15.75" customHeight="1">
      <c r="A222" s="11">
        <f t="shared" si="17"/>
        <v>207</v>
      </c>
      <c r="B222" s="12" t="s">
        <v>226</v>
      </c>
      <c r="C222" s="11">
        <f t="shared" si="19"/>
        <v>133</v>
      </c>
      <c r="D222" s="13">
        <f>'Mar. 15'!W222</f>
        <v>132380.81030028284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>
        <v>744.75</v>
      </c>
      <c r="U222" s="8">
        <f t="shared" si="15"/>
        <v>0</v>
      </c>
      <c r="V222" s="8">
        <f t="shared" si="15"/>
        <v>744.75</v>
      </c>
      <c r="W222" s="9">
        <f t="shared" si="16"/>
        <v>133125.56030028284</v>
      </c>
      <c r="X222" s="9">
        <v>133000</v>
      </c>
      <c r="Y222" s="14">
        <f t="shared" si="18"/>
        <v>125.56030028284295</v>
      </c>
    </row>
    <row r="223" spans="1:25" s="20" customFormat="1" ht="15.75" customHeight="1">
      <c r="A223" s="11">
        <f t="shared" si="17"/>
        <v>208</v>
      </c>
      <c r="B223" s="12" t="s">
        <v>227</v>
      </c>
      <c r="C223" s="11">
        <f t="shared" si="19"/>
        <v>81</v>
      </c>
      <c r="D223" s="13">
        <f>'Mar. 15'!W223</f>
        <v>81284.486751629505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8">
        <f t="shared" ref="U223:V261" si="20">+E223+I223+K223+M223+O223+Q223+S223</f>
        <v>0</v>
      </c>
      <c r="V223" s="8">
        <f t="shared" si="20"/>
        <v>0</v>
      </c>
      <c r="W223" s="9">
        <f t="shared" si="16"/>
        <v>81284.486751629505</v>
      </c>
      <c r="X223" s="9">
        <v>81000</v>
      </c>
      <c r="Y223" s="14">
        <f t="shared" si="18"/>
        <v>284.48675162950531</v>
      </c>
    </row>
    <row r="224" spans="1:25" s="20" customFormat="1" ht="15.75" customHeight="1">
      <c r="A224" s="11">
        <f t="shared" si="17"/>
        <v>209</v>
      </c>
      <c r="B224" s="12" t="s">
        <v>228</v>
      </c>
      <c r="C224" s="11">
        <f t="shared" si="19"/>
        <v>34</v>
      </c>
      <c r="D224" s="13">
        <f>'Mar. 15'!W224</f>
        <v>34643.86299670962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8">
        <f t="shared" si="20"/>
        <v>0</v>
      </c>
      <c r="V224" s="8">
        <f t="shared" si="20"/>
        <v>0</v>
      </c>
      <c r="W224" s="9">
        <f t="shared" si="16"/>
        <v>34643.86299670962</v>
      </c>
      <c r="X224" s="9">
        <v>34000</v>
      </c>
      <c r="Y224" s="14">
        <f t="shared" si="18"/>
        <v>643.86299670962035</v>
      </c>
    </row>
    <row r="225" spans="1:25" s="20" customFormat="1" ht="15.75" customHeight="1">
      <c r="A225" s="11">
        <f t="shared" si="17"/>
        <v>210</v>
      </c>
      <c r="B225" s="12" t="s">
        <v>229</v>
      </c>
      <c r="C225" s="11">
        <f t="shared" si="19"/>
        <v>144</v>
      </c>
      <c r="D225" s="13">
        <f>'Mar. 15'!W225</f>
        <v>143843.1401833088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>
        <v>741.97</v>
      </c>
      <c r="U225" s="8">
        <f t="shared" si="20"/>
        <v>0</v>
      </c>
      <c r="V225" s="8">
        <f t="shared" si="20"/>
        <v>741.97</v>
      </c>
      <c r="W225" s="9">
        <f t="shared" si="16"/>
        <v>144585.1101833088</v>
      </c>
      <c r="X225" s="9">
        <v>144000</v>
      </c>
      <c r="Y225" s="14">
        <f t="shared" si="18"/>
        <v>585.11018330880324</v>
      </c>
    </row>
    <row r="226" spans="1:25" s="20" customFormat="1" ht="15.75" customHeight="1">
      <c r="A226" s="11">
        <f t="shared" si="17"/>
        <v>211</v>
      </c>
      <c r="B226" s="12" t="s">
        <v>230</v>
      </c>
      <c r="C226" s="11">
        <f t="shared" si="19"/>
        <v>3</v>
      </c>
      <c r="D226" s="13">
        <f>'Mar. 15'!W226</f>
        <v>3700.419911627183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8">
        <f t="shared" si="20"/>
        <v>0</v>
      </c>
      <c r="V226" s="8">
        <f t="shared" si="20"/>
        <v>0</v>
      </c>
      <c r="W226" s="9">
        <f t="shared" si="16"/>
        <v>3700.419911627183</v>
      </c>
      <c r="X226" s="9">
        <v>3000</v>
      </c>
      <c r="Y226" s="14">
        <f t="shared" si="18"/>
        <v>700.41991162718296</v>
      </c>
    </row>
    <row r="227" spans="1:25" s="20" customFormat="1" ht="15.75" customHeight="1">
      <c r="A227" s="11">
        <f t="shared" si="17"/>
        <v>212</v>
      </c>
      <c r="B227" s="21" t="s">
        <v>231</v>
      </c>
      <c r="C227" s="22">
        <f t="shared" si="19"/>
        <v>0</v>
      </c>
      <c r="D227" s="23">
        <f>'Mar. 15'!W227</f>
        <v>-4.06239292351529E-3</v>
      </c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7">
        <f t="shared" si="20"/>
        <v>0</v>
      </c>
      <c r="V227" s="27">
        <f t="shared" si="20"/>
        <v>0</v>
      </c>
      <c r="W227" s="24">
        <f t="shared" si="16"/>
        <v>-4.06239292351529E-3</v>
      </c>
      <c r="X227" s="24">
        <v>0</v>
      </c>
      <c r="Y227" s="25">
        <f t="shared" si="18"/>
        <v>-4.06239292351529E-3</v>
      </c>
    </row>
    <row r="228" spans="1:25" s="20" customFormat="1" ht="15.75" customHeight="1">
      <c r="A228" s="11">
        <f t="shared" si="17"/>
        <v>213</v>
      </c>
      <c r="B228" s="15" t="s">
        <v>232</v>
      </c>
      <c r="C228" s="16">
        <f t="shared" si="19"/>
        <v>60</v>
      </c>
      <c r="D228" s="17">
        <f>'Mar. 15'!W228</f>
        <v>60958.6940148535</v>
      </c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43">
        <f t="shared" si="20"/>
        <v>0</v>
      </c>
      <c r="V228" s="43">
        <f t="shared" si="20"/>
        <v>0</v>
      </c>
      <c r="W228" s="18">
        <f t="shared" si="16"/>
        <v>60958.6940148535</v>
      </c>
      <c r="X228" s="18">
        <v>60000</v>
      </c>
      <c r="Y228" s="19">
        <f t="shared" si="18"/>
        <v>958.69401485349954</v>
      </c>
    </row>
    <row r="229" spans="1:25" s="20" customFormat="1" ht="15.75" customHeight="1">
      <c r="A229" s="11">
        <f t="shared" si="17"/>
        <v>214</v>
      </c>
      <c r="B229" s="12" t="s">
        <v>233</v>
      </c>
      <c r="C229" s="11">
        <f t="shared" si="19"/>
        <v>596</v>
      </c>
      <c r="D229" s="13">
        <f>'Mar. 15'!W229</f>
        <v>596218.76067853568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8">
        <f t="shared" si="20"/>
        <v>0</v>
      </c>
      <c r="V229" s="8">
        <f t="shared" si="20"/>
        <v>0</v>
      </c>
      <c r="W229" s="9">
        <f t="shared" si="16"/>
        <v>596218.76067853568</v>
      </c>
      <c r="X229" s="9">
        <v>596000</v>
      </c>
      <c r="Y229" s="14">
        <f t="shared" si="18"/>
        <v>218.76067853567656</v>
      </c>
    </row>
    <row r="230" spans="1:25" s="20" customFormat="1" ht="15.75" customHeight="1">
      <c r="A230" s="11">
        <f t="shared" si="17"/>
        <v>215</v>
      </c>
      <c r="B230" s="12" t="s">
        <v>234</v>
      </c>
      <c r="C230" s="11">
        <f t="shared" si="19"/>
        <v>70</v>
      </c>
      <c r="D230" s="13">
        <f>'Mar. 15'!W230</f>
        <v>70481.930810362202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8">
        <f t="shared" si="20"/>
        <v>0</v>
      </c>
      <c r="V230" s="8">
        <f t="shared" si="20"/>
        <v>0</v>
      </c>
      <c r="W230" s="9">
        <f t="shared" si="16"/>
        <v>70481.930810362202</v>
      </c>
      <c r="X230" s="9">
        <v>70000</v>
      </c>
      <c r="Y230" s="14">
        <f t="shared" si="18"/>
        <v>481.93081036220246</v>
      </c>
    </row>
    <row r="231" spans="1:25" s="20" customFormat="1" ht="15.75" customHeight="1">
      <c r="A231" s="11">
        <f t="shared" si="17"/>
        <v>216</v>
      </c>
      <c r="B231" s="12" t="s">
        <v>235</v>
      </c>
      <c r="C231" s="11">
        <f t="shared" si="19"/>
        <v>0</v>
      </c>
      <c r="D231" s="13">
        <f>'Mar. 15'!W231</f>
        <v>2.6600440469337627E-3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8">
        <f t="shared" si="20"/>
        <v>0</v>
      </c>
      <c r="V231" s="8">
        <f t="shared" si="20"/>
        <v>0</v>
      </c>
      <c r="W231" s="9">
        <f t="shared" si="16"/>
        <v>2.6600440469337627E-3</v>
      </c>
      <c r="X231" s="9">
        <v>0</v>
      </c>
      <c r="Y231" s="14">
        <f t="shared" si="18"/>
        <v>2.6600440469337627E-3</v>
      </c>
    </row>
    <row r="232" spans="1:25" s="20" customFormat="1" ht="15.75" customHeight="1">
      <c r="A232" s="11">
        <f t="shared" si="17"/>
        <v>217</v>
      </c>
      <c r="B232" s="12" t="s">
        <v>236</v>
      </c>
      <c r="C232" s="11">
        <f t="shared" si="19"/>
        <v>25</v>
      </c>
      <c r="D232" s="13">
        <f>'Mar. 15'!W232</f>
        <v>25066.639999999999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8">
        <f t="shared" si="20"/>
        <v>0</v>
      </c>
      <c r="V232" s="8">
        <f t="shared" si="20"/>
        <v>0</v>
      </c>
      <c r="W232" s="9">
        <f t="shared" si="16"/>
        <v>25066.639999999999</v>
      </c>
      <c r="X232" s="9">
        <v>25000</v>
      </c>
      <c r="Y232" s="14">
        <f t="shared" si="18"/>
        <v>66.639999999999418</v>
      </c>
    </row>
    <row r="233" spans="1:25" s="20" customFormat="1" ht="15.75" customHeight="1">
      <c r="A233" s="11">
        <f t="shared" si="17"/>
        <v>218</v>
      </c>
      <c r="B233" s="12" t="s">
        <v>237</v>
      </c>
      <c r="C233" s="11">
        <f t="shared" si="19"/>
        <v>21</v>
      </c>
      <c r="D233" s="13">
        <f>'Mar. 15'!W233</f>
        <v>21398.9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8">
        <f t="shared" si="20"/>
        <v>0</v>
      </c>
      <c r="V233" s="8">
        <f t="shared" si="20"/>
        <v>0</v>
      </c>
      <c r="W233" s="9">
        <f t="shared" si="16"/>
        <v>21398.9</v>
      </c>
      <c r="X233" s="9">
        <v>21000</v>
      </c>
      <c r="Y233" s="14">
        <f t="shared" si="18"/>
        <v>398.90000000000146</v>
      </c>
    </row>
    <row r="234" spans="1:25" s="20" customFormat="1" ht="15.75" customHeight="1">
      <c r="A234" s="11">
        <f t="shared" si="17"/>
        <v>219</v>
      </c>
      <c r="B234" s="12" t="s">
        <v>238</v>
      </c>
      <c r="C234" s="11">
        <f t="shared" si="19"/>
        <v>78</v>
      </c>
      <c r="D234" s="13">
        <f>'Mar. 15'!W234</f>
        <v>78103.162508907408</v>
      </c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>
        <v>64.58</v>
      </c>
      <c r="U234" s="8">
        <f t="shared" si="20"/>
        <v>0</v>
      </c>
      <c r="V234" s="8">
        <f t="shared" si="20"/>
        <v>64.58</v>
      </c>
      <c r="W234" s="9">
        <f t="shared" si="16"/>
        <v>78167.74250890741</v>
      </c>
      <c r="X234" s="9">
        <v>78000</v>
      </c>
      <c r="Y234" s="14">
        <f t="shared" si="18"/>
        <v>167.7425089074095</v>
      </c>
    </row>
    <row r="235" spans="1:25" s="20" customFormat="1" ht="15.75" customHeight="1">
      <c r="A235" s="11">
        <f t="shared" si="17"/>
        <v>220</v>
      </c>
      <c r="B235" s="15" t="s">
        <v>239</v>
      </c>
      <c r="C235" s="16">
        <f t="shared" si="19"/>
        <v>10</v>
      </c>
      <c r="D235" s="17">
        <f>'Mar. 15'!W235</f>
        <v>10455.25</v>
      </c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43">
        <f t="shared" si="20"/>
        <v>0</v>
      </c>
      <c r="V235" s="43">
        <f t="shared" si="20"/>
        <v>0</v>
      </c>
      <c r="W235" s="18">
        <f t="shared" si="16"/>
        <v>10455.25</v>
      </c>
      <c r="X235" s="18">
        <v>10000</v>
      </c>
      <c r="Y235" s="19">
        <f t="shared" si="18"/>
        <v>455.25</v>
      </c>
    </row>
    <row r="236" spans="1:25" s="20" customFormat="1" ht="15.75" customHeight="1">
      <c r="A236" s="11">
        <f t="shared" si="17"/>
        <v>221</v>
      </c>
      <c r="B236" s="12" t="s">
        <v>240</v>
      </c>
      <c r="C236" s="11">
        <f t="shared" si="19"/>
        <v>18</v>
      </c>
      <c r="D236" s="13">
        <f>'Mar. 15'!W236</f>
        <v>18652.59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8">
        <f t="shared" si="20"/>
        <v>0</v>
      </c>
      <c r="V236" s="8">
        <f t="shared" si="20"/>
        <v>0</v>
      </c>
      <c r="W236" s="9">
        <f t="shared" si="16"/>
        <v>18652.59</v>
      </c>
      <c r="X236" s="9">
        <v>18000</v>
      </c>
      <c r="Y236" s="14">
        <f t="shared" si="18"/>
        <v>652.59000000000015</v>
      </c>
    </row>
    <row r="237" spans="1:25" s="20" customFormat="1" ht="15.75" customHeight="1">
      <c r="A237" s="11">
        <f t="shared" si="17"/>
        <v>222</v>
      </c>
      <c r="B237" s="12" t="s">
        <v>241</v>
      </c>
      <c r="C237" s="11">
        <f t="shared" si="19"/>
        <v>67</v>
      </c>
      <c r="D237" s="13">
        <f>'Mar. 15'!W237</f>
        <v>67204.36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8">
        <f t="shared" si="20"/>
        <v>0</v>
      </c>
      <c r="V237" s="8">
        <f t="shared" si="20"/>
        <v>0</v>
      </c>
      <c r="W237" s="9">
        <f t="shared" si="16"/>
        <v>67204.36</v>
      </c>
      <c r="X237" s="9">
        <v>67000</v>
      </c>
      <c r="Y237" s="14">
        <f t="shared" si="18"/>
        <v>204.36000000000058</v>
      </c>
    </row>
    <row r="238" spans="1:25" s="20" customFormat="1" ht="15.75" customHeight="1">
      <c r="A238" s="11">
        <f t="shared" si="17"/>
        <v>223</v>
      </c>
      <c r="B238" s="12" t="s">
        <v>242</v>
      </c>
      <c r="C238" s="11">
        <f t="shared" si="19"/>
        <v>74</v>
      </c>
      <c r="D238" s="13">
        <f>'Mar. 15'!W238</f>
        <v>74121.47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8">
        <f t="shared" si="20"/>
        <v>0</v>
      </c>
      <c r="V238" s="8">
        <f t="shared" si="20"/>
        <v>0</v>
      </c>
      <c r="W238" s="9">
        <f t="shared" si="16"/>
        <v>74121.47</v>
      </c>
      <c r="X238" s="9">
        <v>74000</v>
      </c>
      <c r="Y238" s="14">
        <f t="shared" si="18"/>
        <v>121.47000000000116</v>
      </c>
    </row>
    <row r="239" spans="1:25" s="20" customFormat="1" ht="15.75" customHeight="1">
      <c r="A239" s="11">
        <f t="shared" si="17"/>
        <v>224</v>
      </c>
      <c r="B239" s="12" t="s">
        <v>243</v>
      </c>
      <c r="C239" s="11">
        <f t="shared" si="19"/>
        <v>29</v>
      </c>
      <c r="D239" s="13">
        <f>'Mar. 15'!W239</f>
        <v>29663.041887009182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8">
        <f t="shared" si="20"/>
        <v>0</v>
      </c>
      <c r="V239" s="8">
        <f t="shared" si="20"/>
        <v>0</v>
      </c>
      <c r="W239" s="9">
        <f t="shared" si="16"/>
        <v>29663.041887009182</v>
      </c>
      <c r="X239" s="9">
        <v>29000</v>
      </c>
      <c r="Y239" s="14">
        <f t="shared" si="18"/>
        <v>663.04188700918166</v>
      </c>
    </row>
    <row r="240" spans="1:25" s="20" customFormat="1" ht="15.75" customHeight="1">
      <c r="A240" s="11">
        <f t="shared" si="17"/>
        <v>225</v>
      </c>
      <c r="B240" s="12" t="s">
        <v>244</v>
      </c>
      <c r="C240" s="11">
        <f t="shared" si="19"/>
        <v>106</v>
      </c>
      <c r="D240" s="13">
        <f>'Mar. 15'!W240</f>
        <v>106158.66169417398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8">
        <f t="shared" si="20"/>
        <v>0</v>
      </c>
      <c r="V240" s="8">
        <f t="shared" si="20"/>
        <v>0</v>
      </c>
      <c r="W240" s="9">
        <f t="shared" si="16"/>
        <v>106158.66169417398</v>
      </c>
      <c r="X240" s="9">
        <v>106000</v>
      </c>
      <c r="Y240" s="14">
        <f t="shared" si="18"/>
        <v>158.66169417397759</v>
      </c>
    </row>
    <row r="241" spans="1:25" s="20" customFormat="1" ht="15.75" customHeight="1">
      <c r="A241" s="11">
        <f t="shared" si="17"/>
        <v>226</v>
      </c>
      <c r="B241" s="12" t="s">
        <v>245</v>
      </c>
      <c r="C241" s="11">
        <f t="shared" si="19"/>
        <v>62</v>
      </c>
      <c r="D241" s="13">
        <f>'Mar. 15'!W241</f>
        <v>62594.539999999994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8">
        <f t="shared" si="20"/>
        <v>0</v>
      </c>
      <c r="V241" s="8">
        <f t="shared" si="20"/>
        <v>0</v>
      </c>
      <c r="W241" s="9">
        <f t="shared" si="16"/>
        <v>62594.539999999994</v>
      </c>
      <c r="X241" s="9">
        <v>62000</v>
      </c>
      <c r="Y241" s="14">
        <f t="shared" si="18"/>
        <v>594.5399999999936</v>
      </c>
    </row>
    <row r="242" spans="1:25" s="20" customFormat="1" ht="15.75" customHeight="1">
      <c r="A242" s="11">
        <f t="shared" si="17"/>
        <v>227</v>
      </c>
      <c r="B242" s="12" t="s">
        <v>246</v>
      </c>
      <c r="C242" s="11">
        <f t="shared" si="19"/>
        <v>13</v>
      </c>
      <c r="D242" s="13">
        <f>'Mar. 15'!W242</f>
        <v>13801.15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8">
        <f t="shared" si="20"/>
        <v>0</v>
      </c>
      <c r="V242" s="8">
        <f t="shared" si="20"/>
        <v>0</v>
      </c>
      <c r="W242" s="9">
        <f t="shared" si="16"/>
        <v>13801.15</v>
      </c>
      <c r="X242" s="9">
        <v>13000</v>
      </c>
      <c r="Y242" s="14">
        <f t="shared" si="18"/>
        <v>801.14999999999964</v>
      </c>
    </row>
    <row r="243" spans="1:25" s="20" customFormat="1" ht="15.75" customHeight="1">
      <c r="A243" s="11">
        <f t="shared" si="17"/>
        <v>228</v>
      </c>
      <c r="B243" s="12" t="s">
        <v>247</v>
      </c>
      <c r="C243" s="11">
        <f t="shared" si="19"/>
        <v>13</v>
      </c>
      <c r="D243" s="13">
        <f>'Mar. 15'!W243</f>
        <v>13770.767976280575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8">
        <f t="shared" si="20"/>
        <v>0</v>
      </c>
      <c r="V243" s="8">
        <f t="shared" si="20"/>
        <v>0</v>
      </c>
      <c r="W243" s="9">
        <f t="shared" si="16"/>
        <v>13770.767976280575</v>
      </c>
      <c r="X243" s="9">
        <v>13000</v>
      </c>
      <c r="Y243" s="14">
        <f t="shared" si="18"/>
        <v>770.76797628057466</v>
      </c>
    </row>
    <row r="244" spans="1:25" s="20" customFormat="1" ht="15.75" customHeight="1">
      <c r="A244" s="11">
        <f t="shared" si="17"/>
        <v>229</v>
      </c>
      <c r="B244" s="12" t="s">
        <v>248</v>
      </c>
      <c r="C244" s="11">
        <f t="shared" si="19"/>
        <v>85</v>
      </c>
      <c r="D244" s="13">
        <f>'Mar. 15'!W244</f>
        <v>85067.490967875667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8">
        <f t="shared" si="20"/>
        <v>0</v>
      </c>
      <c r="V244" s="8">
        <f t="shared" si="20"/>
        <v>0</v>
      </c>
      <c r="W244" s="9">
        <f t="shared" si="16"/>
        <v>85067.490967875667</v>
      </c>
      <c r="X244" s="9">
        <v>85000</v>
      </c>
      <c r="Y244" s="14">
        <f t="shared" si="18"/>
        <v>67.490967875666684</v>
      </c>
    </row>
    <row r="245" spans="1:25" s="20" customFormat="1" ht="15.75" customHeight="1">
      <c r="A245" s="11">
        <f t="shared" si="17"/>
        <v>230</v>
      </c>
      <c r="B245" s="21" t="s">
        <v>249</v>
      </c>
      <c r="C245" s="22">
        <f t="shared" si="19"/>
        <v>0</v>
      </c>
      <c r="D245" s="23">
        <f>'Mar. 15'!W245</f>
        <v>-1.9672797934617847E-3</v>
      </c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7">
        <f t="shared" si="20"/>
        <v>0</v>
      </c>
      <c r="V245" s="27">
        <f t="shared" si="20"/>
        <v>0</v>
      </c>
      <c r="W245" s="24">
        <f t="shared" si="16"/>
        <v>-1.9672797934617847E-3</v>
      </c>
      <c r="X245" s="24">
        <v>0</v>
      </c>
      <c r="Y245" s="25">
        <f t="shared" si="18"/>
        <v>-1.9672797934617847E-3</v>
      </c>
    </row>
    <row r="246" spans="1:25" s="20" customFormat="1" ht="15.75" customHeight="1">
      <c r="A246" s="11">
        <f t="shared" si="17"/>
        <v>231</v>
      </c>
      <c r="B246" s="12" t="s">
        <v>250</v>
      </c>
      <c r="C246" s="11">
        <f t="shared" si="19"/>
        <v>33</v>
      </c>
      <c r="D246" s="13">
        <f>'Mar. 15'!W246</f>
        <v>33566.681911684769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8">
        <f t="shared" si="20"/>
        <v>0</v>
      </c>
      <c r="V246" s="8">
        <f t="shared" si="20"/>
        <v>0</v>
      </c>
      <c r="W246" s="9">
        <f t="shared" si="16"/>
        <v>33566.681911684769</v>
      </c>
      <c r="X246" s="9">
        <v>33000</v>
      </c>
      <c r="Y246" s="14">
        <f t="shared" si="18"/>
        <v>566.68191168476915</v>
      </c>
    </row>
    <row r="247" spans="1:25" s="20" customFormat="1" ht="15.75" customHeight="1">
      <c r="A247" s="11">
        <f t="shared" si="17"/>
        <v>232</v>
      </c>
      <c r="B247" s="15" t="s">
        <v>251</v>
      </c>
      <c r="C247" s="16">
        <f t="shared" si="19"/>
        <v>62</v>
      </c>
      <c r="D247" s="17">
        <f>'Mar. 15'!W247</f>
        <v>62390.158029261169</v>
      </c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43">
        <f t="shared" si="20"/>
        <v>0</v>
      </c>
      <c r="V247" s="43">
        <f t="shared" si="20"/>
        <v>0</v>
      </c>
      <c r="W247" s="18">
        <f t="shared" si="16"/>
        <v>62390.158029261169</v>
      </c>
      <c r="X247" s="18">
        <v>62000</v>
      </c>
      <c r="Y247" s="19">
        <f t="shared" si="18"/>
        <v>390.15802926116885</v>
      </c>
    </row>
    <row r="248" spans="1:25" s="20" customFormat="1" ht="15.75" customHeight="1">
      <c r="A248" s="11">
        <f t="shared" si="17"/>
        <v>233</v>
      </c>
      <c r="B248" s="12" t="s">
        <v>252</v>
      </c>
      <c r="C248" s="11">
        <f t="shared" si="19"/>
        <v>112</v>
      </c>
      <c r="D248" s="13">
        <f>'Mar. 15'!W248</f>
        <v>112333.77709456012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8">
        <f t="shared" si="20"/>
        <v>0</v>
      </c>
      <c r="V248" s="8">
        <f t="shared" si="20"/>
        <v>0</v>
      </c>
      <c r="W248" s="9">
        <f t="shared" si="16"/>
        <v>112333.77709456012</v>
      </c>
      <c r="X248" s="9">
        <v>112000</v>
      </c>
      <c r="Y248" s="14">
        <f t="shared" si="18"/>
        <v>333.77709456012235</v>
      </c>
    </row>
    <row r="249" spans="1:25" s="20" customFormat="1" ht="15.75" customHeight="1">
      <c r="A249" s="11">
        <f t="shared" si="17"/>
        <v>234</v>
      </c>
      <c r="B249" s="12" t="s">
        <v>253</v>
      </c>
      <c r="C249" s="11">
        <f t="shared" si="19"/>
        <v>463</v>
      </c>
      <c r="D249" s="13">
        <f>'Mar. 15'!W249</f>
        <v>463664.38517112134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8">
        <f t="shared" si="20"/>
        <v>0</v>
      </c>
      <c r="V249" s="8">
        <f t="shared" si="20"/>
        <v>0</v>
      </c>
      <c r="W249" s="9">
        <f t="shared" si="16"/>
        <v>463664.38517112134</v>
      </c>
      <c r="X249" s="9">
        <v>463000</v>
      </c>
      <c r="Y249" s="14">
        <f t="shared" si="18"/>
        <v>664.38517112133559</v>
      </c>
    </row>
    <row r="250" spans="1:25" s="20" customFormat="1" ht="15.75" customHeight="1">
      <c r="A250" s="11">
        <f t="shared" si="17"/>
        <v>235</v>
      </c>
      <c r="B250" s="12" t="s">
        <v>254</v>
      </c>
      <c r="C250" s="11">
        <f t="shared" si="19"/>
        <v>26</v>
      </c>
      <c r="D250" s="13">
        <f>'Mar. 15'!W250</f>
        <v>26568.61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8">
        <f t="shared" si="20"/>
        <v>0</v>
      </c>
      <c r="V250" s="8">
        <f t="shared" si="20"/>
        <v>0</v>
      </c>
      <c r="W250" s="9">
        <f t="shared" si="16"/>
        <v>26568.61</v>
      </c>
      <c r="X250" s="9">
        <v>26000</v>
      </c>
      <c r="Y250" s="14">
        <f t="shared" si="18"/>
        <v>568.61000000000058</v>
      </c>
    </row>
    <row r="251" spans="1:25" s="20" customFormat="1" ht="15.75" customHeight="1">
      <c r="A251" s="11">
        <f t="shared" si="17"/>
        <v>236</v>
      </c>
      <c r="B251" s="12" t="s">
        <v>255</v>
      </c>
      <c r="C251" s="11">
        <f t="shared" si="19"/>
        <v>70</v>
      </c>
      <c r="D251" s="13">
        <f>'Mar. 15'!W251</f>
        <v>70739.782030459683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8">
        <f t="shared" si="20"/>
        <v>0</v>
      </c>
      <c r="V251" s="8">
        <f t="shared" si="20"/>
        <v>0</v>
      </c>
      <c r="W251" s="9">
        <f t="shared" si="16"/>
        <v>70739.782030459683</v>
      </c>
      <c r="X251" s="9">
        <v>70000</v>
      </c>
      <c r="Y251" s="14">
        <f t="shared" si="18"/>
        <v>739.78203045968257</v>
      </c>
    </row>
    <row r="252" spans="1:25" s="20" customFormat="1" ht="15.75" customHeight="1">
      <c r="A252" s="11">
        <f t="shared" si="17"/>
        <v>237</v>
      </c>
      <c r="B252" s="12" t="s">
        <v>256</v>
      </c>
      <c r="C252" s="11">
        <f t="shared" si="19"/>
        <v>245</v>
      </c>
      <c r="D252" s="13">
        <f>'Mar. 15'!W252</f>
        <v>245541.92757819642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8">
        <f t="shared" si="20"/>
        <v>0</v>
      </c>
      <c r="V252" s="8">
        <f t="shared" si="20"/>
        <v>0</v>
      </c>
      <c r="W252" s="9">
        <f t="shared" si="16"/>
        <v>245541.92757819642</v>
      </c>
      <c r="X252" s="9">
        <v>245000</v>
      </c>
      <c r="Y252" s="14">
        <f t="shared" si="18"/>
        <v>541.92757819642429</v>
      </c>
    </row>
    <row r="253" spans="1:25" s="20" customFormat="1" ht="15.75" customHeight="1">
      <c r="A253" s="11">
        <f t="shared" si="17"/>
        <v>238</v>
      </c>
      <c r="B253" s="12" t="s">
        <v>257</v>
      </c>
      <c r="C253" s="11">
        <f t="shared" si="19"/>
        <v>58</v>
      </c>
      <c r="D253" s="13">
        <f>'Mar. 15'!W253</f>
        <v>56819.61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28"/>
      <c r="Q253" s="13"/>
      <c r="R253" s="28"/>
      <c r="S253" s="13"/>
      <c r="T253" s="13">
        <v>1377.71</v>
      </c>
      <c r="U253" s="8">
        <f t="shared" si="20"/>
        <v>0</v>
      </c>
      <c r="V253" s="8">
        <f t="shared" si="20"/>
        <v>1377.71</v>
      </c>
      <c r="W253" s="9">
        <f t="shared" si="16"/>
        <v>58197.32</v>
      </c>
      <c r="X253" s="9">
        <v>58000</v>
      </c>
      <c r="Y253" s="14">
        <f t="shared" si="18"/>
        <v>197.31999999999971</v>
      </c>
    </row>
    <row r="254" spans="1:25" s="20" customFormat="1" ht="15.75" customHeight="1">
      <c r="A254" s="11">
        <f t="shared" si="17"/>
        <v>239</v>
      </c>
      <c r="B254" s="12" t="s">
        <v>258</v>
      </c>
      <c r="C254" s="11">
        <f t="shared" si="19"/>
        <v>223</v>
      </c>
      <c r="D254" s="13">
        <f>'Mar. 15'!W254</f>
        <v>223021.69614070357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8">
        <f t="shared" si="20"/>
        <v>0</v>
      </c>
      <c r="V254" s="8">
        <f t="shared" si="20"/>
        <v>0</v>
      </c>
      <c r="W254" s="9">
        <f t="shared" si="16"/>
        <v>223021.69614070357</v>
      </c>
      <c r="X254" s="9">
        <v>223000</v>
      </c>
      <c r="Y254" s="14">
        <f t="shared" si="18"/>
        <v>21.696140703570563</v>
      </c>
    </row>
    <row r="255" spans="1:25" s="20" customFormat="1" ht="15.75" customHeight="1">
      <c r="A255" s="11">
        <f t="shared" si="17"/>
        <v>240</v>
      </c>
      <c r="B255" s="12" t="s">
        <v>259</v>
      </c>
      <c r="C255" s="11">
        <f t="shared" si="19"/>
        <v>285</v>
      </c>
      <c r="D255" s="13">
        <f>'Mar. 15'!W255</f>
        <v>285133.38894974173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8">
        <f t="shared" si="20"/>
        <v>0</v>
      </c>
      <c r="V255" s="8">
        <f t="shared" si="20"/>
        <v>0</v>
      </c>
      <c r="W255" s="9">
        <f t="shared" si="16"/>
        <v>285133.38894974173</v>
      </c>
      <c r="X255" s="9">
        <v>285000</v>
      </c>
      <c r="Y255" s="14">
        <f t="shared" si="18"/>
        <v>133.38894974172581</v>
      </c>
    </row>
    <row r="256" spans="1:25" s="20" customFormat="1" ht="15.75" customHeight="1">
      <c r="A256" s="11">
        <f t="shared" si="17"/>
        <v>241</v>
      </c>
      <c r="B256" s="21" t="s">
        <v>260</v>
      </c>
      <c r="C256" s="22">
        <f t="shared" si="19"/>
        <v>0</v>
      </c>
      <c r="D256" s="23">
        <f>'Mar. 15'!W256</f>
        <v>6.3599382701795548E-4</v>
      </c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7">
        <f t="shared" si="20"/>
        <v>0</v>
      </c>
      <c r="V256" s="27">
        <f t="shared" si="20"/>
        <v>0</v>
      </c>
      <c r="W256" s="24">
        <f t="shared" si="16"/>
        <v>6.3599382701795548E-4</v>
      </c>
      <c r="X256" s="24">
        <v>0</v>
      </c>
      <c r="Y256" s="25">
        <f t="shared" si="18"/>
        <v>6.3599382701795548E-4</v>
      </c>
    </row>
    <row r="257" spans="1:25" s="20" customFormat="1" ht="15.75" customHeight="1">
      <c r="A257" s="11">
        <f t="shared" si="17"/>
        <v>242</v>
      </c>
      <c r="B257" s="21" t="s">
        <v>261</v>
      </c>
      <c r="C257" s="22">
        <f t="shared" si="19"/>
        <v>0</v>
      </c>
      <c r="D257" s="23">
        <f>'Mar. 15'!W257</f>
        <v>-1.5968545922078192E-3</v>
      </c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7">
        <f t="shared" si="20"/>
        <v>0</v>
      </c>
      <c r="V257" s="27">
        <f t="shared" si="20"/>
        <v>0</v>
      </c>
      <c r="W257" s="24">
        <f t="shared" si="16"/>
        <v>-1.5968545922078192E-3</v>
      </c>
      <c r="X257" s="24">
        <v>0</v>
      </c>
      <c r="Y257" s="25">
        <f t="shared" si="18"/>
        <v>-1.5968545922078192E-3</v>
      </c>
    </row>
    <row r="258" spans="1:25" s="20" customFormat="1" ht="15.75" customHeight="1">
      <c r="A258" s="11">
        <f t="shared" si="17"/>
        <v>243</v>
      </c>
      <c r="B258" s="12" t="s">
        <v>262</v>
      </c>
      <c r="C258" s="11">
        <f t="shared" si="19"/>
        <v>143</v>
      </c>
      <c r="D258" s="13">
        <f>'Mar. 15'!W258</f>
        <v>143190.9125125462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8">
        <f t="shared" si="20"/>
        <v>0</v>
      </c>
      <c r="V258" s="8">
        <f t="shared" si="20"/>
        <v>0</v>
      </c>
      <c r="W258" s="9">
        <f t="shared" si="16"/>
        <v>143190.9125125462</v>
      </c>
      <c r="X258" s="9">
        <v>143000</v>
      </c>
      <c r="Y258" s="14">
        <f t="shared" si="18"/>
        <v>190.91251254620147</v>
      </c>
    </row>
    <row r="259" spans="1:25" s="20" customFormat="1" ht="15.75" customHeight="1">
      <c r="A259" s="11"/>
      <c r="B259" s="12"/>
      <c r="C259" s="11">
        <f t="shared" si="19"/>
        <v>0</v>
      </c>
      <c r="D259" s="13">
        <f>'Mar. 15'!W259</f>
        <v>0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>
        <v>484.98</v>
      </c>
      <c r="U259" s="8">
        <f t="shared" si="20"/>
        <v>0</v>
      </c>
      <c r="V259" s="8">
        <f t="shared" si="20"/>
        <v>484.98</v>
      </c>
      <c r="W259" s="9">
        <f t="shared" si="16"/>
        <v>484.98</v>
      </c>
      <c r="X259" s="9">
        <v>0</v>
      </c>
      <c r="Y259" s="14">
        <f t="shared" si="18"/>
        <v>484.98</v>
      </c>
    </row>
    <row r="260" spans="1:25" s="20" customFormat="1" ht="15.75" customHeight="1">
      <c r="A260" s="11"/>
      <c r="B260" s="12"/>
      <c r="C260" s="11">
        <f t="shared" si="19"/>
        <v>0</v>
      </c>
      <c r="D260" s="13">
        <f>'Mar. 15'!W260</f>
        <v>0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8">
        <f t="shared" si="20"/>
        <v>0</v>
      </c>
      <c r="V260" s="8">
        <f t="shared" si="20"/>
        <v>0</v>
      </c>
      <c r="W260" s="9">
        <f t="shared" si="16"/>
        <v>0</v>
      </c>
      <c r="X260" s="9">
        <v>0</v>
      </c>
      <c r="Y260" s="14">
        <f t="shared" si="18"/>
        <v>0</v>
      </c>
    </row>
    <row r="261" spans="1:25" s="20" customFormat="1" ht="15.75" customHeight="1">
      <c r="A261" s="11"/>
      <c r="B261" s="12"/>
      <c r="C261" s="11">
        <f t="shared" si="19"/>
        <v>0</v>
      </c>
      <c r="D261" s="13">
        <f>'Mar. 15'!W261</f>
        <v>0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8">
        <f t="shared" si="20"/>
        <v>0</v>
      </c>
      <c r="V261" s="8">
        <f t="shared" si="20"/>
        <v>0</v>
      </c>
      <c r="W261" s="9">
        <f t="shared" si="16"/>
        <v>0</v>
      </c>
      <c r="X261" s="9">
        <v>0</v>
      </c>
      <c r="Y261" s="14">
        <f t="shared" si="18"/>
        <v>0</v>
      </c>
    </row>
    <row r="262" spans="1:25" s="31" customFormat="1" ht="15.75" customHeight="1" thickBot="1">
      <c r="A262" s="52" t="s">
        <v>263</v>
      </c>
      <c r="B262" s="52"/>
      <c r="C262" s="29">
        <f t="shared" ref="C262:Y262" si="21">SUM(C16:C261)</f>
        <v>29149</v>
      </c>
      <c r="D262" s="30">
        <f t="shared" si="21"/>
        <v>29236116.960740175</v>
      </c>
      <c r="E262" s="30">
        <f t="shared" si="21"/>
        <v>0</v>
      </c>
      <c r="F262" s="30">
        <f t="shared" si="21"/>
        <v>1000</v>
      </c>
      <c r="G262" s="30">
        <f t="shared" si="21"/>
        <v>0</v>
      </c>
      <c r="H262" s="30">
        <f t="shared" si="21"/>
        <v>0</v>
      </c>
      <c r="I262" s="30">
        <f t="shared" si="21"/>
        <v>0</v>
      </c>
      <c r="J262" s="30">
        <f t="shared" si="21"/>
        <v>0</v>
      </c>
      <c r="K262" s="30">
        <f t="shared" si="21"/>
        <v>0</v>
      </c>
      <c r="L262" s="30">
        <f t="shared" si="21"/>
        <v>0</v>
      </c>
      <c r="M262" s="30">
        <f t="shared" si="21"/>
        <v>0</v>
      </c>
      <c r="N262" s="30">
        <f t="shared" si="21"/>
        <v>0</v>
      </c>
      <c r="O262" s="30">
        <f t="shared" si="21"/>
        <v>0</v>
      </c>
      <c r="P262" s="30">
        <f t="shared" si="21"/>
        <v>0</v>
      </c>
      <c r="Q262" s="30">
        <f t="shared" si="21"/>
        <v>0</v>
      </c>
      <c r="R262" s="30">
        <f t="shared" si="21"/>
        <v>900</v>
      </c>
      <c r="S262" s="30">
        <f t="shared" si="21"/>
        <v>0</v>
      </c>
      <c r="T262" s="30">
        <f t="shared" si="21"/>
        <v>16087.339999999997</v>
      </c>
      <c r="U262" s="30">
        <f t="shared" si="21"/>
        <v>0</v>
      </c>
      <c r="V262" s="30">
        <f t="shared" si="21"/>
        <v>17987.339999999997</v>
      </c>
      <c r="W262" s="30">
        <f t="shared" si="21"/>
        <v>29254104.300740182</v>
      </c>
      <c r="X262" s="30">
        <f t="shared" si="21"/>
        <v>29149000</v>
      </c>
      <c r="Y262" s="30">
        <f t="shared" si="21"/>
        <v>105104.30074018126</v>
      </c>
    </row>
    <row r="263" spans="1:25" s="31" customFormat="1" thickTop="1">
      <c r="A263" s="32"/>
      <c r="B263" s="32"/>
      <c r="C263" s="32"/>
      <c r="D263" s="20">
        <f>D262-'Mar. 15'!W262</f>
        <v>0</v>
      </c>
      <c r="E263" s="33">
        <f>E262-'[3]Apr. 15'!$E$129-'[3]Apr. 15'!$E$130-'[3]Apr. 15'!$E$131</f>
        <v>0</v>
      </c>
      <c r="F263" s="33">
        <f>F262-'[3]Apr. 15'!$F$129-'[3]Apr. 15'!$F$130-'[3]Apr. 15'!$F$131</f>
        <v>0</v>
      </c>
      <c r="G263" s="33">
        <f>G262-'[3]Apr. 15'!$G$129-'[3]Apr. 15'!$G$130-'[3]Apr. 15'!$G$131</f>
        <v>0</v>
      </c>
      <c r="H263" s="33">
        <f>H262-'[3]Apr. 15'!$H$129-'[3]Apr. 15'!$H$130-'[3]Apr. 15'!$H$131</f>
        <v>0</v>
      </c>
      <c r="I263" s="33">
        <f>I262-'[3]Apr. 15'!$I$129-'[3]Apr. 15'!$I$130-'[3]Apr. 15'!$I$131</f>
        <v>0</v>
      </c>
      <c r="J263" s="33">
        <f>J262-'[3]Apr. 15'!$J$129-'[3]Apr. 15'!$J$130-'[3]Apr. 15'!$J$131</f>
        <v>0</v>
      </c>
      <c r="K263" s="33">
        <f>K262-'[3]Apr. 15'!$K$129-'[3]Apr. 15'!$K$130-'[3]Apr. 15'!$K$131</f>
        <v>0</v>
      </c>
      <c r="L263" s="33">
        <f>L262-'[3]Apr. 15'!$L$129-'[3]Apr. 15'!$L$130-'[3]Apr. 15'!$L$131</f>
        <v>0</v>
      </c>
      <c r="M263" s="33">
        <f>M262-'[3]Apr. 15'!$M$129-'[3]Apr. 15'!$M$130-'[3]Apr. 15'!$M$131</f>
        <v>0</v>
      </c>
      <c r="N263" s="33">
        <f>N262-'[3]Apr. 15'!$N$129-'[3]Apr. 15'!$N$130-'[3]Apr. 15'!$N$131</f>
        <v>0</v>
      </c>
      <c r="O263" s="33">
        <f>O262-'[3]Apr. 15'!$O$129-'[3]Apr. 15'!$O$130-'[3]Apr. 15'!$O$131</f>
        <v>0</v>
      </c>
      <c r="P263" s="33">
        <f>P262-'[3]Apr. 15'!$P$129-'[3]Apr. 15'!$P$130-'[3]Apr. 15'!$P$131</f>
        <v>0</v>
      </c>
      <c r="Q263" s="33">
        <f>Q262-'[3]Apr. 15'!$Q$129-'[3]Apr. 15'!$Q$130-'[3]Apr. 15'!$Q$131</f>
        <v>0</v>
      </c>
      <c r="R263" s="33">
        <f>R262-'[3]Apr. 15'!$R$129-'[3]Apr. 15'!$R$130-'[3]Apr. 15'!$R$131</f>
        <v>0</v>
      </c>
      <c r="S263" s="33">
        <f>S262-'[3]Apr. 15'!$S$129-'[3]Apr. 15'!$S$130-'[3]Apr. 15'!$S$131</f>
        <v>0</v>
      </c>
      <c r="T263" s="33">
        <f>T262-'[3]Apr. 15'!$T$129-'[3]Apr. 15'!$T$130-'[3]Apr. 15'!$T$131</f>
        <v>-1.4495071809506044E-12</v>
      </c>
      <c r="U263" s="33">
        <f>U262-'[3]Apr. 15'!$U$129-'[3]Apr. 15'!$U$130-'[3]Apr. 15'!$U$131</f>
        <v>0</v>
      </c>
      <c r="V263" s="33">
        <f>V262-'[3]Apr. 15'!$V$129-'[3]Apr. 15'!$V$130-'[3]Apr. 15'!$V$131</f>
        <v>-1.4779288903810084E-12</v>
      </c>
      <c r="W263" s="34">
        <f>W262-'[3]Apr. 15'!$AB$129-'[3]Apr. 15'!$AB$130-'[3]Apr. 15'!$AB$131</f>
        <v>5.5420369335479336E-3</v>
      </c>
      <c r="X263" s="34">
        <f>+X262+Y262-W262</f>
        <v>0</v>
      </c>
      <c r="Y263" s="35"/>
    </row>
    <row r="264" spans="1:25" s="31" customFormat="1">
      <c r="A264" s="32" t="s">
        <v>264</v>
      </c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6"/>
      <c r="Q264" s="36"/>
      <c r="R264" s="36"/>
      <c r="S264" s="2"/>
      <c r="T264" s="20"/>
      <c r="U264" s="2"/>
      <c r="V264" s="2"/>
      <c r="W264" s="34"/>
      <c r="X264" s="20" t="s">
        <v>265</v>
      </c>
      <c r="Y264" s="1"/>
    </row>
    <row r="265" spans="1:25" s="31" customFormat="1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0"/>
      <c r="Q265" s="20"/>
      <c r="R265" s="20"/>
      <c r="S265" s="2"/>
      <c r="T265" s="20"/>
      <c r="U265" s="2"/>
      <c r="V265" s="2"/>
      <c r="W265" s="34"/>
      <c r="X265" s="34"/>
      <c r="Y265" s="1"/>
    </row>
    <row r="266" spans="1:25">
      <c r="A266" s="37" t="s">
        <v>266</v>
      </c>
      <c r="P266" s="20"/>
      <c r="Q266" s="20"/>
      <c r="R266" s="20"/>
      <c r="S266" s="20"/>
      <c r="T266" s="20"/>
      <c r="U266" s="20"/>
      <c r="V266" s="38"/>
      <c r="W266" s="34"/>
      <c r="X266" s="53"/>
      <c r="Y266" s="53"/>
    </row>
    <row r="267" spans="1:25" s="31" customFormat="1">
      <c r="A267" s="32" t="s">
        <v>268</v>
      </c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0"/>
      <c r="T267" s="20"/>
      <c r="U267" s="2"/>
      <c r="V267" s="2"/>
      <c r="W267" s="2"/>
      <c r="X267" s="54" t="s">
        <v>269</v>
      </c>
      <c r="Y267" s="54"/>
    </row>
    <row r="268" spans="1:25">
      <c r="S268" s="20"/>
      <c r="T268" s="20"/>
      <c r="W268" s="39"/>
      <c r="X268" s="34"/>
      <c r="Y268" s="40"/>
    </row>
    <row r="269" spans="1:25">
      <c r="A269" s="32"/>
      <c r="S269" s="20"/>
      <c r="T269" s="20"/>
      <c r="W269" s="34"/>
      <c r="X269" s="34"/>
      <c r="Y269" s="40"/>
    </row>
    <row r="270" spans="1:25">
      <c r="A270" s="32"/>
      <c r="W270" s="34"/>
      <c r="X270" s="39"/>
      <c r="Y270" s="26"/>
    </row>
    <row r="271" spans="1:25">
      <c r="W271" s="34"/>
      <c r="Y271" s="41"/>
    </row>
    <row r="272" spans="1:25">
      <c r="W272" s="42"/>
      <c r="X272" s="55"/>
      <c r="Y272" s="55"/>
    </row>
    <row r="273" spans="1:25">
      <c r="W273" s="42"/>
      <c r="X273" s="50"/>
      <c r="Y273" s="50"/>
    </row>
    <row r="274" spans="1:25">
      <c r="W274" s="34"/>
      <c r="X274" s="34"/>
    </row>
    <row r="276" spans="1:25">
      <c r="X276" s="34"/>
      <c r="Y276" s="26"/>
    </row>
    <row r="278" spans="1:25" s="2" customFormat="1">
      <c r="A278" s="1"/>
      <c r="B278" s="1"/>
      <c r="C278" s="1"/>
      <c r="Y278" s="1"/>
    </row>
    <row r="279" spans="1:25" s="2" customFormat="1">
      <c r="A279" s="1"/>
      <c r="B279" s="1"/>
      <c r="C279" s="1"/>
      <c r="Y279" s="1"/>
    </row>
    <row r="280" spans="1:25" s="2" customFormat="1">
      <c r="A280" s="1"/>
      <c r="B280" s="1"/>
      <c r="C280" s="1"/>
      <c r="Y280" s="1"/>
    </row>
    <row r="281" spans="1:25" s="2" customFormat="1">
      <c r="A281" s="1"/>
      <c r="B281" s="1"/>
      <c r="C281" s="1"/>
      <c r="Y281" s="1"/>
    </row>
    <row r="283" spans="1:25" s="2" customFormat="1">
      <c r="A283" s="1"/>
      <c r="B283" s="1"/>
      <c r="C283" s="1"/>
      <c r="Y283" s="1"/>
    </row>
    <row r="288" spans="1:25" s="2" customFormat="1">
      <c r="A288" s="1"/>
      <c r="B288" s="1"/>
      <c r="C288" s="1"/>
      <c r="Y288" s="1"/>
    </row>
    <row r="289" spans="1:25" s="2" customFormat="1">
      <c r="A289" s="1"/>
      <c r="B289" s="1"/>
      <c r="C289" s="1"/>
      <c r="Y289" s="1"/>
    </row>
    <row r="290" spans="1:25" s="2" customFormat="1">
      <c r="A290" s="1"/>
      <c r="B290" s="1"/>
      <c r="C290" s="1"/>
      <c r="Y290" s="1"/>
    </row>
    <row r="291" spans="1:25" s="2" customFormat="1">
      <c r="A291" s="1"/>
      <c r="B291" s="1"/>
      <c r="C291" s="1"/>
      <c r="Y291" s="1"/>
    </row>
    <row r="292" spans="1:25" s="2" customFormat="1">
      <c r="A292" s="1"/>
      <c r="B292" s="1"/>
      <c r="C292" s="1"/>
      <c r="Y292" s="1"/>
    </row>
    <row r="293" spans="1:25" s="2" customFormat="1">
      <c r="A293" s="1"/>
      <c r="B293" s="1"/>
      <c r="C293" s="1"/>
      <c r="Y293" s="1"/>
    </row>
    <row r="294" spans="1:25" s="2" customFormat="1">
      <c r="A294" s="1"/>
      <c r="B294" s="1"/>
      <c r="C294" s="1"/>
      <c r="Y294" s="1"/>
    </row>
    <row r="295" spans="1:25" s="20" customFormat="1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"/>
    </row>
    <row r="296" spans="1:25" s="20" customFormat="1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"/>
    </row>
    <row r="297" spans="1:25" s="20" customFormat="1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"/>
    </row>
    <row r="298" spans="1:25" s="20" customFormat="1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"/>
    </row>
    <row r="299" spans="1:25" s="20" customFormat="1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"/>
    </row>
    <row r="300" spans="1:25" s="20" customFormat="1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1"/>
    </row>
    <row r="301" spans="1:25" s="20" customFormat="1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"/>
    </row>
    <row r="302" spans="1:25" s="20" customFormat="1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"/>
    </row>
    <row r="303" spans="1:25" s="20" customFormat="1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"/>
    </row>
    <row r="304" spans="1:25" s="20" customFormat="1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"/>
    </row>
    <row r="305" spans="4:25" s="20" customFormat="1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"/>
    </row>
    <row r="306" spans="4:25" s="20" customFormat="1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"/>
    </row>
    <row r="310" spans="4:25" s="20" customFormat="1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"/>
    </row>
    <row r="311" spans="4:25" s="20" customFormat="1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"/>
    </row>
    <row r="314" spans="4:25" s="20" customFormat="1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"/>
    </row>
    <row r="315" spans="4:25" s="20" customFormat="1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"/>
    </row>
    <row r="316" spans="4:25" s="20" customFormat="1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"/>
    </row>
    <row r="317" spans="4:25" s="20" customFormat="1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"/>
    </row>
    <row r="318" spans="4:25" s="20" customFormat="1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"/>
    </row>
    <row r="319" spans="4:25" s="20" customFormat="1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"/>
    </row>
    <row r="321" spans="4:25" s="20" customFormat="1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"/>
    </row>
    <row r="322" spans="4:25" s="20" customFormat="1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"/>
    </row>
    <row r="324" spans="4:25" s="20" customFormat="1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"/>
    </row>
    <row r="325" spans="4:25" s="20" customFormat="1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"/>
    </row>
    <row r="326" spans="4:25" s="20" customFormat="1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"/>
    </row>
    <row r="327" spans="4:25" s="20" customFormat="1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"/>
    </row>
    <row r="328" spans="4:25" s="20" customFormat="1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"/>
    </row>
    <row r="329" spans="4:25" s="20" customFormat="1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"/>
    </row>
    <row r="338" spans="4:25" s="20" customFormat="1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"/>
    </row>
    <row r="339" spans="4:25" s="20" customFormat="1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"/>
    </row>
    <row r="340" spans="4:25" s="20" customFormat="1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"/>
    </row>
    <row r="341" spans="4:25" s="20" customFormat="1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"/>
    </row>
    <row r="343" spans="4:25" s="20" customFormat="1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"/>
    </row>
    <row r="356" spans="1:25" s="20" customFormat="1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"/>
    </row>
    <row r="357" spans="1:25" s="20" customFormat="1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"/>
    </row>
    <row r="358" spans="1:25" s="20" customFormat="1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"/>
    </row>
    <row r="359" spans="1:25" s="20" customFormat="1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"/>
    </row>
    <row r="360" spans="1:25" s="20" customFormat="1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"/>
    </row>
    <row r="361" spans="1:25" s="20" customFormat="1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"/>
    </row>
    <row r="362" spans="1:25" s="20" customFormat="1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"/>
    </row>
  </sheetData>
  <sheetProtection password="EC34" sheet="1" objects="1" scenarios="1"/>
  <mergeCells count="29">
    <mergeCell ref="X273:Y273"/>
    <mergeCell ref="X13:X14"/>
    <mergeCell ref="Y13:Y14"/>
    <mergeCell ref="A262:B262"/>
    <mergeCell ref="X266:Y266"/>
    <mergeCell ref="X267:Y267"/>
    <mergeCell ref="X272:Y272"/>
    <mergeCell ref="M13:N13"/>
    <mergeCell ref="O13:P13"/>
    <mergeCell ref="Q13:R13"/>
    <mergeCell ref="S13:T13"/>
    <mergeCell ref="U13:V13"/>
    <mergeCell ref="W13:W14"/>
    <mergeCell ref="A10:Y10"/>
    <mergeCell ref="A11:Y11"/>
    <mergeCell ref="A13:A14"/>
    <mergeCell ref="B13:B14"/>
    <mergeCell ref="C13:C14"/>
    <mergeCell ref="D13:D14"/>
    <mergeCell ref="E13:F13"/>
    <mergeCell ref="G13:H13"/>
    <mergeCell ref="I13:J13"/>
    <mergeCell ref="K13:L13"/>
    <mergeCell ref="A8:Y8"/>
    <mergeCell ref="A3:Y3"/>
    <mergeCell ref="A4:Y4"/>
    <mergeCell ref="A5:Y5"/>
    <mergeCell ref="A6:Y6"/>
    <mergeCell ref="A7:Y7"/>
  </mergeCells>
  <printOptions horizontalCentered="1"/>
  <pageMargins left="0" right="0" top="0.5" bottom="0.5" header="0" footer="0"/>
  <pageSetup paperSize="12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Y362"/>
  <sheetViews>
    <sheetView workbookViewId="0">
      <pane xSplit="4" ySplit="14" topLeftCell="O258" activePane="bottomRight" state="frozen"/>
      <selection activeCell="W15" sqref="W15:W261"/>
      <selection pane="topRight" activeCell="W15" sqref="W15:W261"/>
      <selection pane="bottomLeft" activeCell="W15" sqref="W15:W261"/>
      <selection pane="bottomRight" activeCell="W260" sqref="W260:W261"/>
    </sheetView>
  </sheetViews>
  <sheetFormatPr defaultRowHeight="15.75"/>
  <cols>
    <col min="1" max="1" width="4.28515625" style="1" customWidth="1"/>
    <col min="2" max="2" width="31.5703125" style="1" customWidth="1"/>
    <col min="3" max="3" width="7.140625" style="1" customWidth="1"/>
    <col min="4" max="4" width="13.28515625" style="2" hidden="1" customWidth="1"/>
    <col min="5" max="5" width="6.28515625" style="2" hidden="1" customWidth="1"/>
    <col min="6" max="10" width="10.85546875" style="2" hidden="1" customWidth="1"/>
    <col min="11" max="11" width="11" style="2" hidden="1" customWidth="1"/>
    <col min="12" max="12" width="7" style="2" hidden="1" customWidth="1"/>
    <col min="13" max="15" width="11" style="2" hidden="1" customWidth="1"/>
    <col min="16" max="16" width="12.42578125" style="2" hidden="1" customWidth="1"/>
    <col min="17" max="17" width="9.85546875" style="2" hidden="1" customWidth="1"/>
    <col min="18" max="18" width="12.42578125" style="2" hidden="1" customWidth="1"/>
    <col min="19" max="21" width="11" style="2" hidden="1" customWidth="1"/>
    <col min="22" max="22" width="12.42578125" style="2" hidden="1" customWidth="1"/>
    <col min="23" max="24" width="13.28515625" style="2" customWidth="1"/>
    <col min="25" max="25" width="13.42578125" style="1" customWidth="1"/>
    <col min="26" max="16384" width="9.140625" style="1"/>
  </cols>
  <sheetData>
    <row r="1" spans="1:25" ht="15.75" customHeight="1"/>
    <row r="2" spans="1:25" ht="15.75" customHeight="1"/>
    <row r="3" spans="1:25" ht="18" customHeight="1">
      <c r="A3" s="60" t="s">
        <v>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spans="1:25" ht="20.25" customHeight="1">
      <c r="A4" s="61" t="s">
        <v>1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</row>
    <row r="5" spans="1:25">
      <c r="A5" s="62" t="s">
        <v>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</row>
    <row r="6" spans="1:25" ht="15.75" customHeight="1">
      <c r="A6" s="57" t="s">
        <v>3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7" spans="1:25" ht="15.75" customHeight="1">
      <c r="A7" s="57" t="s">
        <v>4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</row>
    <row r="8" spans="1:25">
      <c r="A8" s="57" t="s">
        <v>5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spans="1:25" ht="10.5" customHeight="1"/>
    <row r="10" spans="1:25" ht="18">
      <c r="A10" s="56" t="s">
        <v>6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</row>
    <row r="11" spans="1:25" ht="15.75" customHeight="1">
      <c r="A11" s="57" t="s">
        <v>281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 spans="1:25" ht="9" customHeight="1"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5" ht="27.75" customHeight="1">
      <c r="A13" s="58" t="s">
        <v>7</v>
      </c>
      <c r="B13" s="58" t="s">
        <v>8</v>
      </c>
      <c r="C13" s="59" t="s">
        <v>9</v>
      </c>
      <c r="D13" s="51" t="s">
        <v>280</v>
      </c>
      <c r="E13" s="51" t="s">
        <v>11</v>
      </c>
      <c r="F13" s="51"/>
      <c r="G13" s="51" t="s">
        <v>12</v>
      </c>
      <c r="H13" s="51"/>
      <c r="I13" s="51" t="s">
        <v>13</v>
      </c>
      <c r="J13" s="51"/>
      <c r="K13" s="51" t="s">
        <v>14</v>
      </c>
      <c r="L13" s="51"/>
      <c r="M13" s="51" t="s">
        <v>15</v>
      </c>
      <c r="N13" s="51"/>
      <c r="O13" s="51" t="s">
        <v>16</v>
      </c>
      <c r="P13" s="51"/>
      <c r="Q13" s="51" t="s">
        <v>17</v>
      </c>
      <c r="R13" s="51"/>
      <c r="S13" s="51" t="s">
        <v>18</v>
      </c>
      <c r="T13" s="51"/>
      <c r="U13" s="51" t="s">
        <v>19</v>
      </c>
      <c r="V13" s="51"/>
      <c r="W13" s="51" t="s">
        <v>19</v>
      </c>
      <c r="X13" s="51" t="s">
        <v>20</v>
      </c>
      <c r="Y13" s="51" t="s">
        <v>21</v>
      </c>
    </row>
    <row r="14" spans="1:25" ht="24.95" customHeight="1">
      <c r="A14" s="58"/>
      <c r="B14" s="58"/>
      <c r="C14" s="59"/>
      <c r="D14" s="51"/>
      <c r="E14" s="47" t="s">
        <v>22</v>
      </c>
      <c r="F14" s="47" t="s">
        <v>23</v>
      </c>
      <c r="G14" s="47" t="s">
        <v>22</v>
      </c>
      <c r="H14" s="47" t="s">
        <v>23</v>
      </c>
      <c r="I14" s="47" t="s">
        <v>22</v>
      </c>
      <c r="J14" s="47" t="s">
        <v>23</v>
      </c>
      <c r="K14" s="47" t="s">
        <v>22</v>
      </c>
      <c r="L14" s="47" t="s">
        <v>23</v>
      </c>
      <c r="M14" s="47" t="s">
        <v>22</v>
      </c>
      <c r="N14" s="47" t="s">
        <v>23</v>
      </c>
      <c r="O14" s="47" t="s">
        <v>22</v>
      </c>
      <c r="P14" s="47" t="s">
        <v>23</v>
      </c>
      <c r="Q14" s="47" t="s">
        <v>22</v>
      </c>
      <c r="R14" s="47" t="s">
        <v>23</v>
      </c>
      <c r="S14" s="47" t="s">
        <v>22</v>
      </c>
      <c r="T14" s="47" t="s">
        <v>23</v>
      </c>
      <c r="U14" s="47" t="s">
        <v>22</v>
      </c>
      <c r="V14" s="47" t="s">
        <v>23</v>
      </c>
      <c r="W14" s="51"/>
      <c r="X14" s="51"/>
      <c r="Y14" s="51"/>
    </row>
    <row r="15" spans="1:25" ht="15.75" customHeight="1">
      <c r="A15" s="6"/>
      <c r="B15" s="6"/>
      <c r="C15" s="7"/>
      <c r="D15" s="8">
        <f>'Mar. 15'!W15</f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>
        <f t="shared" ref="U15:V30" si="0">+E15+I15+K15+M15+O15+Q15+S15</f>
        <v>0</v>
      </c>
      <c r="V15" s="8">
        <f t="shared" si="0"/>
        <v>0</v>
      </c>
      <c r="W15" s="9">
        <f t="shared" ref="W15:W78" si="1">+D15+V15-U15</f>
        <v>0</v>
      </c>
      <c r="X15" s="9">
        <f>+W15-Y15</f>
        <v>0</v>
      </c>
      <c r="Y15" s="10"/>
    </row>
    <row r="16" spans="1:25" ht="15.75" customHeight="1">
      <c r="A16" s="11">
        <f>+A15+1</f>
        <v>1</v>
      </c>
      <c r="B16" s="12" t="s">
        <v>24</v>
      </c>
      <c r="C16" s="11">
        <f t="shared" ref="C16:C80" si="2">+X16/1000</f>
        <v>461</v>
      </c>
      <c r="D16" s="13">
        <f>'Apr. 15'!W16</f>
        <v>461841.53903208167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>
        <f t="shared" si="0"/>
        <v>0</v>
      </c>
      <c r="V16" s="8">
        <f t="shared" si="0"/>
        <v>0</v>
      </c>
      <c r="W16" s="9">
        <f t="shared" si="1"/>
        <v>461841.53903208167</v>
      </c>
      <c r="X16" s="9">
        <v>461000</v>
      </c>
      <c r="Y16" s="14">
        <f t="shared" ref="Y16:Y80" si="3">+W16-X16</f>
        <v>841.53903208166594</v>
      </c>
    </row>
    <row r="17" spans="1:25" ht="15.75" customHeight="1">
      <c r="A17" s="11">
        <f t="shared" ref="A17:A80" si="4">+A16+1</f>
        <v>2</v>
      </c>
      <c r="B17" s="15" t="s">
        <v>25</v>
      </c>
      <c r="C17" s="16">
        <f t="shared" si="2"/>
        <v>109</v>
      </c>
      <c r="D17" s="17">
        <f>'Apr. 15'!W17</f>
        <v>109738.14840559299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43">
        <f t="shared" si="0"/>
        <v>0</v>
      </c>
      <c r="V17" s="43">
        <f t="shared" si="0"/>
        <v>0</v>
      </c>
      <c r="W17" s="18">
        <f t="shared" si="1"/>
        <v>109738.14840559299</v>
      </c>
      <c r="X17" s="18">
        <v>109000</v>
      </c>
      <c r="Y17" s="19">
        <f t="shared" si="3"/>
        <v>738.14840559299046</v>
      </c>
    </row>
    <row r="18" spans="1:25" ht="15.75" customHeight="1">
      <c r="A18" s="11">
        <f t="shared" si="4"/>
        <v>3</v>
      </c>
      <c r="B18" s="12" t="s">
        <v>26</v>
      </c>
      <c r="C18" s="11">
        <f t="shared" si="2"/>
        <v>135</v>
      </c>
      <c r="D18" s="13">
        <f>'Apr. 15'!W18</f>
        <v>135524.74083194142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>
        <f t="shared" si="0"/>
        <v>0</v>
      </c>
      <c r="V18" s="8">
        <f t="shared" si="0"/>
        <v>0</v>
      </c>
      <c r="W18" s="9">
        <f t="shared" si="1"/>
        <v>135524.74083194142</v>
      </c>
      <c r="X18" s="9">
        <v>135000</v>
      </c>
      <c r="Y18" s="14">
        <f t="shared" si="3"/>
        <v>524.7408319414244</v>
      </c>
    </row>
    <row r="19" spans="1:25" ht="15.75" customHeight="1">
      <c r="A19" s="11">
        <f t="shared" si="4"/>
        <v>4</v>
      </c>
      <c r="B19" s="12" t="s">
        <v>27</v>
      </c>
      <c r="C19" s="11">
        <f t="shared" si="2"/>
        <v>223</v>
      </c>
      <c r="D19" s="13">
        <f>'Apr. 15'!W19</f>
        <v>223412.65689121868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>
        <f t="shared" si="0"/>
        <v>0</v>
      </c>
      <c r="V19" s="8">
        <f t="shared" si="0"/>
        <v>0</v>
      </c>
      <c r="W19" s="9">
        <f t="shared" si="1"/>
        <v>223412.65689121868</v>
      </c>
      <c r="X19" s="9">
        <v>223000</v>
      </c>
      <c r="Y19" s="14">
        <f t="shared" si="3"/>
        <v>412.65689121867763</v>
      </c>
    </row>
    <row r="20" spans="1:25" ht="15.75" customHeight="1">
      <c r="A20" s="11">
        <f t="shared" si="4"/>
        <v>5</v>
      </c>
      <c r="B20" s="12" t="s">
        <v>28</v>
      </c>
      <c r="C20" s="11">
        <f t="shared" si="2"/>
        <v>78</v>
      </c>
      <c r="D20" s="13">
        <f>'Apr. 15'!W20</f>
        <v>78800.926734557492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>
        <f t="shared" si="0"/>
        <v>0</v>
      </c>
      <c r="V20" s="8">
        <f t="shared" si="0"/>
        <v>0</v>
      </c>
      <c r="W20" s="9">
        <f t="shared" si="1"/>
        <v>78800.926734557492</v>
      </c>
      <c r="X20" s="9">
        <v>78000</v>
      </c>
      <c r="Y20" s="14">
        <f t="shared" si="3"/>
        <v>800.92673455749173</v>
      </c>
    </row>
    <row r="21" spans="1:25" ht="15.75" customHeight="1">
      <c r="A21" s="11">
        <f t="shared" si="4"/>
        <v>6</v>
      </c>
      <c r="B21" s="15" t="s">
        <v>29</v>
      </c>
      <c r="C21" s="16">
        <f t="shared" si="2"/>
        <v>36</v>
      </c>
      <c r="D21" s="17">
        <f>'Apr. 15'!W21</f>
        <v>36769.040000000001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43">
        <f t="shared" si="0"/>
        <v>0</v>
      </c>
      <c r="V21" s="43">
        <f t="shared" si="0"/>
        <v>0</v>
      </c>
      <c r="W21" s="18">
        <f t="shared" si="1"/>
        <v>36769.040000000001</v>
      </c>
      <c r="X21" s="18">
        <v>36000</v>
      </c>
      <c r="Y21" s="19">
        <f t="shared" si="3"/>
        <v>769.04000000000087</v>
      </c>
    </row>
    <row r="22" spans="1:25" ht="15.75" customHeight="1">
      <c r="A22" s="11">
        <f t="shared" si="4"/>
        <v>7</v>
      </c>
      <c r="B22" s="15" t="s">
        <v>30</v>
      </c>
      <c r="C22" s="16">
        <f t="shared" si="2"/>
        <v>10</v>
      </c>
      <c r="D22" s="17">
        <f>'Apr. 15'!W22</f>
        <v>10022.6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43">
        <f t="shared" si="0"/>
        <v>0</v>
      </c>
      <c r="V22" s="43">
        <f t="shared" si="0"/>
        <v>0</v>
      </c>
      <c r="W22" s="18">
        <f t="shared" si="1"/>
        <v>10022.6</v>
      </c>
      <c r="X22" s="18">
        <v>10000</v>
      </c>
      <c r="Y22" s="19">
        <f t="shared" si="3"/>
        <v>22.600000000000364</v>
      </c>
    </row>
    <row r="23" spans="1:25" ht="15.75" customHeight="1">
      <c r="A23" s="11">
        <f t="shared" si="4"/>
        <v>8</v>
      </c>
      <c r="B23" s="12" t="s">
        <v>31</v>
      </c>
      <c r="C23" s="11">
        <f t="shared" si="2"/>
        <v>360</v>
      </c>
      <c r="D23" s="13">
        <f>'Apr. 15'!W23</f>
        <v>360855.6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>
        <f t="shared" si="0"/>
        <v>0</v>
      </c>
      <c r="V23" s="8">
        <f t="shared" si="0"/>
        <v>0</v>
      </c>
      <c r="W23" s="9">
        <f t="shared" si="1"/>
        <v>360855.6</v>
      </c>
      <c r="X23" s="9">
        <v>360000</v>
      </c>
      <c r="Y23" s="14">
        <f t="shared" si="3"/>
        <v>855.59999999997672</v>
      </c>
    </row>
    <row r="24" spans="1:25" ht="15.75" customHeight="1">
      <c r="A24" s="11">
        <f t="shared" si="4"/>
        <v>9</v>
      </c>
      <c r="B24" s="12" t="s">
        <v>32</v>
      </c>
      <c r="C24" s="11">
        <f t="shared" si="2"/>
        <v>354</v>
      </c>
      <c r="D24" s="13">
        <f>'Apr. 15'!W24</f>
        <v>354321.04433720291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>
        <f t="shared" si="0"/>
        <v>0</v>
      </c>
      <c r="V24" s="8">
        <f t="shared" si="0"/>
        <v>0</v>
      </c>
      <c r="W24" s="9">
        <f t="shared" si="1"/>
        <v>354321.04433720291</v>
      </c>
      <c r="X24" s="9">
        <v>354000</v>
      </c>
      <c r="Y24" s="14">
        <f t="shared" si="3"/>
        <v>321.04433720291127</v>
      </c>
    </row>
    <row r="25" spans="1:25" ht="15.75" customHeight="1">
      <c r="A25" s="11">
        <f t="shared" si="4"/>
        <v>10</v>
      </c>
      <c r="B25" s="15" t="s">
        <v>33</v>
      </c>
      <c r="C25" s="16">
        <f t="shared" si="2"/>
        <v>154</v>
      </c>
      <c r="D25" s="17">
        <f>'Apr. 15'!W25</f>
        <v>154100.06875987753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43">
        <f t="shared" si="0"/>
        <v>0</v>
      </c>
      <c r="V25" s="43">
        <f t="shared" si="0"/>
        <v>0</v>
      </c>
      <c r="W25" s="18">
        <f t="shared" si="1"/>
        <v>154100.06875987753</v>
      </c>
      <c r="X25" s="18">
        <v>154000</v>
      </c>
      <c r="Y25" s="19">
        <f t="shared" si="3"/>
        <v>100.06875987752574</v>
      </c>
    </row>
    <row r="26" spans="1:25" ht="15.75" customHeight="1">
      <c r="A26" s="11">
        <f t="shared" si="4"/>
        <v>11</v>
      </c>
      <c r="B26" s="12" t="s">
        <v>34</v>
      </c>
      <c r="C26" s="11">
        <f t="shared" si="2"/>
        <v>88</v>
      </c>
      <c r="D26" s="13">
        <f>'Apr. 15'!W26</f>
        <v>88941.346760377201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>
        <f t="shared" si="0"/>
        <v>0</v>
      </c>
      <c r="V26" s="8">
        <f t="shared" si="0"/>
        <v>0</v>
      </c>
      <c r="W26" s="9">
        <f t="shared" si="1"/>
        <v>88941.346760377201</v>
      </c>
      <c r="X26" s="9">
        <v>88000</v>
      </c>
      <c r="Y26" s="14">
        <f t="shared" si="3"/>
        <v>941.34676037720055</v>
      </c>
    </row>
    <row r="27" spans="1:25" ht="15.75" customHeight="1">
      <c r="A27" s="11">
        <f t="shared" si="4"/>
        <v>12</v>
      </c>
      <c r="B27" s="12" t="s">
        <v>35</v>
      </c>
      <c r="C27" s="11">
        <f t="shared" si="2"/>
        <v>221</v>
      </c>
      <c r="D27" s="13">
        <f>'Apr. 15'!W27</f>
        <v>221726.01124261174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>
        <f t="shared" si="0"/>
        <v>0</v>
      </c>
      <c r="V27" s="8">
        <f t="shared" si="0"/>
        <v>0</v>
      </c>
      <c r="W27" s="9">
        <f t="shared" si="1"/>
        <v>221726.01124261174</v>
      </c>
      <c r="X27" s="9">
        <v>221000</v>
      </c>
      <c r="Y27" s="14">
        <f t="shared" si="3"/>
        <v>726.01124261174118</v>
      </c>
    </row>
    <row r="28" spans="1:25" ht="15.75" customHeight="1">
      <c r="A28" s="11">
        <f t="shared" si="4"/>
        <v>13</v>
      </c>
      <c r="B28" s="15" t="s">
        <v>272</v>
      </c>
      <c r="C28" s="16">
        <f t="shared" si="2"/>
        <v>10</v>
      </c>
      <c r="D28" s="17">
        <f>'Apr. 15'!W28</f>
        <v>10000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43">
        <f t="shared" si="0"/>
        <v>0</v>
      </c>
      <c r="V28" s="43">
        <f t="shared" si="0"/>
        <v>0</v>
      </c>
      <c r="W28" s="18">
        <f t="shared" si="1"/>
        <v>10000</v>
      </c>
      <c r="X28" s="18">
        <v>10000</v>
      </c>
      <c r="Y28" s="19">
        <f t="shared" si="3"/>
        <v>0</v>
      </c>
    </row>
    <row r="29" spans="1:25" ht="15.75" customHeight="1">
      <c r="A29" s="11">
        <f t="shared" si="4"/>
        <v>14</v>
      </c>
      <c r="B29" s="12" t="s">
        <v>36</v>
      </c>
      <c r="C29" s="11">
        <f t="shared" si="2"/>
        <v>70</v>
      </c>
      <c r="D29" s="13">
        <f>'Apr. 15'!W29</f>
        <v>70196.78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>
        <f t="shared" si="0"/>
        <v>0</v>
      </c>
      <c r="V29" s="8">
        <f t="shared" si="0"/>
        <v>0</v>
      </c>
      <c r="W29" s="9">
        <f t="shared" si="1"/>
        <v>70196.78</v>
      </c>
      <c r="X29" s="9">
        <v>70000</v>
      </c>
      <c r="Y29" s="14">
        <f t="shared" si="3"/>
        <v>196.77999999999884</v>
      </c>
    </row>
    <row r="30" spans="1:25" ht="15.75" customHeight="1">
      <c r="A30" s="11">
        <f t="shared" si="4"/>
        <v>15</v>
      </c>
      <c r="B30" s="12" t="s">
        <v>37</v>
      </c>
      <c r="C30" s="11">
        <f t="shared" si="2"/>
        <v>153</v>
      </c>
      <c r="D30" s="13">
        <f>'Apr. 15'!W30</f>
        <v>153523.4703868143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>
        <f t="shared" si="0"/>
        <v>0</v>
      </c>
      <c r="V30" s="8">
        <f t="shared" si="0"/>
        <v>0</v>
      </c>
      <c r="W30" s="9">
        <f t="shared" si="1"/>
        <v>153523.4703868143</v>
      </c>
      <c r="X30" s="9">
        <v>153000</v>
      </c>
      <c r="Y30" s="14">
        <f t="shared" si="3"/>
        <v>523.47038681429694</v>
      </c>
    </row>
    <row r="31" spans="1:25" ht="15.75" customHeight="1">
      <c r="A31" s="11">
        <f t="shared" si="4"/>
        <v>16</v>
      </c>
      <c r="B31" s="12" t="s">
        <v>38</v>
      </c>
      <c r="C31" s="11">
        <f t="shared" si="2"/>
        <v>196</v>
      </c>
      <c r="D31" s="13">
        <f>'Apr. 15'!W31</f>
        <v>196700.07512953199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>
        <f t="shared" ref="U31:V94" si="5">+E31+I31+K31+M31+O31+Q31+S31</f>
        <v>0</v>
      </c>
      <c r="V31" s="8">
        <f t="shared" si="5"/>
        <v>0</v>
      </c>
      <c r="W31" s="9">
        <f t="shared" si="1"/>
        <v>196700.07512953199</v>
      </c>
      <c r="X31" s="9">
        <v>196000</v>
      </c>
      <c r="Y31" s="14">
        <f t="shared" si="3"/>
        <v>700.0751295319933</v>
      </c>
    </row>
    <row r="32" spans="1:25" ht="15.75" customHeight="1">
      <c r="A32" s="11">
        <f t="shared" si="4"/>
        <v>17</v>
      </c>
      <c r="B32" s="12" t="s">
        <v>39</v>
      </c>
      <c r="C32" s="11">
        <f t="shared" si="2"/>
        <v>74</v>
      </c>
      <c r="D32" s="13">
        <f>'Apr. 15'!W32</f>
        <v>74001.591494724766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>
        <f t="shared" si="5"/>
        <v>0</v>
      </c>
      <c r="V32" s="8">
        <f t="shared" si="5"/>
        <v>0</v>
      </c>
      <c r="W32" s="9">
        <f t="shared" si="1"/>
        <v>74001.591494724766</v>
      </c>
      <c r="X32" s="9">
        <v>74000</v>
      </c>
      <c r="Y32" s="14">
        <f t="shared" si="3"/>
        <v>1.5914947247656528</v>
      </c>
    </row>
    <row r="33" spans="1:25" ht="15.75" customHeight="1">
      <c r="A33" s="11">
        <f t="shared" si="4"/>
        <v>18</v>
      </c>
      <c r="B33" s="12" t="s">
        <v>40</v>
      </c>
      <c r="C33" s="11">
        <f t="shared" si="2"/>
        <v>104</v>
      </c>
      <c r="D33" s="13">
        <f>'Apr. 15'!W33</f>
        <v>103329.75844131304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>
        <v>1325</v>
      </c>
      <c r="S33" s="13"/>
      <c r="T33" s="13"/>
      <c r="U33" s="8">
        <f t="shared" si="5"/>
        <v>0</v>
      </c>
      <c r="V33" s="8">
        <f t="shared" si="5"/>
        <v>1325</v>
      </c>
      <c r="W33" s="9">
        <f t="shared" si="1"/>
        <v>104654.75844131304</v>
      </c>
      <c r="X33" s="9">
        <v>104000</v>
      </c>
      <c r="Y33" s="14">
        <f t="shared" si="3"/>
        <v>654.75844131303893</v>
      </c>
    </row>
    <row r="34" spans="1:25" ht="15.75" customHeight="1">
      <c r="A34" s="11">
        <f t="shared" si="4"/>
        <v>19</v>
      </c>
      <c r="B34" s="15" t="s">
        <v>41</v>
      </c>
      <c r="C34" s="16">
        <f t="shared" si="2"/>
        <v>14</v>
      </c>
      <c r="D34" s="17">
        <f>'Apr. 15'!W34</f>
        <v>14534.18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43">
        <f t="shared" si="5"/>
        <v>0</v>
      </c>
      <c r="V34" s="43">
        <f t="shared" si="5"/>
        <v>0</v>
      </c>
      <c r="W34" s="18">
        <f t="shared" si="1"/>
        <v>14534.18</v>
      </c>
      <c r="X34" s="18">
        <v>14000</v>
      </c>
      <c r="Y34" s="19">
        <f t="shared" si="3"/>
        <v>534.18000000000029</v>
      </c>
    </row>
    <row r="35" spans="1:25" ht="15.75" customHeight="1">
      <c r="A35" s="11">
        <f t="shared" si="4"/>
        <v>20</v>
      </c>
      <c r="B35" s="12" t="s">
        <v>42</v>
      </c>
      <c r="C35" s="11">
        <f t="shared" si="2"/>
        <v>18</v>
      </c>
      <c r="D35" s="13">
        <f>'Apr. 15'!W35</f>
        <v>18604.748829752796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>
        <f t="shared" si="5"/>
        <v>0</v>
      </c>
      <c r="V35" s="8">
        <f t="shared" si="5"/>
        <v>0</v>
      </c>
      <c r="W35" s="9">
        <f t="shared" si="1"/>
        <v>18604.748829752796</v>
      </c>
      <c r="X35" s="9">
        <v>18000</v>
      </c>
      <c r="Y35" s="14">
        <f t="shared" si="3"/>
        <v>604.74882975279615</v>
      </c>
    </row>
    <row r="36" spans="1:25" ht="15.75" customHeight="1">
      <c r="A36" s="11">
        <f t="shared" si="4"/>
        <v>21</v>
      </c>
      <c r="B36" s="12" t="s">
        <v>43</v>
      </c>
      <c r="C36" s="11">
        <f t="shared" si="2"/>
        <v>13</v>
      </c>
      <c r="D36" s="13">
        <f>'Apr. 15'!W36</f>
        <v>13682.508730884047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>
        <v>184.05</v>
      </c>
      <c r="U36" s="8">
        <f t="shared" si="5"/>
        <v>0</v>
      </c>
      <c r="V36" s="8">
        <f t="shared" si="5"/>
        <v>184.05</v>
      </c>
      <c r="W36" s="9">
        <f t="shared" si="1"/>
        <v>13866.558730884046</v>
      </c>
      <c r="X36" s="9">
        <v>13000</v>
      </c>
      <c r="Y36" s="14">
        <f t="shared" si="3"/>
        <v>866.55873088404587</v>
      </c>
    </row>
    <row r="37" spans="1:25" ht="15.75" customHeight="1">
      <c r="A37" s="11">
        <f t="shared" si="4"/>
        <v>22</v>
      </c>
      <c r="B37" s="12" t="s">
        <v>44</v>
      </c>
      <c r="C37" s="11">
        <f t="shared" si="2"/>
        <v>148</v>
      </c>
      <c r="D37" s="13">
        <f>'Apr. 15'!W37</f>
        <v>148171.74665182823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>
        <f t="shared" si="5"/>
        <v>0</v>
      </c>
      <c r="V37" s="8">
        <f t="shared" si="5"/>
        <v>0</v>
      </c>
      <c r="W37" s="9">
        <f t="shared" si="1"/>
        <v>148171.74665182823</v>
      </c>
      <c r="X37" s="9">
        <v>148000</v>
      </c>
      <c r="Y37" s="14">
        <f t="shared" si="3"/>
        <v>171.74665182823082</v>
      </c>
    </row>
    <row r="38" spans="1:25" ht="15.75" customHeight="1">
      <c r="A38" s="11">
        <f t="shared" si="4"/>
        <v>23</v>
      </c>
      <c r="B38" s="12" t="s">
        <v>45</v>
      </c>
      <c r="C38" s="11">
        <f t="shared" si="2"/>
        <v>69</v>
      </c>
      <c r="D38" s="13">
        <f>'Apr. 15'!W38</f>
        <v>69092.919991494797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>
        <f t="shared" si="5"/>
        <v>0</v>
      </c>
      <c r="V38" s="8">
        <f t="shared" si="5"/>
        <v>0</v>
      </c>
      <c r="W38" s="9">
        <f t="shared" si="1"/>
        <v>69092.919991494797</v>
      </c>
      <c r="X38" s="9">
        <v>69000</v>
      </c>
      <c r="Y38" s="14">
        <f t="shared" si="3"/>
        <v>92.919991494796705</v>
      </c>
    </row>
    <row r="39" spans="1:25" ht="15.75" customHeight="1">
      <c r="A39" s="11">
        <f t="shared" si="4"/>
        <v>24</v>
      </c>
      <c r="B39" s="12" t="s">
        <v>46</v>
      </c>
      <c r="C39" s="11">
        <f t="shared" si="2"/>
        <v>39</v>
      </c>
      <c r="D39" s="13">
        <f>'Apr. 15'!W39</f>
        <v>39839.419921123634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>
        <f t="shared" si="5"/>
        <v>0</v>
      </c>
      <c r="V39" s="8">
        <f t="shared" si="5"/>
        <v>0</v>
      </c>
      <c r="W39" s="9">
        <f t="shared" si="1"/>
        <v>39839.419921123634</v>
      </c>
      <c r="X39" s="9">
        <v>39000</v>
      </c>
      <c r="Y39" s="14">
        <f t="shared" si="3"/>
        <v>839.41992112363369</v>
      </c>
    </row>
    <row r="40" spans="1:25" ht="15.75" customHeight="1">
      <c r="A40" s="11">
        <f t="shared" si="4"/>
        <v>25</v>
      </c>
      <c r="B40" s="12" t="s">
        <v>47</v>
      </c>
      <c r="C40" s="11">
        <f t="shared" si="2"/>
        <v>29</v>
      </c>
      <c r="D40" s="13">
        <f>'Apr. 15'!W40</f>
        <v>29372.596835400651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>
        <f t="shared" si="5"/>
        <v>0</v>
      </c>
      <c r="V40" s="8">
        <f t="shared" si="5"/>
        <v>0</v>
      </c>
      <c r="W40" s="9">
        <f t="shared" si="1"/>
        <v>29372.596835400651</v>
      </c>
      <c r="X40" s="9">
        <v>29000</v>
      </c>
      <c r="Y40" s="14">
        <f t="shared" si="3"/>
        <v>372.59683540065089</v>
      </c>
    </row>
    <row r="41" spans="1:25" s="20" customFormat="1" ht="15.75" customHeight="1">
      <c r="A41" s="11">
        <f t="shared" si="4"/>
        <v>26</v>
      </c>
      <c r="B41" s="15" t="s">
        <v>48</v>
      </c>
      <c r="C41" s="16">
        <f t="shared" si="2"/>
        <v>72</v>
      </c>
      <c r="D41" s="17">
        <f>'Apr. 15'!W41</f>
        <v>72681.007687660182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>
        <v>250</v>
      </c>
      <c r="S41" s="17"/>
      <c r="T41" s="17"/>
      <c r="U41" s="43">
        <f t="shared" si="5"/>
        <v>0</v>
      </c>
      <c r="V41" s="43">
        <f t="shared" si="5"/>
        <v>250</v>
      </c>
      <c r="W41" s="18">
        <f t="shared" si="1"/>
        <v>72931.007687660182</v>
      </c>
      <c r="X41" s="18">
        <v>72000</v>
      </c>
      <c r="Y41" s="19">
        <f t="shared" si="3"/>
        <v>931.00768766018155</v>
      </c>
    </row>
    <row r="42" spans="1:25" s="20" customFormat="1" ht="15.75" customHeight="1">
      <c r="A42" s="11">
        <f t="shared" si="4"/>
        <v>27</v>
      </c>
      <c r="B42" s="15" t="s">
        <v>49</v>
      </c>
      <c r="C42" s="16">
        <f t="shared" si="2"/>
        <v>10</v>
      </c>
      <c r="D42" s="17">
        <f>'Apr. 15'!W42</f>
        <v>10921.75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43">
        <f t="shared" si="5"/>
        <v>0</v>
      </c>
      <c r="V42" s="43">
        <f t="shared" si="5"/>
        <v>0</v>
      </c>
      <c r="W42" s="18">
        <f t="shared" si="1"/>
        <v>10921.75</v>
      </c>
      <c r="X42" s="18">
        <v>10000</v>
      </c>
      <c r="Y42" s="19">
        <f t="shared" si="3"/>
        <v>921.75</v>
      </c>
    </row>
    <row r="43" spans="1:25" s="20" customFormat="1" ht="15.75" customHeight="1">
      <c r="A43" s="11">
        <f t="shared" si="4"/>
        <v>28</v>
      </c>
      <c r="B43" s="12" t="s">
        <v>50</v>
      </c>
      <c r="C43" s="11">
        <f t="shared" si="2"/>
        <v>492</v>
      </c>
      <c r="D43" s="13">
        <f>'Apr. 15'!W43</f>
        <v>492146.69034595916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>
        <f t="shared" si="5"/>
        <v>0</v>
      </c>
      <c r="V43" s="8">
        <f t="shared" si="5"/>
        <v>0</v>
      </c>
      <c r="W43" s="9">
        <f t="shared" si="1"/>
        <v>492146.69034595916</v>
      </c>
      <c r="X43" s="9">
        <v>492000</v>
      </c>
      <c r="Y43" s="14">
        <f t="shared" si="3"/>
        <v>146.69034595915582</v>
      </c>
    </row>
    <row r="44" spans="1:25" s="20" customFormat="1" ht="15.75" customHeight="1">
      <c r="A44" s="11">
        <f t="shared" si="4"/>
        <v>29</v>
      </c>
      <c r="B44" s="12" t="s">
        <v>51</v>
      </c>
      <c r="C44" s="11">
        <f t="shared" si="2"/>
        <v>447</v>
      </c>
      <c r="D44" s="13">
        <f>'Apr. 15'!W44</f>
        <v>447502.4715682005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>
        <f t="shared" si="5"/>
        <v>0</v>
      </c>
      <c r="V44" s="8">
        <f t="shared" si="5"/>
        <v>0</v>
      </c>
      <c r="W44" s="9">
        <f t="shared" si="1"/>
        <v>447502.4715682005</v>
      </c>
      <c r="X44" s="9">
        <v>447000</v>
      </c>
      <c r="Y44" s="14">
        <f t="shared" si="3"/>
        <v>502.47156820050441</v>
      </c>
    </row>
    <row r="45" spans="1:25" s="20" customFormat="1" ht="15.75" customHeight="1">
      <c r="A45" s="11">
        <f t="shared" si="4"/>
        <v>30</v>
      </c>
      <c r="B45" s="15" t="s">
        <v>52</v>
      </c>
      <c r="C45" s="16">
        <f t="shared" si="2"/>
        <v>169</v>
      </c>
      <c r="D45" s="17">
        <f>'Apr. 15'!W45</f>
        <v>169787.54010371648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43">
        <f t="shared" si="5"/>
        <v>0</v>
      </c>
      <c r="V45" s="43">
        <f t="shared" si="5"/>
        <v>0</v>
      </c>
      <c r="W45" s="18">
        <f t="shared" si="1"/>
        <v>169787.54010371648</v>
      </c>
      <c r="X45" s="18">
        <v>169000</v>
      </c>
      <c r="Y45" s="19">
        <f t="shared" si="3"/>
        <v>787.54010371648474</v>
      </c>
    </row>
    <row r="46" spans="1:25" s="20" customFormat="1" ht="15.75" customHeight="1">
      <c r="A46" s="11">
        <f t="shared" si="4"/>
        <v>31</v>
      </c>
      <c r="B46" s="12" t="s">
        <v>53</v>
      </c>
      <c r="C46" s="11">
        <f t="shared" si="2"/>
        <v>182</v>
      </c>
      <c r="D46" s="13">
        <f>'Apr. 15'!W46</f>
        <v>182036.50071043632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>
        <f t="shared" si="5"/>
        <v>0</v>
      </c>
      <c r="V46" s="8">
        <f t="shared" si="5"/>
        <v>0</v>
      </c>
      <c r="W46" s="9">
        <f t="shared" si="1"/>
        <v>182036.50071043632</v>
      </c>
      <c r="X46" s="9">
        <v>182000</v>
      </c>
      <c r="Y46" s="14">
        <f t="shared" si="3"/>
        <v>36.500710436317604</v>
      </c>
    </row>
    <row r="47" spans="1:25" s="20" customFormat="1" ht="15.75" customHeight="1">
      <c r="A47" s="11">
        <f t="shared" si="4"/>
        <v>32</v>
      </c>
      <c r="B47" s="15" t="s">
        <v>54</v>
      </c>
      <c r="C47" s="16">
        <f t="shared" si="2"/>
        <v>19</v>
      </c>
      <c r="D47" s="17">
        <f>'Apr. 15'!W47</f>
        <v>19961.580000000002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43">
        <f t="shared" si="5"/>
        <v>0</v>
      </c>
      <c r="V47" s="43">
        <f t="shared" si="5"/>
        <v>0</v>
      </c>
      <c r="W47" s="18">
        <f t="shared" si="1"/>
        <v>19961.580000000002</v>
      </c>
      <c r="X47" s="18">
        <v>19000</v>
      </c>
      <c r="Y47" s="19">
        <f t="shared" si="3"/>
        <v>961.58000000000175</v>
      </c>
    </row>
    <row r="48" spans="1:25" s="20" customFormat="1" ht="15.75" customHeight="1">
      <c r="A48" s="11">
        <f t="shared" si="4"/>
        <v>33</v>
      </c>
      <c r="B48" s="12" t="s">
        <v>55</v>
      </c>
      <c r="C48" s="11">
        <f t="shared" si="2"/>
        <v>66</v>
      </c>
      <c r="D48" s="13">
        <f>'Apr. 15'!W48</f>
        <v>66972.509999999995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>
        <f t="shared" si="5"/>
        <v>0</v>
      </c>
      <c r="V48" s="8">
        <f t="shared" si="5"/>
        <v>0</v>
      </c>
      <c r="W48" s="9">
        <f t="shared" si="1"/>
        <v>66972.509999999995</v>
      </c>
      <c r="X48" s="9">
        <v>66000</v>
      </c>
      <c r="Y48" s="14">
        <f t="shared" si="3"/>
        <v>972.50999999999476</v>
      </c>
    </row>
    <row r="49" spans="1:25" s="20" customFormat="1" ht="15.75" customHeight="1">
      <c r="A49" s="11">
        <f t="shared" si="4"/>
        <v>34</v>
      </c>
      <c r="B49" s="21" t="s">
        <v>56</v>
      </c>
      <c r="C49" s="22">
        <f t="shared" si="2"/>
        <v>0</v>
      </c>
      <c r="D49" s="23">
        <f>'Apr. 15'!W49</f>
        <v>1.7908543668454513E-3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7">
        <f t="shared" si="5"/>
        <v>0</v>
      </c>
      <c r="V49" s="27">
        <f t="shared" si="5"/>
        <v>0</v>
      </c>
      <c r="W49" s="24">
        <f t="shared" si="1"/>
        <v>1.7908543668454513E-3</v>
      </c>
      <c r="X49" s="24">
        <v>0</v>
      </c>
      <c r="Y49" s="25">
        <f t="shared" si="3"/>
        <v>1.7908543668454513E-3</v>
      </c>
    </row>
    <row r="50" spans="1:25" s="20" customFormat="1" ht="15.75" customHeight="1">
      <c r="A50" s="11">
        <f t="shared" si="4"/>
        <v>35</v>
      </c>
      <c r="B50" s="12" t="s">
        <v>57</v>
      </c>
      <c r="C50" s="11">
        <f t="shared" si="2"/>
        <v>86</v>
      </c>
      <c r="D50" s="13">
        <f>'Apr. 15'!W50</f>
        <v>86144.534802078313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>
        <f t="shared" si="5"/>
        <v>0</v>
      </c>
      <c r="V50" s="8">
        <f t="shared" si="5"/>
        <v>0</v>
      </c>
      <c r="W50" s="9">
        <f t="shared" si="1"/>
        <v>86144.534802078313</v>
      </c>
      <c r="X50" s="9">
        <v>86000</v>
      </c>
      <c r="Y50" s="14">
        <f t="shared" si="3"/>
        <v>144.53480207831308</v>
      </c>
    </row>
    <row r="51" spans="1:25" s="20" customFormat="1" ht="15.75" customHeight="1">
      <c r="A51" s="11">
        <f t="shared" si="4"/>
        <v>36</v>
      </c>
      <c r="B51" s="12" t="s">
        <v>58</v>
      </c>
      <c r="C51" s="11">
        <f t="shared" si="2"/>
        <v>71</v>
      </c>
      <c r="D51" s="13">
        <f>'Apr. 15'!W51</f>
        <v>71061.428413708723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>
        <v>36</v>
      </c>
      <c r="U51" s="8">
        <f t="shared" si="5"/>
        <v>0</v>
      </c>
      <c r="V51" s="8">
        <f t="shared" si="5"/>
        <v>36</v>
      </c>
      <c r="W51" s="9">
        <f t="shared" si="1"/>
        <v>71097.428413708723</v>
      </c>
      <c r="X51" s="9">
        <v>71000</v>
      </c>
      <c r="Y51" s="14">
        <f t="shared" si="3"/>
        <v>97.428413708723383</v>
      </c>
    </row>
    <row r="52" spans="1:25" s="20" customFormat="1" ht="15.75" customHeight="1">
      <c r="A52" s="11">
        <f t="shared" si="4"/>
        <v>37</v>
      </c>
      <c r="B52" s="12" t="s">
        <v>59</v>
      </c>
      <c r="C52" s="11">
        <f t="shared" si="2"/>
        <v>169</v>
      </c>
      <c r="D52" s="13">
        <f>'Apr. 15'!W52</f>
        <v>169145.93370519963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>
        <f t="shared" si="5"/>
        <v>0</v>
      </c>
      <c r="V52" s="8">
        <f t="shared" si="5"/>
        <v>0</v>
      </c>
      <c r="W52" s="9">
        <f t="shared" si="1"/>
        <v>169145.93370519963</v>
      </c>
      <c r="X52" s="9">
        <v>169000</v>
      </c>
      <c r="Y52" s="14">
        <f t="shared" si="3"/>
        <v>145.93370519962627</v>
      </c>
    </row>
    <row r="53" spans="1:25" s="20" customFormat="1" ht="15.75" customHeight="1">
      <c r="A53" s="11">
        <f t="shared" si="4"/>
        <v>38</v>
      </c>
      <c r="B53" s="15" t="s">
        <v>60</v>
      </c>
      <c r="C53" s="16">
        <f t="shared" si="2"/>
        <v>82</v>
      </c>
      <c r="D53" s="17">
        <f>'Apr. 15'!W53</f>
        <v>82776.125486228149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43">
        <f t="shared" si="5"/>
        <v>0</v>
      </c>
      <c r="V53" s="43">
        <f t="shared" si="5"/>
        <v>0</v>
      </c>
      <c r="W53" s="18">
        <f t="shared" si="1"/>
        <v>82776.125486228149</v>
      </c>
      <c r="X53" s="18">
        <v>82000</v>
      </c>
      <c r="Y53" s="19">
        <f t="shared" si="3"/>
        <v>776.12548622814938</v>
      </c>
    </row>
    <row r="54" spans="1:25" s="20" customFormat="1" ht="15.75" customHeight="1">
      <c r="A54" s="11">
        <f t="shared" si="4"/>
        <v>39</v>
      </c>
      <c r="B54" s="12" t="s">
        <v>61</v>
      </c>
      <c r="C54" s="11">
        <f t="shared" si="2"/>
        <v>223</v>
      </c>
      <c r="D54" s="13">
        <f>'Apr. 15'!W54</f>
        <v>223054.67217045501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>
        <f t="shared" si="5"/>
        <v>0</v>
      </c>
      <c r="V54" s="8">
        <f t="shared" si="5"/>
        <v>0</v>
      </c>
      <c r="W54" s="9">
        <f t="shared" si="1"/>
        <v>223054.67217045501</v>
      </c>
      <c r="X54" s="9">
        <v>223000</v>
      </c>
      <c r="Y54" s="14">
        <f t="shared" si="3"/>
        <v>54.672170455014566</v>
      </c>
    </row>
    <row r="55" spans="1:25" s="20" customFormat="1" ht="15.75" customHeight="1">
      <c r="A55" s="11">
        <f t="shared" si="4"/>
        <v>40</v>
      </c>
      <c r="B55" s="12" t="s">
        <v>62</v>
      </c>
      <c r="C55" s="11">
        <f t="shared" si="2"/>
        <v>289</v>
      </c>
      <c r="D55" s="13">
        <f>'Apr. 15'!W55</f>
        <v>289079.44275026815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>
        <f t="shared" si="5"/>
        <v>0</v>
      </c>
      <c r="V55" s="8">
        <f t="shared" si="5"/>
        <v>0</v>
      </c>
      <c r="W55" s="9">
        <f t="shared" si="1"/>
        <v>289079.44275026815</v>
      </c>
      <c r="X55" s="9">
        <v>289000</v>
      </c>
      <c r="Y55" s="14">
        <f t="shared" si="3"/>
        <v>79.442750268150121</v>
      </c>
    </row>
    <row r="56" spans="1:25" s="20" customFormat="1" ht="15.75" customHeight="1">
      <c r="A56" s="11">
        <f t="shared" si="4"/>
        <v>41</v>
      </c>
      <c r="B56" s="21" t="s">
        <v>63</v>
      </c>
      <c r="C56" s="22">
        <f t="shared" si="2"/>
        <v>0</v>
      </c>
      <c r="D56" s="23">
        <f>'Apr. 15'!W56</f>
        <v>-1.1559269623830914E-3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7">
        <f t="shared" si="5"/>
        <v>0</v>
      </c>
      <c r="V56" s="27">
        <f t="shared" si="5"/>
        <v>0</v>
      </c>
      <c r="W56" s="24">
        <f t="shared" si="1"/>
        <v>-1.1559269623830914E-3</v>
      </c>
      <c r="X56" s="24">
        <v>0</v>
      </c>
      <c r="Y56" s="25">
        <f t="shared" si="3"/>
        <v>-1.1559269623830914E-3</v>
      </c>
    </row>
    <row r="57" spans="1:25" s="20" customFormat="1" ht="15.75" customHeight="1">
      <c r="A57" s="11">
        <f t="shared" si="4"/>
        <v>42</v>
      </c>
      <c r="B57" s="12" t="s">
        <v>64</v>
      </c>
      <c r="C57" s="11">
        <f t="shared" si="2"/>
        <v>56</v>
      </c>
      <c r="D57" s="13">
        <f>'Apr. 15'!W57</f>
        <v>56305.74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>
        <f t="shared" si="5"/>
        <v>0</v>
      </c>
      <c r="V57" s="8">
        <f t="shared" si="5"/>
        <v>0</v>
      </c>
      <c r="W57" s="9">
        <f t="shared" si="1"/>
        <v>56305.74</v>
      </c>
      <c r="X57" s="9">
        <v>56000</v>
      </c>
      <c r="Y57" s="14">
        <f t="shared" si="3"/>
        <v>305.73999999999796</v>
      </c>
    </row>
    <row r="58" spans="1:25" s="20" customFormat="1" ht="15.75" customHeight="1">
      <c r="A58" s="11">
        <f t="shared" si="4"/>
        <v>43</v>
      </c>
      <c r="B58" s="12" t="s">
        <v>65</v>
      </c>
      <c r="C58" s="11">
        <f t="shared" si="2"/>
        <v>189</v>
      </c>
      <c r="D58" s="13">
        <f>'Apr. 15'!W58</f>
        <v>189570.66800751715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>
        <f t="shared" si="5"/>
        <v>0</v>
      </c>
      <c r="V58" s="8">
        <f t="shared" si="5"/>
        <v>0</v>
      </c>
      <c r="W58" s="9">
        <f t="shared" si="1"/>
        <v>189570.66800751715</v>
      </c>
      <c r="X58" s="9">
        <v>189000</v>
      </c>
      <c r="Y58" s="14">
        <f t="shared" si="3"/>
        <v>570.66800751714618</v>
      </c>
    </row>
    <row r="59" spans="1:25" s="20" customFormat="1" ht="15.75" customHeight="1">
      <c r="A59" s="11">
        <f t="shared" si="4"/>
        <v>44</v>
      </c>
      <c r="B59" s="12" t="s">
        <v>66</v>
      </c>
      <c r="C59" s="11">
        <f t="shared" si="2"/>
        <v>280</v>
      </c>
      <c r="D59" s="13">
        <f>'Apr. 15'!W59</f>
        <v>280574.81404506753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>
        <f t="shared" si="5"/>
        <v>0</v>
      </c>
      <c r="V59" s="8">
        <f t="shared" si="5"/>
        <v>0</v>
      </c>
      <c r="W59" s="9">
        <f t="shared" si="1"/>
        <v>280574.81404506753</v>
      </c>
      <c r="X59" s="9">
        <v>280000</v>
      </c>
      <c r="Y59" s="14">
        <f t="shared" si="3"/>
        <v>574.81404506752733</v>
      </c>
    </row>
    <row r="60" spans="1:25" s="20" customFormat="1" ht="15.75" customHeight="1">
      <c r="A60" s="11">
        <f t="shared" si="4"/>
        <v>45</v>
      </c>
      <c r="B60" s="12" t="s">
        <v>67</v>
      </c>
      <c r="C60" s="11">
        <f t="shared" si="2"/>
        <v>45</v>
      </c>
      <c r="D60" s="13">
        <f>'Apr. 15'!W60</f>
        <v>45575.55739724946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>
        <f t="shared" si="5"/>
        <v>0</v>
      </c>
      <c r="V60" s="8">
        <f t="shared" si="5"/>
        <v>0</v>
      </c>
      <c r="W60" s="9">
        <f t="shared" si="1"/>
        <v>45575.55739724946</v>
      </c>
      <c r="X60" s="9">
        <v>45000</v>
      </c>
      <c r="Y60" s="14">
        <f t="shared" si="3"/>
        <v>575.55739724946034</v>
      </c>
    </row>
    <row r="61" spans="1:25" s="20" customFormat="1" ht="15.75" customHeight="1">
      <c r="A61" s="11">
        <f t="shared" si="4"/>
        <v>46</v>
      </c>
      <c r="B61" s="12" t="s">
        <v>68</v>
      </c>
      <c r="C61" s="11">
        <f t="shared" si="2"/>
        <v>442</v>
      </c>
      <c r="D61" s="13">
        <f>'Apr. 15'!W61</f>
        <v>442295.27764621854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>
        <f t="shared" si="5"/>
        <v>0</v>
      </c>
      <c r="V61" s="8">
        <f t="shared" si="5"/>
        <v>0</v>
      </c>
      <c r="W61" s="9">
        <f t="shared" si="1"/>
        <v>442295.27764621854</v>
      </c>
      <c r="X61" s="9">
        <v>442000</v>
      </c>
      <c r="Y61" s="14">
        <f t="shared" si="3"/>
        <v>295.27764621854294</v>
      </c>
    </row>
    <row r="62" spans="1:25" s="20" customFormat="1" ht="15.75" customHeight="1">
      <c r="A62" s="11">
        <f t="shared" si="4"/>
        <v>47</v>
      </c>
      <c r="B62" s="12" t="s">
        <v>69</v>
      </c>
      <c r="C62" s="11">
        <f t="shared" si="2"/>
        <v>26</v>
      </c>
      <c r="D62" s="13">
        <f>'Apr. 15'!W62</f>
        <v>26304.68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>
        <f t="shared" si="5"/>
        <v>0</v>
      </c>
      <c r="V62" s="8">
        <f t="shared" si="5"/>
        <v>0</v>
      </c>
      <c r="W62" s="9">
        <f t="shared" si="1"/>
        <v>26304.68</v>
      </c>
      <c r="X62" s="9">
        <v>26000</v>
      </c>
      <c r="Y62" s="14">
        <f t="shared" si="3"/>
        <v>304.68000000000029</v>
      </c>
    </row>
    <row r="63" spans="1:25" s="20" customFormat="1" ht="15.75" customHeight="1">
      <c r="A63" s="11">
        <f t="shared" si="4"/>
        <v>48</v>
      </c>
      <c r="B63" s="15" t="s">
        <v>70</v>
      </c>
      <c r="C63" s="16">
        <f t="shared" si="2"/>
        <v>39</v>
      </c>
      <c r="D63" s="17">
        <f>'Apr. 15'!W63</f>
        <v>39456.473791447381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43">
        <f t="shared" si="5"/>
        <v>0</v>
      </c>
      <c r="V63" s="43">
        <f t="shared" si="5"/>
        <v>0</v>
      </c>
      <c r="W63" s="18">
        <f t="shared" si="1"/>
        <v>39456.473791447381</v>
      </c>
      <c r="X63" s="18">
        <v>39000</v>
      </c>
      <c r="Y63" s="19">
        <f t="shared" si="3"/>
        <v>456.47379144738079</v>
      </c>
    </row>
    <row r="64" spans="1:25" s="20" customFormat="1" ht="15.75" customHeight="1">
      <c r="A64" s="11">
        <f t="shared" si="4"/>
        <v>49</v>
      </c>
      <c r="B64" s="15" t="s">
        <v>71</v>
      </c>
      <c r="C64" s="16">
        <f t="shared" si="2"/>
        <v>178</v>
      </c>
      <c r="D64" s="17">
        <f>'Apr. 15'!W64</f>
        <v>178248.58451645507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43">
        <f t="shared" si="5"/>
        <v>0</v>
      </c>
      <c r="V64" s="43">
        <f t="shared" si="5"/>
        <v>0</v>
      </c>
      <c r="W64" s="18">
        <f t="shared" si="1"/>
        <v>178248.58451645507</v>
      </c>
      <c r="X64" s="18">
        <v>178000</v>
      </c>
      <c r="Y64" s="19">
        <f t="shared" si="3"/>
        <v>248.58451645507012</v>
      </c>
    </row>
    <row r="65" spans="1:25" s="20" customFormat="1" ht="15.75" customHeight="1">
      <c r="A65" s="11">
        <f t="shared" si="4"/>
        <v>50</v>
      </c>
      <c r="B65" s="12" t="s">
        <v>72</v>
      </c>
      <c r="C65" s="11">
        <f t="shared" si="2"/>
        <v>97</v>
      </c>
      <c r="D65" s="13">
        <f>'Apr. 15'!W65</f>
        <v>97734.948743259753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>
        <f t="shared" si="5"/>
        <v>0</v>
      </c>
      <c r="V65" s="8">
        <f t="shared" si="5"/>
        <v>0</v>
      </c>
      <c r="W65" s="9">
        <f t="shared" si="1"/>
        <v>97734.948743259753</v>
      </c>
      <c r="X65" s="9">
        <v>97000</v>
      </c>
      <c r="Y65" s="14">
        <f t="shared" si="3"/>
        <v>734.94874325975252</v>
      </c>
    </row>
    <row r="66" spans="1:25" s="20" customFormat="1" ht="15.75" customHeight="1">
      <c r="A66" s="11">
        <f t="shared" si="4"/>
        <v>51</v>
      </c>
      <c r="B66" s="21" t="s">
        <v>284</v>
      </c>
      <c r="C66" s="22">
        <f t="shared" si="2"/>
        <v>0</v>
      </c>
      <c r="D66" s="23">
        <f>'Apr. 15'!W66</f>
        <v>64066.790000000008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>
        <v>64066.79</v>
      </c>
      <c r="T66" s="23"/>
      <c r="U66" s="27">
        <f t="shared" si="5"/>
        <v>64066.79</v>
      </c>
      <c r="V66" s="27">
        <f t="shared" si="5"/>
        <v>0</v>
      </c>
      <c r="W66" s="24">
        <f t="shared" si="1"/>
        <v>0</v>
      </c>
      <c r="X66" s="24">
        <v>0</v>
      </c>
      <c r="Y66" s="25">
        <f t="shared" si="3"/>
        <v>0</v>
      </c>
    </row>
    <row r="67" spans="1:25" s="20" customFormat="1" ht="15.75" customHeight="1">
      <c r="A67" s="11">
        <f t="shared" si="4"/>
        <v>52</v>
      </c>
      <c r="B67" s="12" t="s">
        <v>74</v>
      </c>
      <c r="C67" s="11">
        <f t="shared" si="2"/>
        <v>0</v>
      </c>
      <c r="D67" s="13">
        <f>'Apr. 15'!W67</f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>
        <f t="shared" si="5"/>
        <v>0</v>
      </c>
      <c r="V67" s="8">
        <f t="shared" si="5"/>
        <v>0</v>
      </c>
      <c r="W67" s="9">
        <f t="shared" si="1"/>
        <v>0</v>
      </c>
      <c r="X67" s="9">
        <v>0</v>
      </c>
      <c r="Y67" s="14">
        <f t="shared" si="3"/>
        <v>0</v>
      </c>
    </row>
    <row r="68" spans="1:25" s="20" customFormat="1" ht="15.75" customHeight="1">
      <c r="A68" s="11">
        <f t="shared" si="4"/>
        <v>53</v>
      </c>
      <c r="B68" s="15" t="s">
        <v>75</v>
      </c>
      <c r="C68" s="16">
        <f t="shared" si="2"/>
        <v>3</v>
      </c>
      <c r="D68" s="17">
        <f>'Apr. 15'!W68</f>
        <v>3135.58</v>
      </c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43">
        <f t="shared" si="5"/>
        <v>0</v>
      </c>
      <c r="V68" s="43">
        <f t="shared" si="5"/>
        <v>0</v>
      </c>
      <c r="W68" s="18">
        <f t="shared" si="1"/>
        <v>3135.58</v>
      </c>
      <c r="X68" s="18">
        <v>3000</v>
      </c>
      <c r="Y68" s="19">
        <f t="shared" si="3"/>
        <v>135.57999999999993</v>
      </c>
    </row>
    <row r="69" spans="1:25" s="20" customFormat="1" ht="15.75" customHeight="1">
      <c r="A69" s="11">
        <f t="shared" si="4"/>
        <v>54</v>
      </c>
      <c r="B69" s="15" t="s">
        <v>76</v>
      </c>
      <c r="C69" s="16">
        <f t="shared" si="2"/>
        <v>24</v>
      </c>
      <c r="D69" s="17">
        <f>'Apr. 15'!W69</f>
        <v>24660.887005954715</v>
      </c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43">
        <f t="shared" si="5"/>
        <v>0</v>
      </c>
      <c r="V69" s="43">
        <f t="shared" si="5"/>
        <v>0</v>
      </c>
      <c r="W69" s="18">
        <f t="shared" si="1"/>
        <v>24660.887005954715</v>
      </c>
      <c r="X69" s="18">
        <v>24000</v>
      </c>
      <c r="Y69" s="19">
        <f t="shared" si="3"/>
        <v>660.88700595471528</v>
      </c>
    </row>
    <row r="70" spans="1:25" s="20" customFormat="1" ht="15.75" customHeight="1">
      <c r="A70" s="11">
        <f t="shared" si="4"/>
        <v>55</v>
      </c>
      <c r="B70" s="12" t="s">
        <v>77</v>
      </c>
      <c r="C70" s="11">
        <f t="shared" si="2"/>
        <v>71</v>
      </c>
      <c r="D70" s="13">
        <f>'Apr. 15'!W70</f>
        <v>71100.676313584307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>
        <v>36</v>
      </c>
      <c r="U70" s="8">
        <f t="shared" si="5"/>
        <v>0</v>
      </c>
      <c r="V70" s="8">
        <f t="shared" si="5"/>
        <v>36</v>
      </c>
      <c r="W70" s="9">
        <f t="shared" si="1"/>
        <v>71136.676313584307</v>
      </c>
      <c r="X70" s="9">
        <v>71000</v>
      </c>
      <c r="Y70" s="14">
        <f t="shared" si="3"/>
        <v>136.67631358430663</v>
      </c>
    </row>
    <row r="71" spans="1:25" s="20" customFormat="1" ht="15.75" customHeight="1">
      <c r="A71" s="11">
        <f t="shared" si="4"/>
        <v>56</v>
      </c>
      <c r="B71" s="12" t="s">
        <v>78</v>
      </c>
      <c r="C71" s="11">
        <f t="shared" si="2"/>
        <v>33</v>
      </c>
      <c r="D71" s="13">
        <f>'Apr. 15'!W71</f>
        <v>33042.24128257094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>
        <f t="shared" si="5"/>
        <v>0</v>
      </c>
      <c r="V71" s="8">
        <f t="shared" si="5"/>
        <v>0</v>
      </c>
      <c r="W71" s="9">
        <f t="shared" si="1"/>
        <v>33042.24128257094</v>
      </c>
      <c r="X71" s="9">
        <v>33000</v>
      </c>
      <c r="Y71" s="14">
        <f t="shared" si="3"/>
        <v>42.241282570939802</v>
      </c>
    </row>
    <row r="72" spans="1:25" s="20" customFormat="1" ht="15.75" customHeight="1">
      <c r="A72" s="11">
        <f t="shared" si="4"/>
        <v>57</v>
      </c>
      <c r="B72" s="15" t="s">
        <v>79</v>
      </c>
      <c r="C72" s="16">
        <f t="shared" si="2"/>
        <v>19</v>
      </c>
      <c r="D72" s="17">
        <f>'Apr. 15'!W72</f>
        <v>19931.850000000002</v>
      </c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43">
        <f t="shared" si="5"/>
        <v>0</v>
      </c>
      <c r="V72" s="43">
        <f t="shared" si="5"/>
        <v>0</v>
      </c>
      <c r="W72" s="18">
        <f t="shared" si="1"/>
        <v>19931.850000000002</v>
      </c>
      <c r="X72" s="18">
        <v>19000</v>
      </c>
      <c r="Y72" s="19">
        <f t="shared" si="3"/>
        <v>931.85000000000218</v>
      </c>
    </row>
    <row r="73" spans="1:25" s="20" customFormat="1" ht="15.75" customHeight="1">
      <c r="A73" s="11">
        <f t="shared" si="4"/>
        <v>58</v>
      </c>
      <c r="B73" s="15" t="s">
        <v>80</v>
      </c>
      <c r="C73" s="16">
        <f t="shared" si="2"/>
        <v>10</v>
      </c>
      <c r="D73" s="17">
        <f>'Apr. 15'!W73</f>
        <v>10865.28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43">
        <f t="shared" si="5"/>
        <v>0</v>
      </c>
      <c r="V73" s="43">
        <f t="shared" si="5"/>
        <v>0</v>
      </c>
      <c r="W73" s="18">
        <f t="shared" si="1"/>
        <v>10865.28</v>
      </c>
      <c r="X73" s="18">
        <v>10000</v>
      </c>
      <c r="Y73" s="19">
        <f t="shared" si="3"/>
        <v>865.28000000000065</v>
      </c>
    </row>
    <row r="74" spans="1:25" s="20" customFormat="1" ht="15.75" customHeight="1">
      <c r="A74" s="11">
        <f t="shared" si="4"/>
        <v>59</v>
      </c>
      <c r="B74" s="12" t="s">
        <v>81</v>
      </c>
      <c r="C74" s="11">
        <f t="shared" si="2"/>
        <v>120</v>
      </c>
      <c r="D74" s="13">
        <f>'Apr. 15'!W74</f>
        <v>120547.08667083332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>
        <f t="shared" si="5"/>
        <v>0</v>
      </c>
      <c r="V74" s="8">
        <f t="shared" si="5"/>
        <v>0</v>
      </c>
      <c r="W74" s="9">
        <f t="shared" si="1"/>
        <v>120547.08667083332</v>
      </c>
      <c r="X74" s="9">
        <v>120000</v>
      </c>
      <c r="Y74" s="14">
        <f t="shared" si="3"/>
        <v>547.08667083331966</v>
      </c>
    </row>
    <row r="75" spans="1:25" s="20" customFormat="1" ht="15.75" customHeight="1">
      <c r="A75" s="11">
        <f t="shared" si="4"/>
        <v>60</v>
      </c>
      <c r="B75" s="12" t="s">
        <v>82</v>
      </c>
      <c r="C75" s="11">
        <f t="shared" si="2"/>
        <v>86</v>
      </c>
      <c r="D75" s="13">
        <f>'Apr. 15'!W75</f>
        <v>86654.518160763226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>
        <f t="shared" si="5"/>
        <v>0</v>
      </c>
      <c r="V75" s="8">
        <f t="shared" si="5"/>
        <v>0</v>
      </c>
      <c r="W75" s="9">
        <f t="shared" si="1"/>
        <v>86654.518160763226</v>
      </c>
      <c r="X75" s="9">
        <v>86000</v>
      </c>
      <c r="Y75" s="14">
        <f t="shared" si="3"/>
        <v>654.51816076322575</v>
      </c>
    </row>
    <row r="76" spans="1:25" s="20" customFormat="1" ht="15.75" customHeight="1">
      <c r="A76" s="11">
        <f t="shared" si="4"/>
        <v>61</v>
      </c>
      <c r="B76" s="12" t="s">
        <v>83</v>
      </c>
      <c r="C76" s="11">
        <f t="shared" si="2"/>
        <v>112</v>
      </c>
      <c r="D76" s="13">
        <f>'Apr. 15'!W76</f>
        <v>112145.50444841743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>
        <f t="shared" si="5"/>
        <v>0</v>
      </c>
      <c r="V76" s="8">
        <f t="shared" si="5"/>
        <v>0</v>
      </c>
      <c r="W76" s="9">
        <f t="shared" si="1"/>
        <v>112145.50444841743</v>
      </c>
      <c r="X76" s="9">
        <v>112000</v>
      </c>
      <c r="Y76" s="14">
        <f t="shared" si="3"/>
        <v>145.50444841742865</v>
      </c>
    </row>
    <row r="77" spans="1:25" s="20" customFormat="1" ht="15.75" customHeight="1">
      <c r="A77" s="11">
        <f t="shared" si="4"/>
        <v>62</v>
      </c>
      <c r="B77" s="12" t="s">
        <v>84</v>
      </c>
      <c r="C77" s="11">
        <f t="shared" si="2"/>
        <v>18</v>
      </c>
      <c r="D77" s="13">
        <f>'Apr. 15'!W77</f>
        <v>18892.964448417424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>
        <f t="shared" si="5"/>
        <v>0</v>
      </c>
      <c r="V77" s="8">
        <f t="shared" si="5"/>
        <v>0</v>
      </c>
      <c r="W77" s="9">
        <f t="shared" si="1"/>
        <v>18892.964448417424</v>
      </c>
      <c r="X77" s="9">
        <v>18000</v>
      </c>
      <c r="Y77" s="14">
        <f t="shared" si="3"/>
        <v>892.96444841742414</v>
      </c>
    </row>
    <row r="78" spans="1:25" s="20" customFormat="1" ht="15.75" customHeight="1">
      <c r="A78" s="11">
        <f t="shared" si="4"/>
        <v>63</v>
      </c>
      <c r="B78" s="15" t="s">
        <v>85</v>
      </c>
      <c r="C78" s="16">
        <f t="shared" si="2"/>
        <v>37</v>
      </c>
      <c r="D78" s="17">
        <f>'Apr. 15'!W78</f>
        <v>37965.240000000005</v>
      </c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43">
        <f t="shared" si="5"/>
        <v>0</v>
      </c>
      <c r="V78" s="43">
        <f t="shared" si="5"/>
        <v>0</v>
      </c>
      <c r="W78" s="18">
        <f t="shared" si="1"/>
        <v>37965.240000000005</v>
      </c>
      <c r="X78" s="18">
        <v>37000</v>
      </c>
      <c r="Y78" s="19">
        <f t="shared" si="3"/>
        <v>965.24000000000524</v>
      </c>
    </row>
    <row r="79" spans="1:25" s="20" customFormat="1" ht="15.75" customHeight="1">
      <c r="A79" s="11">
        <f t="shared" si="4"/>
        <v>64</v>
      </c>
      <c r="B79" s="15" t="s">
        <v>86</v>
      </c>
      <c r="C79" s="16">
        <f t="shared" si="2"/>
        <v>78</v>
      </c>
      <c r="D79" s="17">
        <f>'Apr. 15'!W79</f>
        <v>78405.304142591354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>
        <v>500</v>
      </c>
      <c r="S79" s="17"/>
      <c r="T79" s="17"/>
      <c r="U79" s="43">
        <f t="shared" si="5"/>
        <v>0</v>
      </c>
      <c r="V79" s="43">
        <f t="shared" si="5"/>
        <v>500</v>
      </c>
      <c r="W79" s="18">
        <f t="shared" ref="W79:W142" si="6">+D79+V79-U79</f>
        <v>78905.304142591354</v>
      </c>
      <c r="X79" s="18">
        <v>78000</v>
      </c>
      <c r="Y79" s="19">
        <f t="shared" si="3"/>
        <v>905.30414259135432</v>
      </c>
    </row>
    <row r="80" spans="1:25" s="20" customFormat="1" ht="15.75" customHeight="1">
      <c r="A80" s="11">
        <f t="shared" si="4"/>
        <v>65</v>
      </c>
      <c r="B80" s="12" t="s">
        <v>87</v>
      </c>
      <c r="C80" s="11">
        <f t="shared" si="2"/>
        <v>11</v>
      </c>
      <c r="D80" s="13">
        <f>'Apr. 15'!W80</f>
        <v>11592.391552863528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>
        <v>163.11000000000001</v>
      </c>
      <c r="U80" s="8">
        <f t="shared" si="5"/>
        <v>0</v>
      </c>
      <c r="V80" s="8">
        <f t="shared" si="5"/>
        <v>163.11000000000001</v>
      </c>
      <c r="W80" s="9">
        <f t="shared" si="6"/>
        <v>11755.501552863529</v>
      </c>
      <c r="X80" s="9">
        <v>11000</v>
      </c>
      <c r="Y80" s="14">
        <f t="shared" si="3"/>
        <v>755.50155286352856</v>
      </c>
    </row>
    <row r="81" spans="1:25" s="20" customFormat="1" ht="15.75" customHeight="1">
      <c r="A81" s="11">
        <f t="shared" ref="A81:A144" si="7">+A80+1</f>
        <v>66</v>
      </c>
      <c r="B81" s="12" t="s">
        <v>88</v>
      </c>
      <c r="C81" s="11">
        <f t="shared" ref="C81:C146" si="8">+X81/1000</f>
        <v>71</v>
      </c>
      <c r="D81" s="13">
        <f>'Apr. 15'!W81</f>
        <v>71664.627545701864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>
        <f t="shared" si="5"/>
        <v>0</v>
      </c>
      <c r="V81" s="8">
        <f t="shared" si="5"/>
        <v>0</v>
      </c>
      <c r="W81" s="9">
        <f t="shared" si="6"/>
        <v>71664.627545701864</v>
      </c>
      <c r="X81" s="9">
        <v>71000</v>
      </c>
      <c r="Y81" s="14">
        <f t="shared" ref="Y81:Y145" si="9">+W81-X81</f>
        <v>664.62754570186371</v>
      </c>
    </row>
    <row r="82" spans="1:25" s="20" customFormat="1" ht="15.75" customHeight="1">
      <c r="A82" s="11">
        <f t="shared" si="7"/>
        <v>67</v>
      </c>
      <c r="B82" s="15" t="s">
        <v>89</v>
      </c>
      <c r="C82" s="16">
        <f t="shared" si="8"/>
        <v>151</v>
      </c>
      <c r="D82" s="17">
        <f>'Apr. 15'!W82</f>
        <v>151056.595220352</v>
      </c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43">
        <f t="shared" si="5"/>
        <v>0</v>
      </c>
      <c r="V82" s="43">
        <f t="shared" si="5"/>
        <v>0</v>
      </c>
      <c r="W82" s="18">
        <f t="shared" si="6"/>
        <v>151056.595220352</v>
      </c>
      <c r="X82" s="18">
        <v>151000</v>
      </c>
      <c r="Y82" s="19">
        <f t="shared" si="9"/>
        <v>56.59522035199916</v>
      </c>
    </row>
    <row r="83" spans="1:25" s="20" customFormat="1" ht="15.75" customHeight="1">
      <c r="A83" s="11">
        <f t="shared" si="7"/>
        <v>68</v>
      </c>
      <c r="B83" s="26" t="s">
        <v>90</v>
      </c>
      <c r="C83" s="11">
        <f t="shared" si="8"/>
        <v>96</v>
      </c>
      <c r="D83" s="13">
        <f>'Apr. 15'!W83</f>
        <v>96029.424455290602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>
        <f t="shared" si="5"/>
        <v>0</v>
      </c>
      <c r="V83" s="8">
        <f t="shared" si="5"/>
        <v>0</v>
      </c>
      <c r="W83" s="9">
        <f t="shared" si="6"/>
        <v>96029.424455290602</v>
      </c>
      <c r="X83" s="9">
        <v>96000</v>
      </c>
      <c r="Y83" s="14">
        <f t="shared" si="9"/>
        <v>29.424455290602054</v>
      </c>
    </row>
    <row r="84" spans="1:25" s="20" customFormat="1" ht="15.75" customHeight="1">
      <c r="A84" s="11">
        <f t="shared" si="7"/>
        <v>69</v>
      </c>
      <c r="B84" s="12" t="s">
        <v>91</v>
      </c>
      <c r="C84" s="11">
        <f t="shared" si="8"/>
        <v>51</v>
      </c>
      <c r="D84" s="13">
        <f>'Apr. 15'!W84</f>
        <v>51380.483804373223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>
        <f t="shared" si="5"/>
        <v>0</v>
      </c>
      <c r="V84" s="8">
        <f t="shared" si="5"/>
        <v>0</v>
      </c>
      <c r="W84" s="9">
        <f t="shared" si="6"/>
        <v>51380.483804373223</v>
      </c>
      <c r="X84" s="9">
        <v>51000</v>
      </c>
      <c r="Y84" s="14">
        <f t="shared" si="9"/>
        <v>380.48380437322339</v>
      </c>
    </row>
    <row r="85" spans="1:25" s="20" customFormat="1" ht="15.75" customHeight="1">
      <c r="A85" s="11">
        <f t="shared" si="7"/>
        <v>70</v>
      </c>
      <c r="B85" s="12" t="s">
        <v>92</v>
      </c>
      <c r="C85" s="11">
        <f t="shared" si="8"/>
        <v>75</v>
      </c>
      <c r="D85" s="13">
        <f>'Apr. 15'!W85</f>
        <v>75533.498586879869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>
        <f t="shared" si="5"/>
        <v>0</v>
      </c>
      <c r="V85" s="8">
        <f t="shared" si="5"/>
        <v>0</v>
      </c>
      <c r="W85" s="9">
        <f t="shared" si="6"/>
        <v>75533.498586879869</v>
      </c>
      <c r="X85" s="9">
        <v>75000</v>
      </c>
      <c r="Y85" s="14">
        <f t="shared" si="9"/>
        <v>533.49858687986853</v>
      </c>
    </row>
    <row r="86" spans="1:25" s="20" customFormat="1" ht="15.75" customHeight="1">
      <c r="A86" s="11">
        <f t="shared" si="7"/>
        <v>71</v>
      </c>
      <c r="B86" s="21" t="s">
        <v>93</v>
      </c>
      <c r="C86" s="22">
        <f t="shared" si="8"/>
        <v>0</v>
      </c>
      <c r="D86" s="23">
        <f>'Apr. 15'!W86</f>
        <v>-2.526119293179363E-3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7">
        <f t="shared" si="5"/>
        <v>0</v>
      </c>
      <c r="V86" s="27">
        <f t="shared" si="5"/>
        <v>0</v>
      </c>
      <c r="W86" s="24">
        <f t="shared" si="6"/>
        <v>-2.526119293179363E-3</v>
      </c>
      <c r="X86" s="24">
        <v>0</v>
      </c>
      <c r="Y86" s="25">
        <f t="shared" si="9"/>
        <v>-2.526119293179363E-3</v>
      </c>
    </row>
    <row r="87" spans="1:25" s="20" customFormat="1" ht="15.75" customHeight="1">
      <c r="A87" s="11">
        <f t="shared" si="7"/>
        <v>72</v>
      </c>
      <c r="B87" s="21" t="s">
        <v>94</v>
      </c>
      <c r="C87" s="22">
        <f t="shared" si="8"/>
        <v>0</v>
      </c>
      <c r="D87" s="23">
        <f>'Apr. 15'!W87</f>
        <v>-4.9098788731498644E-3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7">
        <f t="shared" si="5"/>
        <v>0</v>
      </c>
      <c r="V87" s="27">
        <f t="shared" si="5"/>
        <v>0</v>
      </c>
      <c r="W87" s="24">
        <f t="shared" si="6"/>
        <v>-4.9098788731498644E-3</v>
      </c>
      <c r="X87" s="24">
        <v>0</v>
      </c>
      <c r="Y87" s="25">
        <f t="shared" si="9"/>
        <v>-4.9098788731498644E-3</v>
      </c>
    </row>
    <row r="88" spans="1:25" s="20" customFormat="1" ht="15.75" customHeight="1">
      <c r="A88" s="11">
        <f t="shared" si="7"/>
        <v>73</v>
      </c>
      <c r="B88" s="12" t="s">
        <v>95</v>
      </c>
      <c r="C88" s="11">
        <f t="shared" si="8"/>
        <v>44</v>
      </c>
      <c r="D88" s="13">
        <f>'Apr. 15'!W88</f>
        <v>44428.82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>
        <f t="shared" si="5"/>
        <v>0</v>
      </c>
      <c r="V88" s="8">
        <f t="shared" si="5"/>
        <v>0</v>
      </c>
      <c r="W88" s="9">
        <f t="shared" si="6"/>
        <v>44428.82</v>
      </c>
      <c r="X88" s="9">
        <v>44000</v>
      </c>
      <c r="Y88" s="14">
        <f t="shared" si="9"/>
        <v>428.81999999999971</v>
      </c>
    </row>
    <row r="89" spans="1:25" s="20" customFormat="1" ht="15.75" customHeight="1">
      <c r="A89" s="11">
        <f t="shared" si="7"/>
        <v>74</v>
      </c>
      <c r="B89" s="21" t="s">
        <v>96</v>
      </c>
      <c r="C89" s="22">
        <f t="shared" si="8"/>
        <v>0</v>
      </c>
      <c r="D89" s="23">
        <f>'Apr. 15'!W89</f>
        <v>2.3612625955138355E-3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7">
        <f t="shared" si="5"/>
        <v>0</v>
      </c>
      <c r="V89" s="27">
        <f t="shared" si="5"/>
        <v>0</v>
      </c>
      <c r="W89" s="24">
        <f t="shared" si="6"/>
        <v>2.3612625955138355E-3</v>
      </c>
      <c r="X89" s="24">
        <v>0</v>
      </c>
      <c r="Y89" s="25">
        <f t="shared" si="9"/>
        <v>2.3612625955138355E-3</v>
      </c>
    </row>
    <row r="90" spans="1:25" s="20" customFormat="1" ht="15.75" customHeight="1">
      <c r="A90" s="11">
        <f t="shared" si="7"/>
        <v>75</v>
      </c>
      <c r="B90" s="15" t="s">
        <v>97</v>
      </c>
      <c r="C90" s="16">
        <f t="shared" si="8"/>
        <v>42</v>
      </c>
      <c r="D90" s="17">
        <f>'Apr. 15'!W90</f>
        <v>42006.015198999012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43">
        <f t="shared" si="5"/>
        <v>0</v>
      </c>
      <c r="V90" s="43">
        <f t="shared" si="5"/>
        <v>0</v>
      </c>
      <c r="W90" s="18">
        <f t="shared" si="6"/>
        <v>42006.015198999012</v>
      </c>
      <c r="X90" s="18">
        <v>42000</v>
      </c>
      <c r="Y90" s="19">
        <f t="shared" si="9"/>
        <v>6.0151989990117727</v>
      </c>
    </row>
    <row r="91" spans="1:25" s="20" customFormat="1" ht="15.75" customHeight="1">
      <c r="A91" s="11">
        <f t="shared" si="7"/>
        <v>76</v>
      </c>
      <c r="B91" s="21" t="s">
        <v>98</v>
      </c>
      <c r="C91" s="22">
        <f t="shared" si="8"/>
        <v>0</v>
      </c>
      <c r="D91" s="23">
        <f>'Apr. 15'!W91</f>
        <v>-2.1612185864796629E-3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7">
        <f t="shared" si="5"/>
        <v>0</v>
      </c>
      <c r="V91" s="27">
        <f t="shared" si="5"/>
        <v>0</v>
      </c>
      <c r="W91" s="24">
        <f t="shared" si="6"/>
        <v>-2.1612185864796629E-3</v>
      </c>
      <c r="X91" s="24">
        <v>0</v>
      </c>
      <c r="Y91" s="25">
        <f t="shared" si="9"/>
        <v>-2.1612185864796629E-3</v>
      </c>
    </row>
    <row r="92" spans="1:25" s="20" customFormat="1" ht="15.75" customHeight="1">
      <c r="A92" s="11">
        <f t="shared" si="7"/>
        <v>77</v>
      </c>
      <c r="B92" s="12" t="s">
        <v>99</v>
      </c>
      <c r="C92" s="11">
        <f t="shared" si="8"/>
        <v>225</v>
      </c>
      <c r="D92" s="13">
        <f>'Apr. 15'!W92</f>
        <v>225276.90515939167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8">
        <f t="shared" si="5"/>
        <v>0</v>
      </c>
      <c r="V92" s="8">
        <f t="shared" si="5"/>
        <v>0</v>
      </c>
      <c r="W92" s="9">
        <f t="shared" si="6"/>
        <v>225276.90515939167</v>
      </c>
      <c r="X92" s="9">
        <v>225000</v>
      </c>
      <c r="Y92" s="14">
        <f t="shared" si="9"/>
        <v>276.90515939166653</v>
      </c>
    </row>
    <row r="93" spans="1:25" s="20" customFormat="1" ht="15.75" customHeight="1">
      <c r="A93" s="11">
        <f t="shared" si="7"/>
        <v>78</v>
      </c>
      <c r="B93" s="12" t="s">
        <v>100</v>
      </c>
      <c r="C93" s="11">
        <f t="shared" si="8"/>
        <v>59</v>
      </c>
      <c r="D93" s="13">
        <f>'Apr. 15'!W93</f>
        <v>59943.9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>
        <f t="shared" si="5"/>
        <v>0</v>
      </c>
      <c r="V93" s="8">
        <f t="shared" si="5"/>
        <v>0</v>
      </c>
      <c r="W93" s="9">
        <f t="shared" si="6"/>
        <v>59943.9</v>
      </c>
      <c r="X93" s="9">
        <v>59000</v>
      </c>
      <c r="Y93" s="14">
        <f t="shared" si="9"/>
        <v>943.90000000000146</v>
      </c>
    </row>
    <row r="94" spans="1:25" s="20" customFormat="1" ht="15.75" customHeight="1">
      <c r="A94" s="11">
        <f t="shared" si="7"/>
        <v>79</v>
      </c>
      <c r="B94" s="21" t="s">
        <v>101</v>
      </c>
      <c r="C94" s="22">
        <f t="shared" si="8"/>
        <v>0</v>
      </c>
      <c r="D94" s="23">
        <f>'Apr. 15'!W94</f>
        <v>0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7">
        <f t="shared" si="5"/>
        <v>0</v>
      </c>
      <c r="V94" s="27">
        <f t="shared" si="5"/>
        <v>0</v>
      </c>
      <c r="W94" s="24">
        <f t="shared" si="6"/>
        <v>0</v>
      </c>
      <c r="X94" s="24">
        <v>0</v>
      </c>
      <c r="Y94" s="25">
        <f t="shared" si="9"/>
        <v>0</v>
      </c>
    </row>
    <row r="95" spans="1:25" s="20" customFormat="1" ht="15.75" customHeight="1">
      <c r="A95" s="11">
        <f t="shared" si="7"/>
        <v>80</v>
      </c>
      <c r="B95" s="21" t="s">
        <v>102</v>
      </c>
      <c r="C95" s="22">
        <f t="shared" si="8"/>
        <v>0</v>
      </c>
      <c r="D95" s="23">
        <f>'Apr. 15'!W95</f>
        <v>0</v>
      </c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7">
        <f t="shared" ref="U95:V158" si="10">+E95+I95+K95+M95+O95+Q95+S95</f>
        <v>0</v>
      </c>
      <c r="V95" s="27">
        <f t="shared" si="10"/>
        <v>0</v>
      </c>
      <c r="W95" s="24">
        <f t="shared" si="6"/>
        <v>0</v>
      </c>
      <c r="X95" s="24">
        <v>0</v>
      </c>
      <c r="Y95" s="25">
        <f t="shared" si="9"/>
        <v>0</v>
      </c>
    </row>
    <row r="96" spans="1:25" s="20" customFormat="1" ht="15.75" customHeight="1">
      <c r="A96" s="11">
        <f t="shared" si="7"/>
        <v>81</v>
      </c>
      <c r="B96" s="21" t="s">
        <v>103</v>
      </c>
      <c r="C96" s="22">
        <f t="shared" si="8"/>
        <v>0</v>
      </c>
      <c r="D96" s="23">
        <f>'Apr. 15'!W96</f>
        <v>-7.3516214615665376E-4</v>
      </c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7">
        <f t="shared" si="10"/>
        <v>0</v>
      </c>
      <c r="V96" s="27">
        <f t="shared" si="10"/>
        <v>0</v>
      </c>
      <c r="W96" s="24">
        <f t="shared" si="6"/>
        <v>-7.3516214615665376E-4</v>
      </c>
      <c r="X96" s="24">
        <v>0</v>
      </c>
      <c r="Y96" s="25">
        <f t="shared" si="9"/>
        <v>-7.3516214615665376E-4</v>
      </c>
    </row>
    <row r="97" spans="1:25" s="20" customFormat="1" ht="15.75" customHeight="1">
      <c r="A97" s="11">
        <f t="shared" si="7"/>
        <v>82</v>
      </c>
      <c r="B97" s="12" t="s">
        <v>104</v>
      </c>
      <c r="C97" s="11">
        <f t="shared" si="8"/>
        <v>173</v>
      </c>
      <c r="D97" s="13">
        <f>'Apr. 15'!W97</f>
        <v>173894.09616567881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>
        <f t="shared" si="10"/>
        <v>0</v>
      </c>
      <c r="V97" s="8">
        <f t="shared" si="10"/>
        <v>0</v>
      </c>
      <c r="W97" s="9">
        <f t="shared" si="6"/>
        <v>173894.09616567881</v>
      </c>
      <c r="X97" s="9">
        <v>173000</v>
      </c>
      <c r="Y97" s="14">
        <f t="shared" si="9"/>
        <v>894.09616567881312</v>
      </c>
    </row>
    <row r="98" spans="1:25" s="20" customFormat="1" ht="15.75" customHeight="1">
      <c r="A98" s="11">
        <f t="shared" si="7"/>
        <v>83</v>
      </c>
      <c r="B98" s="21" t="s">
        <v>105</v>
      </c>
      <c r="C98" s="22">
        <f t="shared" si="8"/>
        <v>0</v>
      </c>
      <c r="D98" s="23">
        <f>'Apr. 15'!W98</f>
        <v>3.1900566536933184E-3</v>
      </c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7">
        <f t="shared" si="10"/>
        <v>0</v>
      </c>
      <c r="V98" s="27">
        <f t="shared" si="10"/>
        <v>0</v>
      </c>
      <c r="W98" s="24">
        <f t="shared" si="6"/>
        <v>3.1900566536933184E-3</v>
      </c>
      <c r="X98" s="24">
        <v>0</v>
      </c>
      <c r="Y98" s="25">
        <f t="shared" si="9"/>
        <v>3.1900566536933184E-3</v>
      </c>
    </row>
    <row r="99" spans="1:25" s="20" customFormat="1" ht="15.75" customHeight="1">
      <c r="A99" s="11">
        <f t="shared" si="7"/>
        <v>84</v>
      </c>
      <c r="B99" s="12" t="s">
        <v>106</v>
      </c>
      <c r="C99" s="11">
        <f t="shared" si="8"/>
        <v>268</v>
      </c>
      <c r="D99" s="13">
        <f>'Apr. 15'!W99</f>
        <v>268023.04894160054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>
        <f t="shared" si="10"/>
        <v>0</v>
      </c>
      <c r="V99" s="8">
        <f t="shared" si="10"/>
        <v>0</v>
      </c>
      <c r="W99" s="9">
        <f t="shared" si="6"/>
        <v>268023.04894160054</v>
      </c>
      <c r="X99" s="9">
        <v>268000</v>
      </c>
      <c r="Y99" s="14">
        <f t="shared" si="9"/>
        <v>23.048941600543913</v>
      </c>
    </row>
    <row r="100" spans="1:25" s="20" customFormat="1" ht="15.75" customHeight="1">
      <c r="A100" s="11">
        <f t="shared" si="7"/>
        <v>85</v>
      </c>
      <c r="B100" s="15" t="s">
        <v>107</v>
      </c>
      <c r="C100" s="16">
        <f t="shared" si="8"/>
        <v>11</v>
      </c>
      <c r="D100" s="17">
        <f>'Apr. 15'!W100</f>
        <v>11223.6</v>
      </c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43">
        <f t="shared" si="10"/>
        <v>0</v>
      </c>
      <c r="V100" s="43">
        <f t="shared" si="10"/>
        <v>0</v>
      </c>
      <c r="W100" s="18">
        <f t="shared" si="6"/>
        <v>11223.6</v>
      </c>
      <c r="X100" s="18">
        <v>11000</v>
      </c>
      <c r="Y100" s="19">
        <f t="shared" si="9"/>
        <v>223.60000000000036</v>
      </c>
    </row>
    <row r="101" spans="1:25" s="20" customFormat="1" ht="15.75" customHeight="1">
      <c r="A101" s="11">
        <f t="shared" si="7"/>
        <v>86</v>
      </c>
      <c r="B101" s="15" t="s">
        <v>108</v>
      </c>
      <c r="C101" s="16">
        <f t="shared" si="8"/>
        <v>48</v>
      </c>
      <c r="D101" s="17">
        <f>'Apr. 15'!W101</f>
        <v>48932.417021083391</v>
      </c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43">
        <f t="shared" si="10"/>
        <v>0</v>
      </c>
      <c r="V101" s="43">
        <f t="shared" si="10"/>
        <v>0</v>
      </c>
      <c r="W101" s="18">
        <f t="shared" si="6"/>
        <v>48932.417021083391</v>
      </c>
      <c r="X101" s="18">
        <v>48000</v>
      </c>
      <c r="Y101" s="19">
        <f t="shared" si="9"/>
        <v>932.41702108339086</v>
      </c>
    </row>
    <row r="102" spans="1:25" s="20" customFormat="1" ht="15.75" customHeight="1">
      <c r="A102" s="11">
        <f t="shared" si="7"/>
        <v>87</v>
      </c>
      <c r="B102" s="15" t="s">
        <v>109</v>
      </c>
      <c r="C102" s="16">
        <f t="shared" si="8"/>
        <v>143</v>
      </c>
      <c r="D102" s="17">
        <f>'Apr. 15'!W102</f>
        <v>143185.42783292773</v>
      </c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43">
        <f t="shared" si="10"/>
        <v>0</v>
      </c>
      <c r="V102" s="43">
        <f t="shared" si="10"/>
        <v>0</v>
      </c>
      <c r="W102" s="18">
        <f t="shared" si="6"/>
        <v>143185.42783292773</v>
      </c>
      <c r="X102" s="18">
        <v>143000</v>
      </c>
      <c r="Y102" s="19">
        <f t="shared" si="9"/>
        <v>185.42783292772947</v>
      </c>
    </row>
    <row r="103" spans="1:25" s="20" customFormat="1" ht="15.75" customHeight="1">
      <c r="A103" s="11">
        <f t="shared" si="7"/>
        <v>88</v>
      </c>
      <c r="B103" s="12" t="s">
        <v>110</v>
      </c>
      <c r="C103" s="11">
        <f t="shared" si="8"/>
        <v>51</v>
      </c>
      <c r="D103" s="13">
        <f>'Apr. 15'!W103</f>
        <v>51210.303054875993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8">
        <f t="shared" si="10"/>
        <v>0</v>
      </c>
      <c r="V103" s="8">
        <f t="shared" si="10"/>
        <v>0</v>
      </c>
      <c r="W103" s="9">
        <f t="shared" si="6"/>
        <v>51210.303054875993</v>
      </c>
      <c r="X103" s="9">
        <v>51000</v>
      </c>
      <c r="Y103" s="14">
        <f t="shared" si="9"/>
        <v>210.30305487599253</v>
      </c>
    </row>
    <row r="104" spans="1:25" s="20" customFormat="1" ht="15.75" customHeight="1">
      <c r="A104" s="11">
        <f t="shared" si="7"/>
        <v>89</v>
      </c>
      <c r="B104" s="15" t="s">
        <v>111</v>
      </c>
      <c r="C104" s="16">
        <f t="shared" si="8"/>
        <v>162</v>
      </c>
      <c r="D104" s="17">
        <f>'Apr. 15'!W104</f>
        <v>162521.4621693567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43">
        <f t="shared" si="10"/>
        <v>0</v>
      </c>
      <c r="V104" s="43">
        <f t="shared" si="10"/>
        <v>0</v>
      </c>
      <c r="W104" s="18">
        <f t="shared" si="6"/>
        <v>162521.4621693567</v>
      </c>
      <c r="X104" s="18">
        <v>162000</v>
      </c>
      <c r="Y104" s="19">
        <f t="shared" si="9"/>
        <v>521.46216935670236</v>
      </c>
    </row>
    <row r="105" spans="1:25" s="20" customFormat="1" ht="15.75" customHeight="1">
      <c r="A105" s="11">
        <f t="shared" si="7"/>
        <v>90</v>
      </c>
      <c r="B105" s="15" t="s">
        <v>276</v>
      </c>
      <c r="C105" s="16">
        <f t="shared" si="8"/>
        <v>10</v>
      </c>
      <c r="D105" s="17">
        <f>'Apr. 15'!W105</f>
        <v>10003.6</v>
      </c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43">
        <f t="shared" si="10"/>
        <v>0</v>
      </c>
      <c r="V105" s="43">
        <f t="shared" si="10"/>
        <v>0</v>
      </c>
      <c r="W105" s="18">
        <f t="shared" si="6"/>
        <v>10003.6</v>
      </c>
      <c r="X105" s="18">
        <v>10000</v>
      </c>
      <c r="Y105" s="19">
        <f t="shared" si="9"/>
        <v>3.6000000000003638</v>
      </c>
    </row>
    <row r="106" spans="1:25" s="20" customFormat="1" ht="15.75" customHeight="1">
      <c r="A106" s="11">
        <f t="shared" si="7"/>
        <v>91</v>
      </c>
      <c r="B106" s="12" t="s">
        <v>112</v>
      </c>
      <c r="C106" s="11">
        <f t="shared" si="8"/>
        <v>206</v>
      </c>
      <c r="D106" s="13">
        <f>'Apr. 15'!W106</f>
        <v>206700.06881086197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8">
        <f t="shared" si="10"/>
        <v>0</v>
      </c>
      <c r="V106" s="8">
        <f t="shared" si="10"/>
        <v>0</v>
      </c>
      <c r="W106" s="9">
        <f t="shared" si="6"/>
        <v>206700.06881086197</v>
      </c>
      <c r="X106" s="9">
        <v>206000</v>
      </c>
      <c r="Y106" s="14">
        <f t="shared" si="9"/>
        <v>700.06881086196518</v>
      </c>
    </row>
    <row r="107" spans="1:25" s="20" customFormat="1" ht="15.75" customHeight="1">
      <c r="A107" s="11">
        <f t="shared" si="7"/>
        <v>92</v>
      </c>
      <c r="B107" s="12" t="s">
        <v>113</v>
      </c>
      <c r="C107" s="11">
        <f t="shared" si="8"/>
        <v>35</v>
      </c>
      <c r="D107" s="13">
        <f>'Apr. 15'!W107</f>
        <v>35277.523226791163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8">
        <f t="shared" si="10"/>
        <v>0</v>
      </c>
      <c r="V107" s="8">
        <f t="shared" si="10"/>
        <v>0</v>
      </c>
      <c r="W107" s="9">
        <f t="shared" si="6"/>
        <v>35277.523226791163</v>
      </c>
      <c r="X107" s="9">
        <v>35000</v>
      </c>
      <c r="Y107" s="14">
        <f t="shared" si="9"/>
        <v>277.52322679116332</v>
      </c>
    </row>
    <row r="108" spans="1:25" s="20" customFormat="1" ht="15.75" customHeight="1">
      <c r="A108" s="11">
        <f t="shared" si="7"/>
        <v>93</v>
      </c>
      <c r="B108" s="12" t="s">
        <v>114</v>
      </c>
      <c r="C108" s="11">
        <f t="shared" si="8"/>
        <v>240</v>
      </c>
      <c r="D108" s="13">
        <f>'Apr. 15'!W108</f>
        <v>240615.49783215599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8">
        <f t="shared" si="10"/>
        <v>0</v>
      </c>
      <c r="V108" s="8">
        <f t="shared" si="10"/>
        <v>0</v>
      </c>
      <c r="W108" s="9">
        <f t="shared" si="6"/>
        <v>240615.49783215599</v>
      </c>
      <c r="X108" s="9">
        <v>240000</v>
      </c>
      <c r="Y108" s="14">
        <f t="shared" si="9"/>
        <v>615.49783215599018</v>
      </c>
    </row>
    <row r="109" spans="1:25" s="20" customFormat="1" ht="15.75" customHeight="1">
      <c r="A109" s="11">
        <f t="shared" si="7"/>
        <v>94</v>
      </c>
      <c r="B109" s="12" t="s">
        <v>115</v>
      </c>
      <c r="C109" s="11">
        <f t="shared" si="8"/>
        <v>158</v>
      </c>
      <c r="D109" s="13">
        <f>'Apr. 15'!W109</f>
        <v>158734.74936806885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8">
        <f t="shared" si="10"/>
        <v>0</v>
      </c>
      <c r="V109" s="8">
        <f t="shared" si="10"/>
        <v>0</v>
      </c>
      <c r="W109" s="9">
        <f t="shared" si="6"/>
        <v>158734.74936806885</v>
      </c>
      <c r="X109" s="9">
        <v>158000</v>
      </c>
      <c r="Y109" s="14">
        <f t="shared" si="9"/>
        <v>734.74936806884944</v>
      </c>
    </row>
    <row r="110" spans="1:25" s="20" customFormat="1" ht="15.75" customHeight="1">
      <c r="A110" s="11">
        <f t="shared" si="7"/>
        <v>95</v>
      </c>
      <c r="B110" s="12" t="s">
        <v>116</v>
      </c>
      <c r="C110" s="11">
        <f t="shared" si="8"/>
        <v>85</v>
      </c>
      <c r="D110" s="13">
        <f>'Apr. 15'!W110</f>
        <v>85799.996875646364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8">
        <f t="shared" si="10"/>
        <v>0</v>
      </c>
      <c r="V110" s="8">
        <f t="shared" si="10"/>
        <v>0</v>
      </c>
      <c r="W110" s="9">
        <f t="shared" si="6"/>
        <v>85799.996875646364</v>
      </c>
      <c r="X110" s="9">
        <v>85000</v>
      </c>
      <c r="Y110" s="14">
        <f t="shared" si="9"/>
        <v>799.99687564636406</v>
      </c>
    </row>
    <row r="111" spans="1:25" s="20" customFormat="1" ht="15.75" customHeight="1">
      <c r="A111" s="11">
        <f t="shared" si="7"/>
        <v>96</v>
      </c>
      <c r="B111" s="12" t="s">
        <v>117</v>
      </c>
      <c r="C111" s="11">
        <f t="shared" si="8"/>
        <v>167</v>
      </c>
      <c r="D111" s="13">
        <f>'Apr. 15'!W111</f>
        <v>167571.4227864623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8">
        <f t="shared" si="10"/>
        <v>0</v>
      </c>
      <c r="V111" s="8">
        <f t="shared" si="10"/>
        <v>0</v>
      </c>
      <c r="W111" s="9">
        <f t="shared" si="6"/>
        <v>167571.4227864623</v>
      </c>
      <c r="X111" s="9">
        <v>167000</v>
      </c>
      <c r="Y111" s="14">
        <f t="shared" si="9"/>
        <v>571.42278646229533</v>
      </c>
    </row>
    <row r="112" spans="1:25" s="20" customFormat="1" ht="15.75" customHeight="1">
      <c r="A112" s="11">
        <f t="shared" si="7"/>
        <v>97</v>
      </c>
      <c r="B112" s="12" t="s">
        <v>118</v>
      </c>
      <c r="C112" s="11">
        <f t="shared" si="8"/>
        <v>291</v>
      </c>
      <c r="D112" s="13">
        <f>'Apr. 15'!W112</f>
        <v>291933.81733034848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8">
        <f t="shared" si="10"/>
        <v>0</v>
      </c>
      <c r="V112" s="8">
        <f t="shared" si="10"/>
        <v>0</v>
      </c>
      <c r="W112" s="9">
        <f t="shared" si="6"/>
        <v>291933.81733034848</v>
      </c>
      <c r="X112" s="9">
        <v>291000</v>
      </c>
      <c r="Y112" s="14">
        <f t="shared" si="9"/>
        <v>933.81733034848003</v>
      </c>
    </row>
    <row r="113" spans="1:25" s="20" customFormat="1" ht="15.75" customHeight="1">
      <c r="A113" s="11">
        <f t="shared" si="7"/>
        <v>98</v>
      </c>
      <c r="B113" s="21" t="s">
        <v>283</v>
      </c>
      <c r="C113" s="22">
        <f t="shared" si="8"/>
        <v>0</v>
      </c>
      <c r="D113" s="23">
        <f>'Apr. 15'!W113</f>
        <v>0</v>
      </c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7">
        <f t="shared" si="10"/>
        <v>0</v>
      </c>
      <c r="V113" s="27">
        <f t="shared" si="10"/>
        <v>0</v>
      </c>
      <c r="W113" s="24">
        <f t="shared" si="6"/>
        <v>0</v>
      </c>
      <c r="X113" s="24">
        <v>0</v>
      </c>
      <c r="Y113" s="25">
        <f t="shared" si="9"/>
        <v>0</v>
      </c>
    </row>
    <row r="114" spans="1:25" s="20" customFormat="1" ht="15.75" customHeight="1">
      <c r="A114" s="11">
        <f t="shared" si="7"/>
        <v>99</v>
      </c>
      <c r="B114" s="12" t="s">
        <v>120</v>
      </c>
      <c r="C114" s="11">
        <f t="shared" si="8"/>
        <v>63</v>
      </c>
      <c r="D114" s="13">
        <f>'Apr. 15'!W114</f>
        <v>63959.68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8">
        <f t="shared" si="10"/>
        <v>0</v>
      </c>
      <c r="V114" s="8">
        <f t="shared" si="10"/>
        <v>0</v>
      </c>
      <c r="W114" s="9">
        <f t="shared" si="6"/>
        <v>63959.68</v>
      </c>
      <c r="X114" s="9">
        <v>63000</v>
      </c>
      <c r="Y114" s="14">
        <f t="shared" si="9"/>
        <v>959.68000000000029</v>
      </c>
    </row>
    <row r="115" spans="1:25" s="20" customFormat="1" ht="15.75" customHeight="1">
      <c r="A115" s="11">
        <f t="shared" si="7"/>
        <v>100</v>
      </c>
      <c r="B115" s="12" t="s">
        <v>121</v>
      </c>
      <c r="C115" s="11">
        <f t="shared" si="8"/>
        <v>133</v>
      </c>
      <c r="D115" s="13">
        <f>'Apr. 15'!W115</f>
        <v>133425.48316851901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8">
        <f t="shared" si="10"/>
        <v>0</v>
      </c>
      <c r="V115" s="8">
        <f t="shared" si="10"/>
        <v>0</v>
      </c>
      <c r="W115" s="9">
        <f t="shared" si="6"/>
        <v>133425.48316851901</v>
      </c>
      <c r="X115" s="9">
        <v>133000</v>
      </c>
      <c r="Y115" s="14">
        <f t="shared" si="9"/>
        <v>425.48316851901473</v>
      </c>
    </row>
    <row r="116" spans="1:25" s="20" customFormat="1" ht="15.75" customHeight="1">
      <c r="A116" s="11">
        <f t="shared" si="7"/>
        <v>101</v>
      </c>
      <c r="B116" s="12" t="s">
        <v>122</v>
      </c>
      <c r="C116" s="11">
        <f t="shared" si="8"/>
        <v>236</v>
      </c>
      <c r="D116" s="13">
        <f>'Apr. 15'!W116</f>
        <v>236842.37993581739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8">
        <f t="shared" si="10"/>
        <v>0</v>
      </c>
      <c r="V116" s="8">
        <f t="shared" si="10"/>
        <v>0</v>
      </c>
      <c r="W116" s="9">
        <f t="shared" si="6"/>
        <v>236842.37993581739</v>
      </c>
      <c r="X116" s="9">
        <v>236000</v>
      </c>
      <c r="Y116" s="14">
        <f t="shared" si="9"/>
        <v>842.37993581738556</v>
      </c>
    </row>
    <row r="117" spans="1:25" s="20" customFormat="1" ht="15.75" customHeight="1">
      <c r="A117" s="11">
        <f t="shared" si="7"/>
        <v>102</v>
      </c>
      <c r="B117" s="12" t="s">
        <v>123</v>
      </c>
      <c r="C117" s="11">
        <f t="shared" si="8"/>
        <v>124</v>
      </c>
      <c r="D117" s="13">
        <f>'Apr. 15'!W117</f>
        <v>124243.82425571827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8">
        <f t="shared" si="10"/>
        <v>0</v>
      </c>
      <c r="V117" s="8">
        <f t="shared" si="10"/>
        <v>0</v>
      </c>
      <c r="W117" s="9">
        <f t="shared" si="6"/>
        <v>124243.82425571827</v>
      </c>
      <c r="X117" s="9">
        <v>124000</v>
      </c>
      <c r="Y117" s="14">
        <f t="shared" si="9"/>
        <v>243.82425571826752</v>
      </c>
    </row>
    <row r="118" spans="1:25" s="20" customFormat="1" ht="15.75" customHeight="1">
      <c r="A118" s="11">
        <f t="shared" si="7"/>
        <v>103</v>
      </c>
      <c r="B118" s="15" t="s">
        <v>271</v>
      </c>
      <c r="C118" s="16">
        <f t="shared" si="8"/>
        <v>10</v>
      </c>
      <c r="D118" s="17">
        <f>'Apr. 15'!W118</f>
        <v>10000</v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43">
        <f t="shared" si="10"/>
        <v>0</v>
      </c>
      <c r="V118" s="43">
        <f t="shared" si="10"/>
        <v>0</v>
      </c>
      <c r="W118" s="18">
        <f t="shared" si="6"/>
        <v>10000</v>
      </c>
      <c r="X118" s="18">
        <v>10000</v>
      </c>
      <c r="Y118" s="19">
        <f t="shared" si="9"/>
        <v>0</v>
      </c>
    </row>
    <row r="119" spans="1:25" s="20" customFormat="1" ht="15.75" customHeight="1">
      <c r="A119" s="11">
        <f t="shared" si="7"/>
        <v>104</v>
      </c>
      <c r="B119" s="12" t="s">
        <v>124</v>
      </c>
      <c r="C119" s="11">
        <f t="shared" si="8"/>
        <v>51</v>
      </c>
      <c r="D119" s="13">
        <f>'Apr. 15'!W119</f>
        <v>51172.897020869335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>
        <v>372.36</v>
      </c>
      <c r="U119" s="8">
        <f t="shared" si="10"/>
        <v>0</v>
      </c>
      <c r="V119" s="8">
        <f t="shared" si="10"/>
        <v>372.36</v>
      </c>
      <c r="W119" s="9">
        <f t="shared" si="6"/>
        <v>51545.257020869336</v>
      </c>
      <c r="X119" s="9">
        <v>51000</v>
      </c>
      <c r="Y119" s="14">
        <f t="shared" si="9"/>
        <v>545.25702086933597</v>
      </c>
    </row>
    <row r="120" spans="1:25" s="20" customFormat="1" ht="15.75" customHeight="1">
      <c r="A120" s="11">
        <f t="shared" si="7"/>
        <v>105</v>
      </c>
      <c r="B120" s="12" t="s">
        <v>125</v>
      </c>
      <c r="C120" s="11">
        <f t="shared" si="8"/>
        <v>206</v>
      </c>
      <c r="D120" s="13">
        <f>'Apr. 15'!W120</f>
        <v>206280.4046112764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8">
        <f t="shared" si="10"/>
        <v>0</v>
      </c>
      <c r="V120" s="8">
        <f t="shared" si="10"/>
        <v>0</v>
      </c>
      <c r="W120" s="9">
        <f t="shared" si="6"/>
        <v>206280.4046112764</v>
      </c>
      <c r="X120" s="9">
        <v>206000</v>
      </c>
      <c r="Y120" s="14">
        <f t="shared" si="9"/>
        <v>280.40461127640447</v>
      </c>
    </row>
    <row r="121" spans="1:25" s="20" customFormat="1" ht="15.75" customHeight="1">
      <c r="A121" s="11">
        <f t="shared" si="7"/>
        <v>106</v>
      </c>
      <c r="B121" s="12" t="s">
        <v>126</v>
      </c>
      <c r="C121" s="11">
        <f t="shared" si="8"/>
        <v>418</v>
      </c>
      <c r="D121" s="13">
        <f>'Apr. 15'!W121</f>
        <v>418826.74493714102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8">
        <f t="shared" si="10"/>
        <v>0</v>
      </c>
      <c r="V121" s="8">
        <f t="shared" si="10"/>
        <v>0</v>
      </c>
      <c r="W121" s="9">
        <f t="shared" si="6"/>
        <v>418826.74493714102</v>
      </c>
      <c r="X121" s="9">
        <v>418000</v>
      </c>
      <c r="Y121" s="14">
        <f t="shared" si="9"/>
        <v>826.74493714101845</v>
      </c>
    </row>
    <row r="122" spans="1:25" s="20" customFormat="1" ht="15.75" customHeight="1">
      <c r="A122" s="11">
        <f t="shared" si="7"/>
        <v>107</v>
      </c>
      <c r="B122" s="15" t="s">
        <v>127</v>
      </c>
      <c r="C122" s="16">
        <f t="shared" si="8"/>
        <v>158</v>
      </c>
      <c r="D122" s="17">
        <f>'Apr. 15'!W122</f>
        <v>157867.06948498217</v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>
        <v>750</v>
      </c>
      <c r="S122" s="17"/>
      <c r="T122" s="17"/>
      <c r="U122" s="43">
        <f t="shared" si="10"/>
        <v>0</v>
      </c>
      <c r="V122" s="43">
        <f t="shared" si="10"/>
        <v>750</v>
      </c>
      <c r="W122" s="18">
        <f t="shared" si="6"/>
        <v>158617.06948498217</v>
      </c>
      <c r="X122" s="18">
        <v>158000</v>
      </c>
      <c r="Y122" s="19">
        <f t="shared" si="9"/>
        <v>617.06948498217389</v>
      </c>
    </row>
    <row r="123" spans="1:25" s="20" customFormat="1" ht="15.75" customHeight="1">
      <c r="A123" s="11">
        <f t="shared" si="7"/>
        <v>108</v>
      </c>
      <c r="B123" s="15" t="s">
        <v>128</v>
      </c>
      <c r="C123" s="16">
        <f t="shared" si="8"/>
        <v>28</v>
      </c>
      <c r="D123" s="17">
        <f>'Apr. 15'!W123</f>
        <v>28728.679999999997</v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43">
        <f t="shared" si="10"/>
        <v>0</v>
      </c>
      <c r="V123" s="43">
        <f t="shared" si="10"/>
        <v>0</v>
      </c>
      <c r="W123" s="18">
        <f t="shared" si="6"/>
        <v>28728.679999999997</v>
      </c>
      <c r="X123" s="18">
        <v>28000</v>
      </c>
      <c r="Y123" s="19">
        <f t="shared" si="9"/>
        <v>728.67999999999665</v>
      </c>
    </row>
    <row r="124" spans="1:25" s="20" customFormat="1" ht="15.75" customHeight="1">
      <c r="A124" s="11">
        <f t="shared" si="7"/>
        <v>109</v>
      </c>
      <c r="B124" s="12" t="s">
        <v>129</v>
      </c>
      <c r="C124" s="11">
        <f t="shared" si="8"/>
        <v>1</v>
      </c>
      <c r="D124" s="13">
        <f>'Apr. 15'!W124</f>
        <v>1344.6501566405195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>
        <v>18.86</v>
      </c>
      <c r="U124" s="8">
        <f t="shared" si="10"/>
        <v>0</v>
      </c>
      <c r="V124" s="8">
        <f t="shared" si="10"/>
        <v>18.86</v>
      </c>
      <c r="W124" s="9">
        <f t="shared" si="6"/>
        <v>1363.5101566405194</v>
      </c>
      <c r="X124" s="9">
        <v>1000</v>
      </c>
      <c r="Y124" s="14">
        <f t="shared" si="9"/>
        <v>363.51015664051943</v>
      </c>
    </row>
    <row r="125" spans="1:25" s="20" customFormat="1" ht="15.75" customHeight="1">
      <c r="A125" s="11">
        <f t="shared" si="7"/>
        <v>110</v>
      </c>
      <c r="B125" s="12" t="s">
        <v>130</v>
      </c>
      <c r="C125" s="11">
        <f t="shared" si="8"/>
        <v>125</v>
      </c>
      <c r="D125" s="13">
        <f>'Apr. 15'!W125</f>
        <v>125213.57563883577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8">
        <f t="shared" si="10"/>
        <v>0</v>
      </c>
      <c r="V125" s="8">
        <f t="shared" si="10"/>
        <v>0</v>
      </c>
      <c r="W125" s="9">
        <f t="shared" si="6"/>
        <v>125213.57563883577</v>
      </c>
      <c r="X125" s="9">
        <v>125000</v>
      </c>
      <c r="Y125" s="14">
        <f t="shared" si="9"/>
        <v>213.5756388357695</v>
      </c>
    </row>
    <row r="126" spans="1:25" s="20" customFormat="1" ht="15.75" customHeight="1">
      <c r="A126" s="11">
        <f t="shared" si="7"/>
        <v>111</v>
      </c>
      <c r="B126" s="12" t="s">
        <v>131</v>
      </c>
      <c r="C126" s="11">
        <f t="shared" si="8"/>
        <v>13</v>
      </c>
      <c r="D126" s="13">
        <f>'Apr. 15'!W126</f>
        <v>13402.099999999999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8">
        <f t="shared" si="10"/>
        <v>0</v>
      </c>
      <c r="V126" s="8">
        <f t="shared" si="10"/>
        <v>0</v>
      </c>
      <c r="W126" s="9">
        <f t="shared" si="6"/>
        <v>13402.099999999999</v>
      </c>
      <c r="X126" s="9">
        <v>13000</v>
      </c>
      <c r="Y126" s="14">
        <f t="shared" si="9"/>
        <v>402.09999999999854</v>
      </c>
    </row>
    <row r="127" spans="1:25" s="20" customFormat="1" ht="15.75" customHeight="1">
      <c r="A127" s="11">
        <f t="shared" si="7"/>
        <v>112</v>
      </c>
      <c r="B127" s="21" t="s">
        <v>282</v>
      </c>
      <c r="C127" s="22">
        <f t="shared" si="8"/>
        <v>0</v>
      </c>
      <c r="D127" s="23">
        <f>'Apr. 15'!W127</f>
        <v>19522.907180731836</v>
      </c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>
        <v>19799.099999999999</v>
      </c>
      <c r="T127" s="23">
        <v>276.19</v>
      </c>
      <c r="U127" s="27">
        <f t="shared" si="10"/>
        <v>19799.099999999999</v>
      </c>
      <c r="V127" s="27">
        <f t="shared" si="10"/>
        <v>276.19</v>
      </c>
      <c r="W127" s="24">
        <f t="shared" si="6"/>
        <v>-2.8192681638756767E-3</v>
      </c>
      <c r="X127" s="24">
        <v>0</v>
      </c>
      <c r="Y127" s="25">
        <f t="shared" si="9"/>
        <v>-2.8192681638756767E-3</v>
      </c>
    </row>
    <row r="128" spans="1:25" s="20" customFormat="1" ht="15.75" customHeight="1">
      <c r="A128" s="11">
        <f t="shared" si="7"/>
        <v>113</v>
      </c>
      <c r="B128" s="12" t="s">
        <v>133</v>
      </c>
      <c r="C128" s="11">
        <f t="shared" si="8"/>
        <v>14</v>
      </c>
      <c r="D128" s="13">
        <f>'Apr. 15'!W128</f>
        <v>14064.760958472893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8">
        <f t="shared" si="10"/>
        <v>0</v>
      </c>
      <c r="V128" s="8">
        <f t="shared" si="10"/>
        <v>0</v>
      </c>
      <c r="W128" s="9">
        <f t="shared" si="6"/>
        <v>14064.760958472893</v>
      </c>
      <c r="X128" s="9">
        <v>14000</v>
      </c>
      <c r="Y128" s="14">
        <f t="shared" si="9"/>
        <v>64.760958472892526</v>
      </c>
    </row>
    <row r="129" spans="1:25" s="20" customFormat="1" ht="15.75" customHeight="1">
      <c r="A129" s="11">
        <f t="shared" si="7"/>
        <v>114</v>
      </c>
      <c r="B129" s="12" t="s">
        <v>134</v>
      </c>
      <c r="C129" s="11">
        <f t="shared" si="8"/>
        <v>67</v>
      </c>
      <c r="D129" s="13">
        <f>'Apr. 15'!W129</f>
        <v>67320.65226839071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8">
        <f t="shared" si="10"/>
        <v>0</v>
      </c>
      <c r="V129" s="8">
        <f t="shared" si="10"/>
        <v>0</v>
      </c>
      <c r="W129" s="9">
        <f t="shared" si="6"/>
        <v>67320.65226839071</v>
      </c>
      <c r="X129" s="9">
        <v>67000</v>
      </c>
      <c r="Y129" s="14">
        <f t="shared" si="9"/>
        <v>320.65226839070965</v>
      </c>
    </row>
    <row r="130" spans="1:25" s="20" customFormat="1" ht="15.75" customHeight="1">
      <c r="A130" s="11">
        <f t="shared" si="7"/>
        <v>115</v>
      </c>
      <c r="B130" s="12" t="s">
        <v>135</v>
      </c>
      <c r="C130" s="11">
        <f t="shared" si="8"/>
        <v>22</v>
      </c>
      <c r="D130" s="13">
        <f>'Apr. 15'!W130</f>
        <v>21941.246787670883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>
        <v>432.37</v>
      </c>
      <c r="U130" s="8">
        <f t="shared" si="10"/>
        <v>0</v>
      </c>
      <c r="V130" s="8">
        <f t="shared" si="10"/>
        <v>432.37</v>
      </c>
      <c r="W130" s="9">
        <f t="shared" si="6"/>
        <v>22373.616787670882</v>
      </c>
      <c r="X130" s="9">
        <v>22000</v>
      </c>
      <c r="Y130" s="14">
        <f t="shared" si="9"/>
        <v>373.61678767088233</v>
      </c>
    </row>
    <row r="131" spans="1:25" s="20" customFormat="1" ht="15.75" customHeight="1">
      <c r="A131" s="11">
        <f t="shared" si="7"/>
        <v>116</v>
      </c>
      <c r="B131" s="12" t="s">
        <v>136</v>
      </c>
      <c r="C131" s="11">
        <f t="shared" si="8"/>
        <v>272</v>
      </c>
      <c r="D131" s="13">
        <f>'Apr. 15'!W131</f>
        <v>272711.22492044541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8">
        <f t="shared" si="10"/>
        <v>0</v>
      </c>
      <c r="V131" s="8">
        <f t="shared" si="10"/>
        <v>0</v>
      </c>
      <c r="W131" s="9">
        <f t="shared" si="6"/>
        <v>272711.22492044541</v>
      </c>
      <c r="X131" s="9">
        <v>272000</v>
      </c>
      <c r="Y131" s="14">
        <f t="shared" si="9"/>
        <v>711.22492044541286</v>
      </c>
    </row>
    <row r="132" spans="1:25" s="20" customFormat="1" ht="15.75" customHeight="1">
      <c r="A132" s="11">
        <f t="shared" si="7"/>
        <v>117</v>
      </c>
      <c r="B132" s="12" t="s">
        <v>137</v>
      </c>
      <c r="C132" s="11">
        <f t="shared" si="8"/>
        <v>35</v>
      </c>
      <c r="D132" s="13">
        <f>'Apr. 15'!W132</f>
        <v>35525.25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8">
        <f t="shared" si="10"/>
        <v>0</v>
      </c>
      <c r="V132" s="8">
        <f t="shared" si="10"/>
        <v>0</v>
      </c>
      <c r="W132" s="9">
        <f t="shared" si="6"/>
        <v>35525.25</v>
      </c>
      <c r="X132" s="9">
        <v>35000</v>
      </c>
      <c r="Y132" s="14">
        <f t="shared" si="9"/>
        <v>525.25</v>
      </c>
    </row>
    <row r="133" spans="1:25" s="20" customFormat="1" ht="15.75" customHeight="1">
      <c r="A133" s="11">
        <f t="shared" si="7"/>
        <v>118</v>
      </c>
      <c r="B133" s="12" t="s">
        <v>138</v>
      </c>
      <c r="C133" s="11">
        <f t="shared" si="8"/>
        <v>14</v>
      </c>
      <c r="D133" s="13">
        <f>'Apr. 15'!W133</f>
        <v>14499.906206736898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>
        <v>216.99</v>
      </c>
      <c r="U133" s="8">
        <f t="shared" si="10"/>
        <v>0</v>
      </c>
      <c r="V133" s="8">
        <f t="shared" si="10"/>
        <v>216.99</v>
      </c>
      <c r="W133" s="9">
        <f t="shared" si="6"/>
        <v>14716.896206736898</v>
      </c>
      <c r="X133" s="9">
        <v>14000</v>
      </c>
      <c r="Y133" s="14">
        <f t="shared" si="9"/>
        <v>716.89620673689751</v>
      </c>
    </row>
    <row r="134" spans="1:25" s="20" customFormat="1" ht="15.75" customHeight="1">
      <c r="A134" s="11">
        <f t="shared" si="7"/>
        <v>119</v>
      </c>
      <c r="B134" s="12" t="s">
        <v>139</v>
      </c>
      <c r="C134" s="11">
        <f t="shared" si="8"/>
        <v>256</v>
      </c>
      <c r="D134" s="13">
        <f>'Apr. 15'!W134</f>
        <v>256728.72694906683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8">
        <f t="shared" si="10"/>
        <v>0</v>
      </c>
      <c r="V134" s="8">
        <f t="shared" si="10"/>
        <v>0</v>
      </c>
      <c r="W134" s="9">
        <f t="shared" si="6"/>
        <v>256728.72694906683</v>
      </c>
      <c r="X134" s="9">
        <v>256000</v>
      </c>
      <c r="Y134" s="14">
        <f t="shared" si="9"/>
        <v>728.72694906682591</v>
      </c>
    </row>
    <row r="135" spans="1:25" s="20" customFormat="1" ht="15.75" customHeight="1">
      <c r="A135" s="11">
        <f t="shared" si="7"/>
        <v>120</v>
      </c>
      <c r="B135" s="12" t="s">
        <v>140</v>
      </c>
      <c r="C135" s="11">
        <f t="shared" si="8"/>
        <v>3</v>
      </c>
      <c r="D135" s="13">
        <f>'Apr. 15'!W135</f>
        <v>3631.030740872448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>
        <v>50.93</v>
      </c>
      <c r="U135" s="8">
        <f t="shared" si="10"/>
        <v>0</v>
      </c>
      <c r="V135" s="8">
        <f t="shared" si="10"/>
        <v>50.93</v>
      </c>
      <c r="W135" s="9">
        <f t="shared" si="6"/>
        <v>3681.9607408724478</v>
      </c>
      <c r="X135" s="9">
        <v>3000</v>
      </c>
      <c r="Y135" s="14">
        <f t="shared" si="9"/>
        <v>681.96074087244779</v>
      </c>
    </row>
    <row r="136" spans="1:25" s="20" customFormat="1" ht="15.75" customHeight="1">
      <c r="A136" s="11">
        <f t="shared" si="7"/>
        <v>121</v>
      </c>
      <c r="B136" s="12" t="s">
        <v>141</v>
      </c>
      <c r="C136" s="11">
        <f t="shared" si="8"/>
        <v>295</v>
      </c>
      <c r="D136" s="13">
        <f>'Apr. 15'!W136</f>
        <v>295166.65159193566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8">
        <f t="shared" si="10"/>
        <v>0</v>
      </c>
      <c r="V136" s="8">
        <f t="shared" si="10"/>
        <v>0</v>
      </c>
      <c r="W136" s="9">
        <f t="shared" si="6"/>
        <v>295166.65159193566</v>
      </c>
      <c r="X136" s="9">
        <v>295000</v>
      </c>
      <c r="Y136" s="14">
        <f t="shared" si="9"/>
        <v>166.65159193566069</v>
      </c>
    </row>
    <row r="137" spans="1:25" s="20" customFormat="1" ht="15.75" customHeight="1">
      <c r="A137" s="11">
        <f t="shared" si="7"/>
        <v>122</v>
      </c>
      <c r="B137" s="12" t="s">
        <v>142</v>
      </c>
      <c r="C137" s="11">
        <f t="shared" si="8"/>
        <v>230</v>
      </c>
      <c r="D137" s="13">
        <f>'Apr. 15'!W137</f>
        <v>229338.26838564995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>
        <v>1188</v>
      </c>
      <c r="U137" s="8">
        <f t="shared" si="10"/>
        <v>0</v>
      </c>
      <c r="V137" s="8">
        <f t="shared" si="10"/>
        <v>1188</v>
      </c>
      <c r="W137" s="9">
        <f t="shared" si="6"/>
        <v>230526.26838564995</v>
      </c>
      <c r="X137" s="9">
        <v>230000</v>
      </c>
      <c r="Y137" s="14">
        <f t="shared" si="9"/>
        <v>526.26838564994978</v>
      </c>
    </row>
    <row r="138" spans="1:25" s="20" customFormat="1" ht="15.75" customHeight="1">
      <c r="A138" s="11">
        <f t="shared" si="7"/>
        <v>123</v>
      </c>
      <c r="B138" s="12" t="s">
        <v>143</v>
      </c>
      <c r="C138" s="11">
        <f t="shared" si="8"/>
        <v>217</v>
      </c>
      <c r="D138" s="13">
        <f>'Apr. 15'!W138</f>
        <v>217552.98509160103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8">
        <f t="shared" si="10"/>
        <v>0</v>
      </c>
      <c r="V138" s="8">
        <f t="shared" si="10"/>
        <v>0</v>
      </c>
      <c r="W138" s="9">
        <f t="shared" si="6"/>
        <v>217552.98509160103</v>
      </c>
      <c r="X138" s="9">
        <v>217000</v>
      </c>
      <c r="Y138" s="14">
        <f t="shared" si="9"/>
        <v>552.98509160103276</v>
      </c>
    </row>
    <row r="139" spans="1:25" s="20" customFormat="1" ht="15.75" customHeight="1">
      <c r="A139" s="11">
        <f t="shared" si="7"/>
        <v>124</v>
      </c>
      <c r="B139" s="12" t="s">
        <v>144</v>
      </c>
      <c r="C139" s="11">
        <f t="shared" si="8"/>
        <v>184</v>
      </c>
      <c r="D139" s="13">
        <f>'Apr. 15'!W139</f>
        <v>184960.81512431378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8">
        <f t="shared" si="10"/>
        <v>0</v>
      </c>
      <c r="V139" s="8">
        <f t="shared" si="10"/>
        <v>0</v>
      </c>
      <c r="W139" s="9">
        <f t="shared" si="6"/>
        <v>184960.81512431378</v>
      </c>
      <c r="X139" s="9">
        <v>184000</v>
      </c>
      <c r="Y139" s="14">
        <f t="shared" si="9"/>
        <v>960.8151243137836</v>
      </c>
    </row>
    <row r="140" spans="1:25" s="20" customFormat="1" ht="15.75" customHeight="1">
      <c r="A140" s="11">
        <f t="shared" si="7"/>
        <v>125</v>
      </c>
      <c r="B140" s="12" t="s">
        <v>145</v>
      </c>
      <c r="C140" s="11">
        <f t="shared" si="8"/>
        <v>77</v>
      </c>
      <c r="D140" s="13">
        <f>'Apr. 15'!W140</f>
        <v>77111.24153342974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8">
        <f t="shared" si="10"/>
        <v>0</v>
      </c>
      <c r="V140" s="8">
        <f t="shared" si="10"/>
        <v>0</v>
      </c>
      <c r="W140" s="9">
        <f t="shared" si="6"/>
        <v>77111.24153342974</v>
      </c>
      <c r="X140" s="9">
        <v>77000</v>
      </c>
      <c r="Y140" s="14">
        <f t="shared" si="9"/>
        <v>111.24153342974023</v>
      </c>
    </row>
    <row r="141" spans="1:25" s="20" customFormat="1" ht="15.75" customHeight="1">
      <c r="A141" s="11">
        <f t="shared" si="7"/>
        <v>126</v>
      </c>
      <c r="B141" s="12" t="s">
        <v>146</v>
      </c>
      <c r="C141" s="11">
        <f t="shared" si="8"/>
        <v>68</v>
      </c>
      <c r="D141" s="13">
        <f>'Apr. 15'!W141</f>
        <v>68379.326734557486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8">
        <f t="shared" si="10"/>
        <v>0</v>
      </c>
      <c r="V141" s="8">
        <f t="shared" si="10"/>
        <v>0</v>
      </c>
      <c r="W141" s="9">
        <f t="shared" si="6"/>
        <v>68379.326734557486</v>
      </c>
      <c r="X141" s="9">
        <v>68000</v>
      </c>
      <c r="Y141" s="14">
        <f t="shared" si="9"/>
        <v>379.32673455748591</v>
      </c>
    </row>
    <row r="142" spans="1:25" s="20" customFormat="1" ht="15.75" customHeight="1">
      <c r="A142" s="11">
        <f t="shared" si="7"/>
        <v>127</v>
      </c>
      <c r="B142" s="12" t="s">
        <v>147</v>
      </c>
      <c r="C142" s="11">
        <f t="shared" si="8"/>
        <v>185</v>
      </c>
      <c r="D142" s="13">
        <f>'Apr. 15'!W142</f>
        <v>185319.48547381739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8">
        <f t="shared" si="10"/>
        <v>0</v>
      </c>
      <c r="V142" s="8">
        <f t="shared" si="10"/>
        <v>0</v>
      </c>
      <c r="W142" s="9">
        <f t="shared" si="6"/>
        <v>185319.48547381739</v>
      </c>
      <c r="X142" s="9">
        <v>185000</v>
      </c>
      <c r="Y142" s="14">
        <f t="shared" si="9"/>
        <v>319.48547381738899</v>
      </c>
    </row>
    <row r="143" spans="1:25" s="20" customFormat="1" ht="15.75" customHeight="1">
      <c r="A143" s="11">
        <f t="shared" si="7"/>
        <v>128</v>
      </c>
      <c r="B143" s="12" t="s">
        <v>148</v>
      </c>
      <c r="C143" s="11">
        <f t="shared" si="8"/>
        <v>59</v>
      </c>
      <c r="D143" s="13">
        <f>'Apr. 15'!W143</f>
        <v>59441.006031130491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8">
        <f t="shared" si="10"/>
        <v>0</v>
      </c>
      <c r="V143" s="8">
        <f t="shared" si="10"/>
        <v>0</v>
      </c>
      <c r="W143" s="9">
        <f t="shared" ref="W143:W206" si="11">+D143+V143-U143</f>
        <v>59441.006031130491</v>
      </c>
      <c r="X143" s="9">
        <v>59000</v>
      </c>
      <c r="Y143" s="14">
        <f t="shared" si="9"/>
        <v>441.00603113049146</v>
      </c>
    </row>
    <row r="144" spans="1:25" s="20" customFormat="1" ht="15.75" customHeight="1">
      <c r="A144" s="11">
        <f t="shared" si="7"/>
        <v>129</v>
      </c>
      <c r="B144" s="12" t="s">
        <v>149</v>
      </c>
      <c r="C144" s="11">
        <f t="shared" si="8"/>
        <v>57</v>
      </c>
      <c r="D144" s="13">
        <f>'Apr. 15'!W144</f>
        <v>57844.54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8">
        <f t="shared" si="10"/>
        <v>0</v>
      </c>
      <c r="V144" s="8">
        <f t="shared" si="10"/>
        <v>0</v>
      </c>
      <c r="W144" s="9">
        <f t="shared" si="11"/>
        <v>57844.54</v>
      </c>
      <c r="X144" s="9">
        <v>57000</v>
      </c>
      <c r="Y144" s="14">
        <f t="shared" si="9"/>
        <v>844.54000000000087</v>
      </c>
    </row>
    <row r="145" spans="1:25" s="20" customFormat="1" ht="15.75" customHeight="1">
      <c r="A145" s="11">
        <f t="shared" ref="A145:A208" si="12">+A144+1</f>
        <v>130</v>
      </c>
      <c r="B145" s="12" t="s">
        <v>150</v>
      </c>
      <c r="C145" s="11">
        <f t="shared" si="8"/>
        <v>330</v>
      </c>
      <c r="D145" s="13">
        <f>'Apr. 15'!W145</f>
        <v>330051.27364037896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8">
        <f t="shared" si="10"/>
        <v>0</v>
      </c>
      <c r="V145" s="8">
        <f t="shared" si="10"/>
        <v>0</v>
      </c>
      <c r="W145" s="9">
        <f t="shared" si="11"/>
        <v>330051.27364037896</v>
      </c>
      <c r="X145" s="9">
        <v>330000</v>
      </c>
      <c r="Y145" s="14">
        <f t="shared" si="9"/>
        <v>51.273640378960408</v>
      </c>
    </row>
    <row r="146" spans="1:25" s="20" customFormat="1" ht="15.75" customHeight="1">
      <c r="A146" s="11">
        <f t="shared" si="12"/>
        <v>131</v>
      </c>
      <c r="B146" s="12" t="s">
        <v>151</v>
      </c>
      <c r="C146" s="11">
        <f t="shared" si="8"/>
        <v>51</v>
      </c>
      <c r="D146" s="13">
        <f>'Apr. 15'!W146</f>
        <v>51796.012758185032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8">
        <f t="shared" si="10"/>
        <v>0</v>
      </c>
      <c r="V146" s="8">
        <f t="shared" si="10"/>
        <v>0</v>
      </c>
      <c r="W146" s="9">
        <f t="shared" si="11"/>
        <v>51796.012758185032</v>
      </c>
      <c r="X146" s="9">
        <v>51000</v>
      </c>
      <c r="Y146" s="14">
        <f t="shared" ref="Y146:Y209" si="13">+W146-X146</f>
        <v>796.012758185032</v>
      </c>
    </row>
    <row r="147" spans="1:25" s="20" customFormat="1" ht="15.75" customHeight="1">
      <c r="A147" s="11">
        <f t="shared" si="12"/>
        <v>132</v>
      </c>
      <c r="B147" s="12" t="s">
        <v>152</v>
      </c>
      <c r="C147" s="11">
        <f t="shared" ref="C147:C211" si="14">+X147/1000</f>
        <v>186</v>
      </c>
      <c r="D147" s="13">
        <f>'Apr. 15'!W147</f>
        <v>186408.65511762735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8">
        <f t="shared" si="10"/>
        <v>0</v>
      </c>
      <c r="V147" s="8">
        <f t="shared" si="10"/>
        <v>0</v>
      </c>
      <c r="W147" s="9">
        <f t="shared" si="11"/>
        <v>186408.65511762735</v>
      </c>
      <c r="X147" s="9">
        <v>186000</v>
      </c>
      <c r="Y147" s="14">
        <f t="shared" si="13"/>
        <v>408.65511762734968</v>
      </c>
    </row>
    <row r="148" spans="1:25" s="20" customFormat="1" ht="15.75" customHeight="1">
      <c r="A148" s="11">
        <f t="shared" si="12"/>
        <v>133</v>
      </c>
      <c r="B148" s="15" t="s">
        <v>273</v>
      </c>
      <c r="C148" s="16">
        <f t="shared" si="14"/>
        <v>10</v>
      </c>
      <c r="D148" s="17">
        <f>'Apr. 15'!W148</f>
        <v>10005.02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43">
        <f t="shared" si="10"/>
        <v>0</v>
      </c>
      <c r="V148" s="43">
        <f t="shared" si="10"/>
        <v>0</v>
      </c>
      <c r="W148" s="18">
        <f t="shared" si="11"/>
        <v>10005.02</v>
      </c>
      <c r="X148" s="18">
        <v>10000</v>
      </c>
      <c r="Y148" s="19">
        <f t="shared" si="13"/>
        <v>5.0200000000004366</v>
      </c>
    </row>
    <row r="149" spans="1:25" s="20" customFormat="1" ht="15.75" customHeight="1">
      <c r="A149" s="11">
        <f t="shared" si="12"/>
        <v>134</v>
      </c>
      <c r="B149" s="12" t="s">
        <v>153</v>
      </c>
      <c r="C149" s="11">
        <f t="shared" si="14"/>
        <v>283</v>
      </c>
      <c r="D149" s="13">
        <f>'Apr. 15'!W149</f>
        <v>283497.56952448073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8">
        <f t="shared" si="10"/>
        <v>0</v>
      </c>
      <c r="V149" s="8">
        <f t="shared" si="10"/>
        <v>0</v>
      </c>
      <c r="W149" s="9">
        <f t="shared" si="11"/>
        <v>283497.56952448073</v>
      </c>
      <c r="X149" s="9">
        <v>283000</v>
      </c>
      <c r="Y149" s="14">
        <f t="shared" si="13"/>
        <v>497.56952448072843</v>
      </c>
    </row>
    <row r="150" spans="1:25" s="20" customFormat="1" ht="15.75" customHeight="1">
      <c r="A150" s="11">
        <f t="shared" si="12"/>
        <v>135</v>
      </c>
      <c r="B150" s="12" t="s">
        <v>154</v>
      </c>
      <c r="C150" s="11">
        <f t="shared" si="14"/>
        <v>218</v>
      </c>
      <c r="D150" s="13">
        <f>'Apr. 15'!W150</f>
        <v>218978.01555184764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8">
        <f t="shared" si="10"/>
        <v>0</v>
      </c>
      <c r="V150" s="8">
        <f t="shared" si="10"/>
        <v>0</v>
      </c>
      <c r="W150" s="9">
        <f t="shared" si="11"/>
        <v>218978.01555184764</v>
      </c>
      <c r="X150" s="9">
        <v>218000</v>
      </c>
      <c r="Y150" s="14">
        <f t="shared" si="13"/>
        <v>978.01555184763856</v>
      </c>
    </row>
    <row r="151" spans="1:25" s="20" customFormat="1" ht="15.75" customHeight="1">
      <c r="A151" s="11">
        <f t="shared" si="12"/>
        <v>136</v>
      </c>
      <c r="B151" s="12" t="s">
        <v>155</v>
      </c>
      <c r="C151" s="11">
        <f t="shared" si="14"/>
        <v>63</v>
      </c>
      <c r="D151" s="13">
        <f>'Apr. 15'!W151</f>
        <v>63057.033286065591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8">
        <f t="shared" si="10"/>
        <v>0</v>
      </c>
      <c r="V151" s="8">
        <f t="shared" si="10"/>
        <v>0</v>
      </c>
      <c r="W151" s="9">
        <f t="shared" si="11"/>
        <v>63057.033286065591</v>
      </c>
      <c r="X151" s="9">
        <v>63000</v>
      </c>
      <c r="Y151" s="14">
        <f t="shared" si="13"/>
        <v>57.033286065590801</v>
      </c>
    </row>
    <row r="152" spans="1:25" s="20" customFormat="1" ht="15.75" customHeight="1">
      <c r="A152" s="11">
        <f t="shared" si="12"/>
        <v>137</v>
      </c>
      <c r="B152" s="12" t="s">
        <v>156</v>
      </c>
      <c r="C152" s="11">
        <f t="shared" si="14"/>
        <v>70</v>
      </c>
      <c r="D152" s="13">
        <f>'Apr. 15'!W152</f>
        <v>70536.98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8">
        <f t="shared" si="10"/>
        <v>0</v>
      </c>
      <c r="V152" s="8">
        <f t="shared" si="10"/>
        <v>0</v>
      </c>
      <c r="W152" s="9">
        <f t="shared" si="11"/>
        <v>70536.98</v>
      </c>
      <c r="X152" s="9">
        <v>70000</v>
      </c>
      <c r="Y152" s="14">
        <f t="shared" si="13"/>
        <v>536.97999999999593</v>
      </c>
    </row>
    <row r="153" spans="1:25" s="20" customFormat="1" ht="15.75" customHeight="1">
      <c r="A153" s="11">
        <f t="shared" si="12"/>
        <v>138</v>
      </c>
      <c r="B153" s="12" t="s">
        <v>157</v>
      </c>
      <c r="C153" s="11">
        <f t="shared" si="14"/>
        <v>200</v>
      </c>
      <c r="D153" s="13">
        <f>'Apr. 15'!W153</f>
        <v>198799.28023289825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>
        <v>1250</v>
      </c>
      <c r="S153" s="13"/>
      <c r="T153" s="13"/>
      <c r="U153" s="8">
        <f t="shared" si="10"/>
        <v>0</v>
      </c>
      <c r="V153" s="8">
        <f t="shared" si="10"/>
        <v>1250</v>
      </c>
      <c r="W153" s="9">
        <f t="shared" si="11"/>
        <v>200049.28023289825</v>
      </c>
      <c r="X153" s="9">
        <v>200000</v>
      </c>
      <c r="Y153" s="14">
        <f t="shared" si="13"/>
        <v>49.280232898250688</v>
      </c>
    </row>
    <row r="154" spans="1:25" s="20" customFormat="1" ht="15.75" customHeight="1">
      <c r="A154" s="11">
        <f t="shared" si="12"/>
        <v>139</v>
      </c>
      <c r="B154" s="12" t="s">
        <v>158</v>
      </c>
      <c r="C154" s="11">
        <f t="shared" si="14"/>
        <v>257</v>
      </c>
      <c r="D154" s="13">
        <f>'Apr. 15'!W154</f>
        <v>254296.45860550835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>
        <v>3650</v>
      </c>
      <c r="S154" s="13"/>
      <c r="T154" s="13">
        <v>36</v>
      </c>
      <c r="U154" s="8">
        <f t="shared" si="10"/>
        <v>0</v>
      </c>
      <c r="V154" s="8">
        <f t="shared" si="10"/>
        <v>3686</v>
      </c>
      <c r="W154" s="9">
        <f t="shared" si="11"/>
        <v>257982.45860550835</v>
      </c>
      <c r="X154" s="9">
        <v>257000</v>
      </c>
      <c r="Y154" s="14">
        <f t="shared" si="13"/>
        <v>982.45860550834914</v>
      </c>
    </row>
    <row r="155" spans="1:25" s="20" customFormat="1" ht="15.75" customHeight="1">
      <c r="A155" s="11">
        <f t="shared" si="12"/>
        <v>140</v>
      </c>
      <c r="B155" s="12" t="s">
        <v>159</v>
      </c>
      <c r="C155" s="11">
        <f t="shared" si="14"/>
        <v>101</v>
      </c>
      <c r="D155" s="13">
        <f>'Apr. 15'!W155</f>
        <v>101774.54811688444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8">
        <f t="shared" si="10"/>
        <v>0</v>
      </c>
      <c r="V155" s="8">
        <f t="shared" si="10"/>
        <v>0</v>
      </c>
      <c r="W155" s="9">
        <f t="shared" si="11"/>
        <v>101774.54811688444</v>
      </c>
      <c r="X155" s="9">
        <v>101000</v>
      </c>
      <c r="Y155" s="14">
        <f t="shared" si="13"/>
        <v>774.5481168844417</v>
      </c>
    </row>
    <row r="156" spans="1:25" s="20" customFormat="1" ht="15.75" customHeight="1">
      <c r="A156" s="11">
        <f t="shared" si="12"/>
        <v>141</v>
      </c>
      <c r="B156" s="12" t="s">
        <v>160</v>
      </c>
      <c r="C156" s="11">
        <f t="shared" si="14"/>
        <v>27</v>
      </c>
      <c r="D156" s="13">
        <f>'Apr. 15'!W156</f>
        <v>27233.076055315887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>
        <v>385.72</v>
      </c>
      <c r="U156" s="8">
        <f t="shared" si="10"/>
        <v>0</v>
      </c>
      <c r="V156" s="8">
        <f t="shared" si="10"/>
        <v>385.72</v>
      </c>
      <c r="W156" s="9">
        <f t="shared" si="11"/>
        <v>27618.796055315888</v>
      </c>
      <c r="X156" s="9">
        <v>27000</v>
      </c>
      <c r="Y156" s="14">
        <f t="shared" si="13"/>
        <v>618.79605531588822</v>
      </c>
    </row>
    <row r="157" spans="1:25" s="20" customFormat="1" ht="15.75" customHeight="1">
      <c r="A157" s="11">
        <f t="shared" si="12"/>
        <v>142</v>
      </c>
      <c r="B157" s="12" t="s">
        <v>161</v>
      </c>
      <c r="C157" s="11">
        <f t="shared" si="14"/>
        <v>295</v>
      </c>
      <c r="D157" s="13">
        <f>'Apr. 15'!W157</f>
        <v>295418.34132937924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8">
        <f t="shared" si="10"/>
        <v>0</v>
      </c>
      <c r="V157" s="8">
        <f t="shared" si="10"/>
        <v>0</v>
      </c>
      <c r="W157" s="9">
        <f t="shared" si="11"/>
        <v>295418.34132937924</v>
      </c>
      <c r="X157" s="9">
        <v>295000</v>
      </c>
      <c r="Y157" s="14">
        <f t="shared" si="13"/>
        <v>418.34132937924005</v>
      </c>
    </row>
    <row r="158" spans="1:25" s="20" customFormat="1" ht="15.75" customHeight="1">
      <c r="A158" s="11">
        <f t="shared" si="12"/>
        <v>143</v>
      </c>
      <c r="B158" s="12" t="s">
        <v>162</v>
      </c>
      <c r="C158" s="11">
        <f t="shared" si="14"/>
        <v>50</v>
      </c>
      <c r="D158" s="13">
        <f>'Apr. 15'!W158</f>
        <v>50650.632055971801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8">
        <f t="shared" si="10"/>
        <v>0</v>
      </c>
      <c r="V158" s="8">
        <f t="shared" si="10"/>
        <v>0</v>
      </c>
      <c r="W158" s="9">
        <f t="shared" si="11"/>
        <v>50650.632055971801</v>
      </c>
      <c r="X158" s="9">
        <v>50000</v>
      </c>
      <c r="Y158" s="14">
        <f t="shared" si="13"/>
        <v>650.63205597180058</v>
      </c>
    </row>
    <row r="159" spans="1:25" s="20" customFormat="1" ht="15.75" customHeight="1">
      <c r="A159" s="11">
        <f t="shared" si="12"/>
        <v>144</v>
      </c>
      <c r="B159" s="12" t="s">
        <v>163</v>
      </c>
      <c r="C159" s="11">
        <f t="shared" si="14"/>
        <v>146</v>
      </c>
      <c r="D159" s="13">
        <f>'Apr. 15'!W159</f>
        <v>146263.10975219813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8">
        <f t="shared" ref="U159:V222" si="15">+E159+I159+K159+M159+O159+Q159+S159</f>
        <v>0</v>
      </c>
      <c r="V159" s="8">
        <f t="shared" si="15"/>
        <v>0</v>
      </c>
      <c r="W159" s="9">
        <f t="shared" si="11"/>
        <v>146263.10975219813</v>
      </c>
      <c r="X159" s="9">
        <v>146000</v>
      </c>
      <c r="Y159" s="14">
        <f t="shared" si="13"/>
        <v>263.10975219812826</v>
      </c>
    </row>
    <row r="160" spans="1:25" s="20" customFormat="1" ht="15.75" customHeight="1">
      <c r="A160" s="11">
        <f t="shared" si="12"/>
        <v>145</v>
      </c>
      <c r="B160" s="15" t="s">
        <v>164</v>
      </c>
      <c r="C160" s="16">
        <f t="shared" si="14"/>
        <v>15</v>
      </c>
      <c r="D160" s="17">
        <f>'Apr. 15'!W160</f>
        <v>15546.1</v>
      </c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43">
        <f t="shared" si="15"/>
        <v>0</v>
      </c>
      <c r="V160" s="43">
        <f t="shared" si="15"/>
        <v>0</v>
      </c>
      <c r="W160" s="18">
        <f t="shared" si="11"/>
        <v>15546.1</v>
      </c>
      <c r="X160" s="18">
        <v>15000</v>
      </c>
      <c r="Y160" s="19">
        <f t="shared" si="13"/>
        <v>546.10000000000036</v>
      </c>
    </row>
    <row r="161" spans="1:25" s="20" customFormat="1" ht="15.75" customHeight="1">
      <c r="A161" s="11">
        <f t="shared" si="12"/>
        <v>146</v>
      </c>
      <c r="B161" s="12" t="s">
        <v>165</v>
      </c>
      <c r="C161" s="11">
        <f t="shared" si="14"/>
        <v>10</v>
      </c>
      <c r="D161" s="13">
        <f>'Apr. 15'!W161</f>
        <v>10451.942570017283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>
        <v>150.65</v>
      </c>
      <c r="U161" s="8">
        <f t="shared" si="15"/>
        <v>0</v>
      </c>
      <c r="V161" s="8">
        <f t="shared" si="15"/>
        <v>150.65</v>
      </c>
      <c r="W161" s="9">
        <f t="shared" si="11"/>
        <v>10602.592570017283</v>
      </c>
      <c r="X161" s="9">
        <v>10000</v>
      </c>
      <c r="Y161" s="14">
        <f t="shared" si="13"/>
        <v>602.59257001728292</v>
      </c>
    </row>
    <row r="162" spans="1:25" s="20" customFormat="1" ht="15.75" customHeight="1">
      <c r="A162" s="11">
        <f t="shared" si="12"/>
        <v>147</v>
      </c>
      <c r="B162" s="12" t="s">
        <v>166</v>
      </c>
      <c r="C162" s="11">
        <f t="shared" si="14"/>
        <v>99</v>
      </c>
      <c r="D162" s="13">
        <f>'Apr. 15'!W162</f>
        <v>99880.975950448294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8">
        <f t="shared" si="15"/>
        <v>0</v>
      </c>
      <c r="V162" s="8">
        <f t="shared" si="15"/>
        <v>0</v>
      </c>
      <c r="W162" s="9">
        <f t="shared" si="11"/>
        <v>99880.975950448294</v>
      </c>
      <c r="X162" s="9">
        <v>99000</v>
      </c>
      <c r="Y162" s="14">
        <f t="shared" si="13"/>
        <v>880.97595044829359</v>
      </c>
    </row>
    <row r="163" spans="1:25" s="20" customFormat="1" ht="15.75" customHeight="1">
      <c r="A163" s="11">
        <f t="shared" si="12"/>
        <v>148</v>
      </c>
      <c r="B163" s="12" t="s">
        <v>167</v>
      </c>
      <c r="C163" s="11">
        <f t="shared" si="14"/>
        <v>12</v>
      </c>
      <c r="D163" s="13">
        <f>'Apr. 15'!W163</f>
        <v>12299.933568074708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>
        <v>172.72</v>
      </c>
      <c r="U163" s="8">
        <f t="shared" si="15"/>
        <v>0</v>
      </c>
      <c r="V163" s="8">
        <f t="shared" si="15"/>
        <v>172.72</v>
      </c>
      <c r="W163" s="9">
        <f t="shared" si="11"/>
        <v>12472.653568074707</v>
      </c>
      <c r="X163" s="9">
        <v>12000</v>
      </c>
      <c r="Y163" s="14">
        <f t="shared" si="13"/>
        <v>472.65356807470744</v>
      </c>
    </row>
    <row r="164" spans="1:25" s="20" customFormat="1" ht="15.75" customHeight="1">
      <c r="A164" s="11">
        <f t="shared" si="12"/>
        <v>149</v>
      </c>
      <c r="B164" s="12" t="s">
        <v>168</v>
      </c>
      <c r="C164" s="11">
        <f t="shared" si="14"/>
        <v>169</v>
      </c>
      <c r="D164" s="13">
        <f>'Apr. 15'!W164</f>
        <v>169394.81495825099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8">
        <f t="shared" si="15"/>
        <v>0</v>
      </c>
      <c r="V164" s="8">
        <f t="shared" si="15"/>
        <v>0</v>
      </c>
      <c r="W164" s="9">
        <f t="shared" si="11"/>
        <v>169394.81495825099</v>
      </c>
      <c r="X164" s="9">
        <v>169000</v>
      </c>
      <c r="Y164" s="14">
        <f t="shared" si="13"/>
        <v>394.8149582509941</v>
      </c>
    </row>
    <row r="165" spans="1:25" s="20" customFormat="1" ht="15.75" customHeight="1">
      <c r="A165" s="11">
        <f t="shared" si="12"/>
        <v>150</v>
      </c>
      <c r="B165" s="12" t="s">
        <v>169</v>
      </c>
      <c r="C165" s="11">
        <f t="shared" si="14"/>
        <v>18</v>
      </c>
      <c r="D165" s="13">
        <f>'Apr. 15'!W165</f>
        <v>18313.732301921867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>
        <v>257.12</v>
      </c>
      <c r="U165" s="8">
        <f t="shared" si="15"/>
        <v>0</v>
      </c>
      <c r="V165" s="8">
        <f t="shared" si="15"/>
        <v>257.12</v>
      </c>
      <c r="W165" s="9">
        <f t="shared" si="11"/>
        <v>18570.852301921866</v>
      </c>
      <c r="X165" s="9">
        <v>18000</v>
      </c>
      <c r="Y165" s="14">
        <f t="shared" si="13"/>
        <v>570.85230192186646</v>
      </c>
    </row>
    <row r="166" spans="1:25" s="20" customFormat="1" ht="15.75" customHeight="1">
      <c r="A166" s="11">
        <f t="shared" si="12"/>
        <v>151</v>
      </c>
      <c r="B166" s="12" t="s">
        <v>170</v>
      </c>
      <c r="C166" s="11">
        <f t="shared" si="14"/>
        <v>221</v>
      </c>
      <c r="D166" s="13">
        <f>'Apr. 15'!W166</f>
        <v>221291.28375962347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8">
        <f t="shared" si="15"/>
        <v>0</v>
      </c>
      <c r="V166" s="8">
        <f t="shared" si="15"/>
        <v>0</v>
      </c>
      <c r="W166" s="9">
        <f t="shared" si="11"/>
        <v>221291.28375962347</v>
      </c>
      <c r="X166" s="9">
        <v>221000</v>
      </c>
      <c r="Y166" s="14">
        <f t="shared" si="13"/>
        <v>291.28375962347491</v>
      </c>
    </row>
    <row r="167" spans="1:25" s="20" customFormat="1" ht="15.75" customHeight="1">
      <c r="A167" s="11">
        <f t="shared" si="12"/>
        <v>152</v>
      </c>
      <c r="B167" s="12" t="s">
        <v>171</v>
      </c>
      <c r="C167" s="11">
        <f t="shared" si="14"/>
        <v>91</v>
      </c>
      <c r="D167" s="13">
        <f>'Apr. 15'!W167</f>
        <v>91110.925143656117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8">
        <f t="shared" si="15"/>
        <v>0</v>
      </c>
      <c r="V167" s="8">
        <f t="shared" si="15"/>
        <v>0</v>
      </c>
      <c r="W167" s="9">
        <f t="shared" si="11"/>
        <v>91110.925143656117</v>
      </c>
      <c r="X167" s="9">
        <v>91000</v>
      </c>
      <c r="Y167" s="14">
        <f t="shared" si="13"/>
        <v>110.92514365611714</v>
      </c>
    </row>
    <row r="168" spans="1:25" s="20" customFormat="1" ht="15.75" customHeight="1">
      <c r="A168" s="11">
        <f t="shared" si="12"/>
        <v>153</v>
      </c>
      <c r="B168" s="12" t="s">
        <v>172</v>
      </c>
      <c r="C168" s="11">
        <f t="shared" si="14"/>
        <v>273</v>
      </c>
      <c r="D168" s="13">
        <f>'Apr. 15'!W168</f>
        <v>273899.60312888934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8">
        <f t="shared" si="15"/>
        <v>0</v>
      </c>
      <c r="V168" s="8">
        <f t="shared" si="15"/>
        <v>0</v>
      </c>
      <c r="W168" s="9">
        <f t="shared" si="11"/>
        <v>273899.60312888934</v>
      </c>
      <c r="X168" s="9">
        <v>273000</v>
      </c>
      <c r="Y168" s="14">
        <f t="shared" si="13"/>
        <v>899.60312888934277</v>
      </c>
    </row>
    <row r="169" spans="1:25" s="20" customFormat="1" ht="15.75" customHeight="1">
      <c r="A169" s="11">
        <f t="shared" si="12"/>
        <v>154</v>
      </c>
      <c r="B169" s="12" t="s">
        <v>173</v>
      </c>
      <c r="C169" s="11">
        <f t="shared" si="14"/>
        <v>273</v>
      </c>
      <c r="D169" s="13">
        <f>'Apr. 15'!W169</f>
        <v>273822.11901016673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8">
        <f t="shared" si="15"/>
        <v>0</v>
      </c>
      <c r="V169" s="8">
        <f t="shared" si="15"/>
        <v>0</v>
      </c>
      <c r="W169" s="9">
        <f t="shared" si="11"/>
        <v>273822.11901016673</v>
      </c>
      <c r="X169" s="9">
        <v>273000</v>
      </c>
      <c r="Y169" s="14">
        <f t="shared" si="13"/>
        <v>822.11901016673073</v>
      </c>
    </row>
    <row r="170" spans="1:25" s="20" customFormat="1" ht="15.75" customHeight="1">
      <c r="A170" s="11">
        <f t="shared" si="12"/>
        <v>155</v>
      </c>
      <c r="B170" s="12" t="s">
        <v>174</v>
      </c>
      <c r="C170" s="11">
        <f t="shared" si="14"/>
        <v>381</v>
      </c>
      <c r="D170" s="13">
        <f>'Apr. 15'!W170</f>
        <v>381106.75760160573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>
        <v>108</v>
      </c>
      <c r="U170" s="8">
        <f t="shared" si="15"/>
        <v>0</v>
      </c>
      <c r="V170" s="8">
        <f t="shared" si="15"/>
        <v>108</v>
      </c>
      <c r="W170" s="9">
        <f t="shared" si="11"/>
        <v>381214.75760160573</v>
      </c>
      <c r="X170" s="9">
        <v>381000</v>
      </c>
      <c r="Y170" s="14">
        <f t="shared" si="13"/>
        <v>214.75760160572827</v>
      </c>
    </row>
    <row r="171" spans="1:25" s="20" customFormat="1" ht="15.75" customHeight="1">
      <c r="A171" s="11">
        <f t="shared" si="12"/>
        <v>156</v>
      </c>
      <c r="B171" s="12" t="s">
        <v>175</v>
      </c>
      <c r="C171" s="11">
        <f t="shared" si="14"/>
        <v>33</v>
      </c>
      <c r="D171" s="13">
        <f>'Apr. 15'!W171</f>
        <v>32876.858295621671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>
        <v>458.35</v>
      </c>
      <c r="U171" s="8">
        <f t="shared" si="15"/>
        <v>0</v>
      </c>
      <c r="V171" s="8">
        <f t="shared" si="15"/>
        <v>458.35</v>
      </c>
      <c r="W171" s="9">
        <f t="shared" si="11"/>
        <v>33335.208295621669</v>
      </c>
      <c r="X171" s="9">
        <v>33000</v>
      </c>
      <c r="Y171" s="14">
        <f t="shared" si="13"/>
        <v>335.20829562166909</v>
      </c>
    </row>
    <row r="172" spans="1:25" s="20" customFormat="1" ht="15.75" customHeight="1">
      <c r="A172" s="11">
        <f t="shared" si="12"/>
        <v>157</v>
      </c>
      <c r="B172" s="12" t="s">
        <v>176</v>
      </c>
      <c r="C172" s="11">
        <f t="shared" si="14"/>
        <v>97</v>
      </c>
      <c r="D172" s="13">
        <f>'Apr. 15'!W172</f>
        <v>97112.220511844629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8">
        <f t="shared" si="15"/>
        <v>0</v>
      </c>
      <c r="V172" s="8">
        <f t="shared" si="15"/>
        <v>0</v>
      </c>
      <c r="W172" s="9">
        <f t="shared" si="11"/>
        <v>97112.220511844629</v>
      </c>
      <c r="X172" s="9">
        <v>97000</v>
      </c>
      <c r="Y172" s="14">
        <f t="shared" si="13"/>
        <v>112.22051184462907</v>
      </c>
    </row>
    <row r="173" spans="1:25" s="20" customFormat="1" ht="15.75" customHeight="1">
      <c r="A173" s="11">
        <f t="shared" si="12"/>
        <v>158</v>
      </c>
      <c r="B173" s="12" t="s">
        <v>177</v>
      </c>
      <c r="C173" s="11">
        <f t="shared" si="14"/>
        <v>1151</v>
      </c>
      <c r="D173" s="13">
        <f>'Apr. 15'!W173</f>
        <v>1151229.0715429243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8">
        <f t="shared" si="15"/>
        <v>0</v>
      </c>
      <c r="V173" s="8">
        <f t="shared" si="15"/>
        <v>0</v>
      </c>
      <c r="W173" s="9">
        <f t="shared" si="11"/>
        <v>1151229.0715429243</v>
      </c>
      <c r="X173" s="9">
        <v>1151000</v>
      </c>
      <c r="Y173" s="14">
        <f t="shared" si="13"/>
        <v>229.07154292427003</v>
      </c>
    </row>
    <row r="174" spans="1:25" s="20" customFormat="1" ht="15.75" customHeight="1">
      <c r="A174" s="11">
        <f t="shared" si="12"/>
        <v>159</v>
      </c>
      <c r="B174" s="12" t="s">
        <v>178</v>
      </c>
      <c r="C174" s="11">
        <f t="shared" si="14"/>
        <v>122</v>
      </c>
      <c r="D174" s="13">
        <f>'Apr. 15'!W174</f>
        <v>122028.2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8">
        <f t="shared" si="15"/>
        <v>0</v>
      </c>
      <c r="V174" s="8">
        <f t="shared" si="15"/>
        <v>0</v>
      </c>
      <c r="W174" s="9">
        <f t="shared" si="11"/>
        <v>122028.2</v>
      </c>
      <c r="X174" s="9">
        <v>122000</v>
      </c>
      <c r="Y174" s="14">
        <f t="shared" si="13"/>
        <v>28.19999999999709</v>
      </c>
    </row>
    <row r="175" spans="1:25" s="20" customFormat="1" ht="15.75" customHeight="1">
      <c r="A175" s="11">
        <f t="shared" si="12"/>
        <v>160</v>
      </c>
      <c r="B175" s="12" t="s">
        <v>179</v>
      </c>
      <c r="C175" s="11">
        <f t="shared" si="14"/>
        <v>164</v>
      </c>
      <c r="D175" s="13">
        <f>'Apr. 15'!W175</f>
        <v>164300.18537665898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8">
        <f t="shared" si="15"/>
        <v>0</v>
      </c>
      <c r="V175" s="8">
        <f t="shared" si="15"/>
        <v>0</v>
      </c>
      <c r="W175" s="9">
        <f t="shared" si="11"/>
        <v>164300.18537665898</v>
      </c>
      <c r="X175" s="9">
        <v>164000</v>
      </c>
      <c r="Y175" s="14">
        <f t="shared" si="13"/>
        <v>300.18537665897748</v>
      </c>
    </row>
    <row r="176" spans="1:25" s="20" customFormat="1" ht="15.75" customHeight="1">
      <c r="A176" s="11">
        <f t="shared" si="12"/>
        <v>161</v>
      </c>
      <c r="B176" s="12" t="s">
        <v>180</v>
      </c>
      <c r="C176" s="11">
        <f t="shared" si="14"/>
        <v>656</v>
      </c>
      <c r="D176" s="13">
        <f>'Apr. 15'!W176</f>
        <v>654095.24416241958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>
        <v>2500</v>
      </c>
      <c r="S176" s="13"/>
      <c r="T176" s="13"/>
      <c r="U176" s="8">
        <f t="shared" si="15"/>
        <v>0</v>
      </c>
      <c r="V176" s="8">
        <f t="shared" si="15"/>
        <v>2500</v>
      </c>
      <c r="W176" s="9">
        <f t="shared" si="11"/>
        <v>656595.24416241958</v>
      </c>
      <c r="X176" s="9">
        <v>656000</v>
      </c>
      <c r="Y176" s="14">
        <f t="shared" si="13"/>
        <v>595.24416241957806</v>
      </c>
    </row>
    <row r="177" spans="1:25" s="20" customFormat="1" ht="15.75" customHeight="1">
      <c r="A177" s="11">
        <f t="shared" si="12"/>
        <v>162</v>
      </c>
      <c r="B177" s="12" t="s">
        <v>181</v>
      </c>
      <c r="C177" s="11">
        <f t="shared" si="14"/>
        <v>73</v>
      </c>
      <c r="D177" s="13">
        <f>'Apr. 15'!W177</f>
        <v>73498.139409780284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8">
        <f t="shared" si="15"/>
        <v>0</v>
      </c>
      <c r="V177" s="8">
        <f t="shared" si="15"/>
        <v>0</v>
      </c>
      <c r="W177" s="9">
        <f t="shared" si="11"/>
        <v>73498.139409780284</v>
      </c>
      <c r="X177" s="9">
        <v>73000</v>
      </c>
      <c r="Y177" s="14">
        <f t="shared" si="13"/>
        <v>498.13940978028404</v>
      </c>
    </row>
    <row r="178" spans="1:25" s="20" customFormat="1" ht="15.75" customHeight="1">
      <c r="A178" s="11">
        <f t="shared" si="12"/>
        <v>163</v>
      </c>
      <c r="B178" s="12" t="s">
        <v>182</v>
      </c>
      <c r="C178" s="11">
        <f t="shared" si="14"/>
        <v>202</v>
      </c>
      <c r="D178" s="13">
        <f>'Apr. 15'!W178</f>
        <v>202716.09079412717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8">
        <f t="shared" si="15"/>
        <v>0</v>
      </c>
      <c r="V178" s="8">
        <f t="shared" si="15"/>
        <v>0</v>
      </c>
      <c r="W178" s="9">
        <f t="shared" si="11"/>
        <v>202716.09079412717</v>
      </c>
      <c r="X178" s="9">
        <v>202000</v>
      </c>
      <c r="Y178" s="14">
        <f t="shared" si="13"/>
        <v>716.09079412717256</v>
      </c>
    </row>
    <row r="179" spans="1:25" s="20" customFormat="1" ht="15.75" customHeight="1">
      <c r="A179" s="11">
        <f t="shared" si="12"/>
        <v>164</v>
      </c>
      <c r="B179" s="15" t="s">
        <v>183</v>
      </c>
      <c r="C179" s="16">
        <f t="shared" si="14"/>
        <v>10</v>
      </c>
      <c r="D179" s="17">
        <f>'Apr. 15'!W179</f>
        <v>10406.75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43">
        <f t="shared" si="15"/>
        <v>0</v>
      </c>
      <c r="V179" s="43">
        <f t="shared" si="15"/>
        <v>0</v>
      </c>
      <c r="W179" s="18">
        <f t="shared" si="11"/>
        <v>10406.75</v>
      </c>
      <c r="X179" s="18">
        <v>10000</v>
      </c>
      <c r="Y179" s="19">
        <f t="shared" si="13"/>
        <v>406.75</v>
      </c>
    </row>
    <row r="180" spans="1:25" s="20" customFormat="1" ht="15.75" customHeight="1">
      <c r="A180" s="11">
        <f t="shared" si="12"/>
        <v>165</v>
      </c>
      <c r="B180" s="12" t="s">
        <v>184</v>
      </c>
      <c r="C180" s="11">
        <f t="shared" si="14"/>
        <v>265</v>
      </c>
      <c r="D180" s="13">
        <f>'Apr. 15'!W180</f>
        <v>265932.57238617277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8">
        <f t="shared" si="15"/>
        <v>0</v>
      </c>
      <c r="V180" s="8">
        <f t="shared" si="15"/>
        <v>0</v>
      </c>
      <c r="W180" s="9">
        <f t="shared" si="11"/>
        <v>265932.57238617277</v>
      </c>
      <c r="X180" s="9">
        <v>265000</v>
      </c>
      <c r="Y180" s="14">
        <f t="shared" si="13"/>
        <v>932.57238617277471</v>
      </c>
    </row>
    <row r="181" spans="1:25" s="20" customFormat="1" ht="15.75" customHeight="1">
      <c r="A181" s="11">
        <f t="shared" si="12"/>
        <v>166</v>
      </c>
      <c r="B181" s="12" t="s">
        <v>185</v>
      </c>
      <c r="C181" s="11">
        <f t="shared" si="14"/>
        <v>70</v>
      </c>
      <c r="D181" s="13">
        <f>'Apr. 15'!W181</f>
        <v>70315.8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8">
        <f t="shared" si="15"/>
        <v>0</v>
      </c>
      <c r="V181" s="8">
        <f t="shared" si="15"/>
        <v>0</v>
      </c>
      <c r="W181" s="9">
        <f t="shared" si="11"/>
        <v>70315.8</v>
      </c>
      <c r="X181" s="9">
        <v>70000</v>
      </c>
      <c r="Y181" s="14">
        <f t="shared" si="13"/>
        <v>315.80000000000291</v>
      </c>
    </row>
    <row r="182" spans="1:25" s="20" customFormat="1" ht="15.75" customHeight="1">
      <c r="A182" s="11">
        <f t="shared" si="12"/>
        <v>167</v>
      </c>
      <c r="B182" s="12" t="s">
        <v>186</v>
      </c>
      <c r="C182" s="11">
        <f t="shared" si="14"/>
        <v>23</v>
      </c>
      <c r="D182" s="13">
        <f>'Apr. 15'!W182</f>
        <v>23103.938352134966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8">
        <f t="shared" si="15"/>
        <v>0</v>
      </c>
      <c r="V182" s="8">
        <f t="shared" si="15"/>
        <v>0</v>
      </c>
      <c r="W182" s="9">
        <f t="shared" si="11"/>
        <v>23103.938352134966</v>
      </c>
      <c r="X182" s="9">
        <v>23000</v>
      </c>
      <c r="Y182" s="14">
        <f t="shared" si="13"/>
        <v>103.93835213496641</v>
      </c>
    </row>
    <row r="183" spans="1:25" s="20" customFormat="1" ht="15.75" customHeight="1">
      <c r="A183" s="11">
        <f t="shared" si="12"/>
        <v>168</v>
      </c>
      <c r="B183" s="12" t="s">
        <v>187</v>
      </c>
      <c r="C183" s="11">
        <f t="shared" si="14"/>
        <v>42</v>
      </c>
      <c r="D183" s="13">
        <f>'Apr. 15'!W183</f>
        <v>42952.269772558531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8">
        <f t="shared" si="15"/>
        <v>0</v>
      </c>
      <c r="V183" s="8">
        <f t="shared" si="15"/>
        <v>0</v>
      </c>
      <c r="W183" s="9">
        <f t="shared" si="11"/>
        <v>42952.269772558531</v>
      </c>
      <c r="X183" s="9">
        <v>42000</v>
      </c>
      <c r="Y183" s="14">
        <f t="shared" si="13"/>
        <v>952.26977255853126</v>
      </c>
    </row>
    <row r="184" spans="1:25" s="20" customFormat="1" ht="15.75" customHeight="1">
      <c r="A184" s="11">
        <f t="shared" si="12"/>
        <v>169</v>
      </c>
      <c r="B184" s="12" t="s">
        <v>188</v>
      </c>
      <c r="C184" s="11">
        <f t="shared" si="14"/>
        <v>49</v>
      </c>
      <c r="D184" s="13">
        <f>'Apr. 15'!W184</f>
        <v>49487.881920525448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8">
        <f t="shared" si="15"/>
        <v>0</v>
      </c>
      <c r="V184" s="8">
        <f t="shared" si="15"/>
        <v>0</v>
      </c>
      <c r="W184" s="9">
        <f t="shared" si="11"/>
        <v>49487.881920525448</v>
      </c>
      <c r="X184" s="9">
        <v>49000</v>
      </c>
      <c r="Y184" s="14">
        <f t="shared" si="13"/>
        <v>487.88192052544764</v>
      </c>
    </row>
    <row r="185" spans="1:25" s="20" customFormat="1" ht="15.75" customHeight="1">
      <c r="A185" s="11">
        <f t="shared" si="12"/>
        <v>170</v>
      </c>
      <c r="B185" s="21" t="s">
        <v>189</v>
      </c>
      <c r="C185" s="22">
        <f t="shared" si="14"/>
        <v>0</v>
      </c>
      <c r="D185" s="23">
        <f>'Apr. 15'!W185</f>
        <v>0</v>
      </c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7">
        <f t="shared" si="15"/>
        <v>0</v>
      </c>
      <c r="V185" s="27">
        <f t="shared" si="15"/>
        <v>0</v>
      </c>
      <c r="W185" s="24">
        <f t="shared" si="11"/>
        <v>0</v>
      </c>
      <c r="X185" s="24">
        <v>0</v>
      </c>
      <c r="Y185" s="25">
        <f t="shared" si="13"/>
        <v>0</v>
      </c>
    </row>
    <row r="186" spans="1:25" s="20" customFormat="1" ht="15.75" customHeight="1">
      <c r="A186" s="11">
        <f t="shared" si="12"/>
        <v>171</v>
      </c>
      <c r="B186" s="12" t="s">
        <v>190</v>
      </c>
      <c r="C186" s="11">
        <f t="shared" si="14"/>
        <v>91</v>
      </c>
      <c r="D186" s="13">
        <f>'Apr. 15'!W186</f>
        <v>91669.587174012588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8">
        <f t="shared" si="15"/>
        <v>0</v>
      </c>
      <c r="V186" s="8">
        <f t="shared" si="15"/>
        <v>0</v>
      </c>
      <c r="W186" s="9">
        <f t="shared" si="11"/>
        <v>91669.587174012588</v>
      </c>
      <c r="X186" s="9">
        <v>91000</v>
      </c>
      <c r="Y186" s="14">
        <f t="shared" si="13"/>
        <v>669.58717401258764</v>
      </c>
    </row>
    <row r="187" spans="1:25" s="20" customFormat="1" ht="15.75" customHeight="1">
      <c r="A187" s="11">
        <f t="shared" si="12"/>
        <v>172</v>
      </c>
      <c r="B187" s="12" t="s">
        <v>191</v>
      </c>
      <c r="C187" s="11">
        <f t="shared" si="14"/>
        <v>255</v>
      </c>
      <c r="D187" s="13">
        <f>'Apr. 15'!W187</f>
        <v>255975.61660718458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8">
        <f t="shared" si="15"/>
        <v>0</v>
      </c>
      <c r="V187" s="8">
        <f t="shared" si="15"/>
        <v>0</v>
      </c>
      <c r="W187" s="9">
        <f t="shared" si="11"/>
        <v>255975.61660718458</v>
      </c>
      <c r="X187" s="9">
        <v>255000</v>
      </c>
      <c r="Y187" s="14">
        <f t="shared" si="13"/>
        <v>975.61660718458006</v>
      </c>
    </row>
    <row r="188" spans="1:25" s="20" customFormat="1" ht="15.75" customHeight="1">
      <c r="A188" s="11">
        <f t="shared" si="12"/>
        <v>173</v>
      </c>
      <c r="B188" s="15" t="s">
        <v>192</v>
      </c>
      <c r="C188" s="16">
        <f t="shared" si="14"/>
        <v>160</v>
      </c>
      <c r="D188" s="17">
        <f>'Apr. 15'!W188</f>
        <v>160656.47247455132</v>
      </c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43">
        <f t="shared" si="15"/>
        <v>0</v>
      </c>
      <c r="V188" s="43">
        <f t="shared" si="15"/>
        <v>0</v>
      </c>
      <c r="W188" s="18">
        <f t="shared" si="11"/>
        <v>160656.47247455132</v>
      </c>
      <c r="X188" s="18">
        <v>160000</v>
      </c>
      <c r="Y188" s="19">
        <f t="shared" si="13"/>
        <v>656.4724745513231</v>
      </c>
    </row>
    <row r="189" spans="1:25" s="20" customFormat="1" ht="15.75" customHeight="1">
      <c r="A189" s="11">
        <f t="shared" si="12"/>
        <v>174</v>
      </c>
      <c r="B189" s="12" t="s">
        <v>193</v>
      </c>
      <c r="C189" s="11">
        <f t="shared" si="14"/>
        <v>96</v>
      </c>
      <c r="D189" s="13">
        <f>'Apr. 15'!W189</f>
        <v>96658.029361492459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8">
        <f t="shared" si="15"/>
        <v>0</v>
      </c>
      <c r="V189" s="8">
        <f t="shared" si="15"/>
        <v>0</v>
      </c>
      <c r="W189" s="9">
        <f t="shared" si="11"/>
        <v>96658.029361492459</v>
      </c>
      <c r="X189" s="9">
        <v>96000</v>
      </c>
      <c r="Y189" s="14">
        <f t="shared" si="13"/>
        <v>658.02936149245943</v>
      </c>
    </row>
    <row r="190" spans="1:25" s="20" customFormat="1" ht="15.75" customHeight="1">
      <c r="A190" s="11">
        <f t="shared" si="12"/>
        <v>175</v>
      </c>
      <c r="B190" s="12" t="s">
        <v>194</v>
      </c>
      <c r="C190" s="11">
        <f t="shared" si="14"/>
        <v>152</v>
      </c>
      <c r="D190" s="13">
        <f>'Apr. 15'!W190</f>
        <v>152327.19898293767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>
        <v>400</v>
      </c>
      <c r="S190" s="13"/>
      <c r="T190" s="13"/>
      <c r="U190" s="8">
        <f t="shared" si="15"/>
        <v>0</v>
      </c>
      <c r="V190" s="8">
        <f t="shared" si="15"/>
        <v>400</v>
      </c>
      <c r="W190" s="9">
        <f t="shared" si="11"/>
        <v>152727.19898293767</v>
      </c>
      <c r="X190" s="9">
        <v>152000</v>
      </c>
      <c r="Y190" s="14">
        <f t="shared" si="13"/>
        <v>727.19898293766892</v>
      </c>
    </row>
    <row r="191" spans="1:25" s="20" customFormat="1" ht="15.75" customHeight="1">
      <c r="A191" s="11">
        <f t="shared" si="12"/>
        <v>176</v>
      </c>
      <c r="B191" s="12" t="s">
        <v>195</v>
      </c>
      <c r="C191" s="11">
        <f t="shared" si="14"/>
        <v>234</v>
      </c>
      <c r="D191" s="13">
        <f>'Apr. 15'!W191</f>
        <v>234786.77948464605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8">
        <f t="shared" si="15"/>
        <v>0</v>
      </c>
      <c r="V191" s="8">
        <f t="shared" si="15"/>
        <v>0</v>
      </c>
      <c r="W191" s="9">
        <f t="shared" si="11"/>
        <v>234786.77948464605</v>
      </c>
      <c r="X191" s="9">
        <v>234000</v>
      </c>
      <c r="Y191" s="14">
        <f t="shared" si="13"/>
        <v>786.7794846460456</v>
      </c>
    </row>
    <row r="192" spans="1:25" s="20" customFormat="1" ht="15.75" customHeight="1">
      <c r="A192" s="11">
        <f t="shared" si="12"/>
        <v>177</v>
      </c>
      <c r="B192" s="15" t="s">
        <v>196</v>
      </c>
      <c r="C192" s="16">
        <f t="shared" si="14"/>
        <v>64</v>
      </c>
      <c r="D192" s="17">
        <f>'Apr. 15'!W192</f>
        <v>64735.321788443092</v>
      </c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43">
        <f t="shared" si="15"/>
        <v>0</v>
      </c>
      <c r="V192" s="43">
        <f t="shared" si="15"/>
        <v>0</v>
      </c>
      <c r="W192" s="18">
        <f t="shared" si="11"/>
        <v>64735.321788443092</v>
      </c>
      <c r="X192" s="18">
        <v>64000</v>
      </c>
      <c r="Y192" s="19">
        <f t="shared" si="13"/>
        <v>735.32178844309237</v>
      </c>
    </row>
    <row r="193" spans="1:25" s="20" customFormat="1" ht="15.75" customHeight="1">
      <c r="A193" s="11">
        <f t="shared" si="12"/>
        <v>178</v>
      </c>
      <c r="B193" s="12" t="s">
        <v>197</v>
      </c>
      <c r="C193" s="11">
        <f t="shared" si="14"/>
        <v>27</v>
      </c>
      <c r="D193" s="13">
        <f>'Apr. 15'!W193</f>
        <v>27222.866591731254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>
        <v>36</v>
      </c>
      <c r="U193" s="8">
        <f t="shared" si="15"/>
        <v>0</v>
      </c>
      <c r="V193" s="8">
        <f t="shared" si="15"/>
        <v>36</v>
      </c>
      <c r="W193" s="9">
        <f t="shared" si="11"/>
        <v>27258.866591731254</v>
      </c>
      <c r="X193" s="9">
        <v>27000</v>
      </c>
      <c r="Y193" s="14">
        <f t="shared" si="13"/>
        <v>258.86659173125372</v>
      </c>
    </row>
    <row r="194" spans="1:25" s="20" customFormat="1" ht="15.75" customHeight="1">
      <c r="A194" s="11">
        <f t="shared" si="12"/>
        <v>179</v>
      </c>
      <c r="B194" s="12" t="s">
        <v>198</v>
      </c>
      <c r="C194" s="11">
        <f t="shared" si="14"/>
        <v>192</v>
      </c>
      <c r="D194" s="13">
        <f>'Apr. 15'!W194</f>
        <v>192416.75303813239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8">
        <f t="shared" si="15"/>
        <v>0</v>
      </c>
      <c r="V194" s="8">
        <f t="shared" si="15"/>
        <v>0</v>
      </c>
      <c r="W194" s="9">
        <f t="shared" si="11"/>
        <v>192416.75303813239</v>
      </c>
      <c r="X194" s="9">
        <v>192000</v>
      </c>
      <c r="Y194" s="14">
        <f t="shared" si="13"/>
        <v>416.75303813238861</v>
      </c>
    </row>
    <row r="195" spans="1:25" s="20" customFormat="1" ht="15.75" customHeight="1">
      <c r="A195" s="11">
        <f t="shared" si="12"/>
        <v>180</v>
      </c>
      <c r="B195" s="12" t="s">
        <v>199</v>
      </c>
      <c r="C195" s="11">
        <f t="shared" si="14"/>
        <v>12</v>
      </c>
      <c r="D195" s="13">
        <f>'Apr. 15'!W195</f>
        <v>12638.809866706213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8">
        <f t="shared" si="15"/>
        <v>0</v>
      </c>
      <c r="V195" s="8">
        <f t="shared" si="15"/>
        <v>0</v>
      </c>
      <c r="W195" s="9">
        <f t="shared" si="11"/>
        <v>12638.809866706213</v>
      </c>
      <c r="X195" s="9">
        <v>12000</v>
      </c>
      <c r="Y195" s="14">
        <f t="shared" si="13"/>
        <v>638.80986670621314</v>
      </c>
    </row>
    <row r="196" spans="1:25" s="20" customFormat="1" ht="15.75" customHeight="1">
      <c r="A196" s="11">
        <f t="shared" si="12"/>
        <v>181</v>
      </c>
      <c r="B196" s="12" t="s">
        <v>200</v>
      </c>
      <c r="C196" s="11">
        <f t="shared" si="14"/>
        <v>282</v>
      </c>
      <c r="D196" s="13">
        <f>'Apr. 15'!W196</f>
        <v>282223.91459408257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8">
        <f t="shared" si="15"/>
        <v>0</v>
      </c>
      <c r="V196" s="8">
        <f t="shared" si="15"/>
        <v>0</v>
      </c>
      <c r="W196" s="9">
        <f t="shared" si="11"/>
        <v>282223.91459408257</v>
      </c>
      <c r="X196" s="9">
        <v>282000</v>
      </c>
      <c r="Y196" s="14">
        <f t="shared" si="13"/>
        <v>223.91459408256924</v>
      </c>
    </row>
    <row r="197" spans="1:25" s="20" customFormat="1" ht="15.75" customHeight="1">
      <c r="A197" s="11">
        <f t="shared" si="12"/>
        <v>182</v>
      </c>
      <c r="B197" s="12" t="s">
        <v>201</v>
      </c>
      <c r="C197" s="11">
        <f t="shared" si="14"/>
        <v>269</v>
      </c>
      <c r="D197" s="13">
        <f>'Apr. 15'!W197</f>
        <v>269905.71329767624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8">
        <f t="shared" si="15"/>
        <v>0</v>
      </c>
      <c r="V197" s="8">
        <f t="shared" si="15"/>
        <v>0</v>
      </c>
      <c r="W197" s="9">
        <f t="shared" si="11"/>
        <v>269905.71329767624</v>
      </c>
      <c r="X197" s="9">
        <v>269000</v>
      </c>
      <c r="Y197" s="14">
        <f t="shared" si="13"/>
        <v>905.71329767623683</v>
      </c>
    </row>
    <row r="198" spans="1:25" s="20" customFormat="1" ht="15.75" customHeight="1">
      <c r="A198" s="11">
        <f t="shared" si="12"/>
        <v>183</v>
      </c>
      <c r="B198" s="12" t="s">
        <v>202</v>
      </c>
      <c r="C198" s="11">
        <f t="shared" si="14"/>
        <v>453</v>
      </c>
      <c r="D198" s="13">
        <f>'Apr. 15'!W198</f>
        <v>453321.44323141413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8">
        <f t="shared" si="15"/>
        <v>0</v>
      </c>
      <c r="V198" s="8">
        <f t="shared" si="15"/>
        <v>0</v>
      </c>
      <c r="W198" s="9">
        <f t="shared" si="11"/>
        <v>453321.44323141413</v>
      </c>
      <c r="X198" s="9">
        <v>453000</v>
      </c>
      <c r="Y198" s="14">
        <f t="shared" si="13"/>
        <v>321.44323141413042</v>
      </c>
    </row>
    <row r="199" spans="1:25" s="20" customFormat="1" ht="15.75" customHeight="1">
      <c r="A199" s="11">
        <f t="shared" si="12"/>
        <v>184</v>
      </c>
      <c r="B199" s="12" t="s">
        <v>203</v>
      </c>
      <c r="C199" s="11">
        <f t="shared" si="14"/>
        <v>237</v>
      </c>
      <c r="D199" s="13">
        <f>'Apr. 15'!W199</f>
        <v>237380.18699988062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8">
        <f t="shared" si="15"/>
        <v>0</v>
      </c>
      <c r="V199" s="8">
        <f t="shared" si="15"/>
        <v>0</v>
      </c>
      <c r="W199" s="9">
        <f t="shared" si="11"/>
        <v>237380.18699988062</v>
      </c>
      <c r="X199" s="9">
        <v>237000</v>
      </c>
      <c r="Y199" s="14">
        <f t="shared" si="13"/>
        <v>380.18699988062144</v>
      </c>
    </row>
    <row r="200" spans="1:25" s="20" customFormat="1" ht="15.75" customHeight="1">
      <c r="A200" s="11">
        <f t="shared" si="12"/>
        <v>185</v>
      </c>
      <c r="B200" s="12" t="s">
        <v>204</v>
      </c>
      <c r="C200" s="11">
        <f t="shared" si="14"/>
        <v>122</v>
      </c>
      <c r="D200" s="13">
        <f>'Apr. 15'!W200</f>
        <v>122504.59919477503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8">
        <f t="shared" si="15"/>
        <v>0</v>
      </c>
      <c r="V200" s="8">
        <f t="shared" si="15"/>
        <v>0</v>
      </c>
      <c r="W200" s="9">
        <f t="shared" si="11"/>
        <v>122504.59919477503</v>
      </c>
      <c r="X200" s="9">
        <v>122000</v>
      </c>
      <c r="Y200" s="14">
        <f t="shared" si="13"/>
        <v>504.5991947750299</v>
      </c>
    </row>
    <row r="201" spans="1:25" s="20" customFormat="1" ht="15.75" customHeight="1">
      <c r="A201" s="11">
        <f t="shared" si="12"/>
        <v>186</v>
      </c>
      <c r="B201" s="12" t="s">
        <v>205</v>
      </c>
      <c r="C201" s="11">
        <f t="shared" si="14"/>
        <v>296</v>
      </c>
      <c r="D201" s="13">
        <f>'Apr. 15'!W201</f>
        <v>296548.57316332724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8">
        <f t="shared" si="15"/>
        <v>0</v>
      </c>
      <c r="V201" s="8">
        <f t="shared" si="15"/>
        <v>0</v>
      </c>
      <c r="W201" s="9">
        <f t="shared" si="11"/>
        <v>296548.57316332724</v>
      </c>
      <c r="X201" s="9">
        <v>296000</v>
      </c>
      <c r="Y201" s="14">
        <f t="shared" si="13"/>
        <v>548.57316332723713</v>
      </c>
    </row>
    <row r="202" spans="1:25" s="20" customFormat="1" ht="15.75" customHeight="1">
      <c r="A202" s="11">
        <f t="shared" si="12"/>
        <v>187</v>
      </c>
      <c r="B202" s="21" t="s">
        <v>206</v>
      </c>
      <c r="C202" s="22">
        <f t="shared" si="14"/>
        <v>0</v>
      </c>
      <c r="D202" s="23">
        <f>'Apr. 15'!W202</f>
        <v>0</v>
      </c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7">
        <f t="shared" si="15"/>
        <v>0</v>
      </c>
      <c r="V202" s="27">
        <f t="shared" si="15"/>
        <v>0</v>
      </c>
      <c r="W202" s="24">
        <f t="shared" si="11"/>
        <v>0</v>
      </c>
      <c r="X202" s="24">
        <v>0</v>
      </c>
      <c r="Y202" s="25">
        <f t="shared" si="13"/>
        <v>0</v>
      </c>
    </row>
    <row r="203" spans="1:25" s="20" customFormat="1" ht="15.75" customHeight="1">
      <c r="A203" s="11">
        <f t="shared" si="12"/>
        <v>188</v>
      </c>
      <c r="B203" s="21" t="s">
        <v>207</v>
      </c>
      <c r="C203" s="22">
        <f t="shared" si="14"/>
        <v>0</v>
      </c>
      <c r="D203" s="23">
        <f>'Apr. 15'!W203</f>
        <v>8.0775564128998667E-4</v>
      </c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7">
        <f t="shared" si="15"/>
        <v>0</v>
      </c>
      <c r="V203" s="27">
        <f t="shared" si="15"/>
        <v>0</v>
      </c>
      <c r="W203" s="24">
        <f t="shared" si="11"/>
        <v>8.0775564128998667E-4</v>
      </c>
      <c r="X203" s="24">
        <v>0</v>
      </c>
      <c r="Y203" s="25">
        <f t="shared" si="13"/>
        <v>8.0775564128998667E-4</v>
      </c>
    </row>
    <row r="204" spans="1:25" s="20" customFormat="1" ht="15.75" customHeight="1">
      <c r="A204" s="11">
        <f t="shared" si="12"/>
        <v>189</v>
      </c>
      <c r="B204" s="12" t="s">
        <v>208</v>
      </c>
      <c r="C204" s="11">
        <f t="shared" si="14"/>
        <v>67</v>
      </c>
      <c r="D204" s="13">
        <f>'Apr. 15'!W204</f>
        <v>67596.990000000005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8">
        <f t="shared" si="15"/>
        <v>0</v>
      </c>
      <c r="V204" s="8">
        <f t="shared" si="15"/>
        <v>0</v>
      </c>
      <c r="W204" s="9">
        <f t="shared" si="11"/>
        <v>67596.990000000005</v>
      </c>
      <c r="X204" s="9">
        <v>67000</v>
      </c>
      <c r="Y204" s="14">
        <f t="shared" si="13"/>
        <v>596.99000000000524</v>
      </c>
    </row>
    <row r="205" spans="1:25" s="20" customFormat="1" ht="15.75" customHeight="1">
      <c r="A205" s="11">
        <f t="shared" si="12"/>
        <v>190</v>
      </c>
      <c r="B205" s="12" t="s">
        <v>209</v>
      </c>
      <c r="C205" s="11">
        <f t="shared" si="14"/>
        <v>28</v>
      </c>
      <c r="D205" s="13">
        <f>'Apr. 15'!W205</f>
        <v>27817.413916243899</v>
      </c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>
        <v>387.43</v>
      </c>
      <c r="U205" s="8">
        <f t="shared" si="15"/>
        <v>0</v>
      </c>
      <c r="V205" s="8">
        <f t="shared" si="15"/>
        <v>387.43</v>
      </c>
      <c r="W205" s="9">
        <f t="shared" si="11"/>
        <v>28204.843916243899</v>
      </c>
      <c r="X205" s="9">
        <v>28000</v>
      </c>
      <c r="Y205" s="14">
        <f t="shared" si="13"/>
        <v>204.843916243899</v>
      </c>
    </row>
    <row r="206" spans="1:25" s="20" customFormat="1" ht="15.75" customHeight="1">
      <c r="A206" s="11">
        <f t="shared" si="12"/>
        <v>191</v>
      </c>
      <c r="B206" s="12" t="s">
        <v>210</v>
      </c>
      <c r="C206" s="11">
        <f t="shared" si="14"/>
        <v>32</v>
      </c>
      <c r="D206" s="13">
        <f>'Apr. 15'!W206</f>
        <v>31623.764281957359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>
        <v>440.57</v>
      </c>
      <c r="U206" s="8">
        <f t="shared" si="15"/>
        <v>0</v>
      </c>
      <c r="V206" s="8">
        <f t="shared" si="15"/>
        <v>440.57</v>
      </c>
      <c r="W206" s="9">
        <f t="shared" si="11"/>
        <v>32064.334281957359</v>
      </c>
      <c r="X206" s="9">
        <v>32000</v>
      </c>
      <c r="Y206" s="14">
        <f t="shared" si="13"/>
        <v>64.334281957359053</v>
      </c>
    </row>
    <row r="207" spans="1:25" s="20" customFormat="1" ht="15.75" customHeight="1">
      <c r="A207" s="11">
        <f t="shared" si="12"/>
        <v>192</v>
      </c>
      <c r="B207" s="12" t="s">
        <v>211</v>
      </c>
      <c r="C207" s="11">
        <f t="shared" si="14"/>
        <v>384</v>
      </c>
      <c r="D207" s="13">
        <f>'Apr. 15'!W207</f>
        <v>384793.12453564547</v>
      </c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8">
        <f t="shared" si="15"/>
        <v>0</v>
      </c>
      <c r="V207" s="8">
        <f t="shared" si="15"/>
        <v>0</v>
      </c>
      <c r="W207" s="9">
        <f t="shared" ref="W207:W261" si="16">+D207+V207-U207</f>
        <v>384793.12453564547</v>
      </c>
      <c r="X207" s="9">
        <v>384000</v>
      </c>
      <c r="Y207" s="14">
        <f t="shared" si="13"/>
        <v>793.12453564547468</v>
      </c>
    </row>
    <row r="208" spans="1:25" s="20" customFormat="1" ht="15.75" customHeight="1">
      <c r="A208" s="11">
        <f t="shared" si="12"/>
        <v>193</v>
      </c>
      <c r="B208" s="12" t="s">
        <v>212</v>
      </c>
      <c r="C208" s="11">
        <f t="shared" si="14"/>
        <v>92</v>
      </c>
      <c r="D208" s="13">
        <f>'Apr. 15'!W208</f>
        <v>92210.756468658597</v>
      </c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8">
        <f t="shared" si="15"/>
        <v>0</v>
      </c>
      <c r="V208" s="8">
        <f t="shared" si="15"/>
        <v>0</v>
      </c>
      <c r="W208" s="9">
        <f t="shared" si="16"/>
        <v>92210.756468658597</v>
      </c>
      <c r="X208" s="9">
        <v>92000</v>
      </c>
      <c r="Y208" s="14">
        <f t="shared" si="13"/>
        <v>210.75646865859744</v>
      </c>
    </row>
    <row r="209" spans="1:25" s="20" customFormat="1" ht="15.75" customHeight="1">
      <c r="A209" s="11">
        <f t="shared" ref="A209:A258" si="17">+A208+1</f>
        <v>194</v>
      </c>
      <c r="B209" s="12" t="s">
        <v>213</v>
      </c>
      <c r="C209" s="11">
        <f t="shared" si="14"/>
        <v>87</v>
      </c>
      <c r="D209" s="13">
        <f>'Apr. 15'!W209</f>
        <v>87879.515977314688</v>
      </c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8">
        <f t="shared" si="15"/>
        <v>0</v>
      </c>
      <c r="V209" s="8">
        <f t="shared" si="15"/>
        <v>0</v>
      </c>
      <c r="W209" s="9">
        <f t="shared" si="16"/>
        <v>87879.515977314688</v>
      </c>
      <c r="X209" s="9">
        <v>87000</v>
      </c>
      <c r="Y209" s="14">
        <f t="shared" si="13"/>
        <v>879.51597731468792</v>
      </c>
    </row>
    <row r="210" spans="1:25" s="20" customFormat="1" ht="15.75" customHeight="1">
      <c r="A210" s="11">
        <f t="shared" si="17"/>
        <v>195</v>
      </c>
      <c r="B210" s="12" t="s">
        <v>214</v>
      </c>
      <c r="C210" s="11">
        <f t="shared" si="14"/>
        <v>22</v>
      </c>
      <c r="D210" s="13">
        <f>'Apr. 15'!W210</f>
        <v>22056.806068801587</v>
      </c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8">
        <f t="shared" si="15"/>
        <v>0</v>
      </c>
      <c r="V210" s="8">
        <f t="shared" si="15"/>
        <v>0</v>
      </c>
      <c r="W210" s="9">
        <f t="shared" si="16"/>
        <v>22056.806068801587</v>
      </c>
      <c r="X210" s="9">
        <v>22000</v>
      </c>
      <c r="Y210" s="14">
        <f t="shared" ref="Y210:Y261" si="18">+W210-X210</f>
        <v>56.806068801586662</v>
      </c>
    </row>
    <row r="211" spans="1:25" s="20" customFormat="1" ht="15.75" customHeight="1">
      <c r="A211" s="11">
        <f t="shared" si="17"/>
        <v>196</v>
      </c>
      <c r="B211" s="12" t="s">
        <v>215</v>
      </c>
      <c r="C211" s="11">
        <f t="shared" si="14"/>
        <v>190</v>
      </c>
      <c r="D211" s="13">
        <f>'Apr. 15'!W211</f>
        <v>190761.2795025896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8">
        <f t="shared" si="15"/>
        <v>0</v>
      </c>
      <c r="V211" s="8">
        <f t="shared" si="15"/>
        <v>0</v>
      </c>
      <c r="W211" s="9">
        <f t="shared" si="16"/>
        <v>190761.2795025896</v>
      </c>
      <c r="X211" s="9">
        <v>190000</v>
      </c>
      <c r="Y211" s="14">
        <f t="shared" si="18"/>
        <v>761.27950258960482</v>
      </c>
    </row>
    <row r="212" spans="1:25" s="20" customFormat="1" ht="15.75" customHeight="1">
      <c r="A212" s="11">
        <f t="shared" si="17"/>
        <v>197</v>
      </c>
      <c r="B212" s="12" t="s">
        <v>216</v>
      </c>
      <c r="C212" s="11">
        <f t="shared" ref="C212:C261" si="19">+X212/1000</f>
        <v>184</v>
      </c>
      <c r="D212" s="13">
        <f>'Apr. 15'!W212</f>
        <v>184274.84604472571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8">
        <f t="shared" si="15"/>
        <v>0</v>
      </c>
      <c r="V212" s="8">
        <f t="shared" si="15"/>
        <v>0</v>
      </c>
      <c r="W212" s="9">
        <f t="shared" si="16"/>
        <v>184274.84604472571</v>
      </c>
      <c r="X212" s="9">
        <v>184000</v>
      </c>
      <c r="Y212" s="14">
        <f t="shared" si="18"/>
        <v>274.84604472570936</v>
      </c>
    </row>
    <row r="213" spans="1:25" s="20" customFormat="1" ht="15.75" customHeight="1">
      <c r="A213" s="11">
        <f t="shared" si="17"/>
        <v>198</v>
      </c>
      <c r="B213" s="12" t="s">
        <v>217</v>
      </c>
      <c r="C213" s="11">
        <f t="shared" si="19"/>
        <v>12</v>
      </c>
      <c r="D213" s="13">
        <f>'Apr. 15'!W213</f>
        <v>12311.4</v>
      </c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8">
        <f t="shared" si="15"/>
        <v>0</v>
      </c>
      <c r="V213" s="8">
        <f t="shared" si="15"/>
        <v>0</v>
      </c>
      <c r="W213" s="9">
        <f t="shared" si="16"/>
        <v>12311.4</v>
      </c>
      <c r="X213" s="9">
        <v>12000</v>
      </c>
      <c r="Y213" s="14">
        <f t="shared" si="18"/>
        <v>311.39999999999964</v>
      </c>
    </row>
    <row r="214" spans="1:25" s="20" customFormat="1" ht="15.75" customHeight="1">
      <c r="A214" s="11">
        <f t="shared" si="17"/>
        <v>199</v>
      </c>
      <c r="B214" s="15" t="s">
        <v>218</v>
      </c>
      <c r="C214" s="16">
        <f t="shared" si="19"/>
        <v>132</v>
      </c>
      <c r="D214" s="17">
        <f>'Apr. 15'!W214</f>
        <v>132701.32325336646</v>
      </c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43">
        <f t="shared" si="15"/>
        <v>0</v>
      </c>
      <c r="V214" s="43">
        <f t="shared" si="15"/>
        <v>0</v>
      </c>
      <c r="W214" s="18">
        <f t="shared" si="16"/>
        <v>132701.32325336646</v>
      </c>
      <c r="X214" s="18">
        <v>132000</v>
      </c>
      <c r="Y214" s="19">
        <f t="shared" si="18"/>
        <v>701.3232533664559</v>
      </c>
    </row>
    <row r="215" spans="1:25" s="20" customFormat="1" ht="15.75" customHeight="1">
      <c r="A215" s="11">
        <f t="shared" si="17"/>
        <v>200</v>
      </c>
      <c r="B215" s="21" t="s">
        <v>219</v>
      </c>
      <c r="C215" s="22">
        <f t="shared" si="19"/>
        <v>0</v>
      </c>
      <c r="D215" s="23">
        <f>'Apr. 15'!W215</f>
        <v>-3.1753512084833346E-3</v>
      </c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7">
        <f t="shared" si="15"/>
        <v>0</v>
      </c>
      <c r="V215" s="27">
        <f t="shared" si="15"/>
        <v>0</v>
      </c>
      <c r="W215" s="24">
        <f t="shared" si="16"/>
        <v>-3.1753512084833346E-3</v>
      </c>
      <c r="X215" s="24">
        <v>0</v>
      </c>
      <c r="Y215" s="25">
        <f t="shared" si="18"/>
        <v>-3.1753512084833346E-3</v>
      </c>
    </row>
    <row r="216" spans="1:25" s="20" customFormat="1" ht="15.75" customHeight="1">
      <c r="A216" s="11">
        <f t="shared" si="17"/>
        <v>201</v>
      </c>
      <c r="B216" s="12" t="s">
        <v>220</v>
      </c>
      <c r="C216" s="11">
        <f t="shared" si="19"/>
        <v>14</v>
      </c>
      <c r="D216" s="13">
        <f>'Apr. 15'!W216</f>
        <v>14184.37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8">
        <f t="shared" si="15"/>
        <v>0</v>
      </c>
      <c r="V216" s="8">
        <f t="shared" si="15"/>
        <v>0</v>
      </c>
      <c r="W216" s="9">
        <f t="shared" si="16"/>
        <v>14184.37</v>
      </c>
      <c r="X216" s="9">
        <v>14000</v>
      </c>
      <c r="Y216" s="14">
        <f t="shared" si="18"/>
        <v>184.3700000000008</v>
      </c>
    </row>
    <row r="217" spans="1:25" s="20" customFormat="1" ht="15.75" customHeight="1">
      <c r="A217" s="11">
        <f t="shared" si="17"/>
        <v>202</v>
      </c>
      <c r="B217" s="12" t="s">
        <v>221</v>
      </c>
      <c r="C217" s="11">
        <f t="shared" si="19"/>
        <v>45</v>
      </c>
      <c r="D217" s="13">
        <f>'Apr. 15'!W217</f>
        <v>45173.811626452938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8">
        <f t="shared" si="15"/>
        <v>0</v>
      </c>
      <c r="V217" s="8">
        <f t="shared" si="15"/>
        <v>0</v>
      </c>
      <c r="W217" s="9">
        <f t="shared" si="16"/>
        <v>45173.811626452938</v>
      </c>
      <c r="X217" s="9">
        <v>45000</v>
      </c>
      <c r="Y217" s="14">
        <f t="shared" si="18"/>
        <v>173.81162645293807</v>
      </c>
    </row>
    <row r="218" spans="1:25" s="20" customFormat="1" ht="15.75" customHeight="1">
      <c r="A218" s="11">
        <f t="shared" si="17"/>
        <v>203</v>
      </c>
      <c r="B218" s="15" t="s">
        <v>222</v>
      </c>
      <c r="C218" s="16">
        <f t="shared" si="19"/>
        <v>54</v>
      </c>
      <c r="D218" s="17">
        <f>'Apr. 15'!W218</f>
        <v>54078.006589446959</v>
      </c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43">
        <f t="shared" si="15"/>
        <v>0</v>
      </c>
      <c r="V218" s="43">
        <f t="shared" si="15"/>
        <v>0</v>
      </c>
      <c r="W218" s="18">
        <f t="shared" si="16"/>
        <v>54078.006589446959</v>
      </c>
      <c r="X218" s="18">
        <v>54000</v>
      </c>
      <c r="Y218" s="19">
        <f t="shared" si="18"/>
        <v>78.006589446958969</v>
      </c>
    </row>
    <row r="219" spans="1:25" s="20" customFormat="1" ht="15.75" customHeight="1">
      <c r="A219" s="11">
        <f t="shared" si="17"/>
        <v>204</v>
      </c>
      <c r="B219" s="12" t="s">
        <v>223</v>
      </c>
      <c r="C219" s="11">
        <f t="shared" si="19"/>
        <v>179</v>
      </c>
      <c r="D219" s="13">
        <f>'Apr. 15'!W219</f>
        <v>179610.34692929051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8">
        <f t="shared" si="15"/>
        <v>0</v>
      </c>
      <c r="V219" s="8">
        <f t="shared" si="15"/>
        <v>0</v>
      </c>
      <c r="W219" s="9">
        <f t="shared" si="16"/>
        <v>179610.34692929051</v>
      </c>
      <c r="X219" s="9">
        <v>179000</v>
      </c>
      <c r="Y219" s="14">
        <f t="shared" si="18"/>
        <v>610.34692929050652</v>
      </c>
    </row>
    <row r="220" spans="1:25" s="20" customFormat="1" ht="15.75" customHeight="1">
      <c r="A220" s="11">
        <f t="shared" si="17"/>
        <v>205</v>
      </c>
      <c r="B220" s="12" t="s">
        <v>224</v>
      </c>
      <c r="C220" s="11">
        <f t="shared" si="19"/>
        <v>304</v>
      </c>
      <c r="D220" s="13">
        <f>'Apr. 15'!W220</f>
        <v>303964.7319939945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>
        <v>72</v>
      </c>
      <c r="U220" s="8">
        <f t="shared" si="15"/>
        <v>0</v>
      </c>
      <c r="V220" s="8">
        <f t="shared" si="15"/>
        <v>72</v>
      </c>
      <c r="W220" s="9">
        <f t="shared" si="16"/>
        <v>304036.7319939945</v>
      </c>
      <c r="X220" s="9">
        <v>304000</v>
      </c>
      <c r="Y220" s="14">
        <f t="shared" si="18"/>
        <v>36.731993994500954</v>
      </c>
    </row>
    <row r="221" spans="1:25" s="20" customFormat="1" ht="15.75" customHeight="1">
      <c r="A221" s="11">
        <f t="shared" si="17"/>
        <v>206</v>
      </c>
      <c r="B221" s="12" t="s">
        <v>225</v>
      </c>
      <c r="C221" s="11">
        <f t="shared" si="19"/>
        <v>65</v>
      </c>
      <c r="D221" s="13">
        <f>'Apr. 15'!W221</f>
        <v>65435.91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8">
        <f t="shared" si="15"/>
        <v>0</v>
      </c>
      <c r="V221" s="8">
        <f t="shared" si="15"/>
        <v>0</v>
      </c>
      <c r="W221" s="9">
        <f t="shared" si="16"/>
        <v>65435.91</v>
      </c>
      <c r="X221" s="9">
        <v>65000</v>
      </c>
      <c r="Y221" s="14">
        <f t="shared" si="18"/>
        <v>435.91000000000349</v>
      </c>
    </row>
    <row r="222" spans="1:25" s="20" customFormat="1" ht="15.75" customHeight="1">
      <c r="A222" s="11">
        <f t="shared" si="17"/>
        <v>207</v>
      </c>
      <c r="B222" s="12" t="s">
        <v>226</v>
      </c>
      <c r="C222" s="11">
        <f t="shared" si="19"/>
        <v>133</v>
      </c>
      <c r="D222" s="13">
        <f>'Apr. 15'!W222</f>
        <v>133125.56030028284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8">
        <f t="shared" si="15"/>
        <v>0</v>
      </c>
      <c r="V222" s="8">
        <f t="shared" si="15"/>
        <v>0</v>
      </c>
      <c r="W222" s="9">
        <f t="shared" si="16"/>
        <v>133125.56030028284</v>
      </c>
      <c r="X222" s="9">
        <v>133000</v>
      </c>
      <c r="Y222" s="14">
        <f t="shared" si="18"/>
        <v>125.56030028284295</v>
      </c>
    </row>
    <row r="223" spans="1:25" s="20" customFormat="1" ht="15.75" customHeight="1">
      <c r="A223" s="11">
        <f t="shared" si="17"/>
        <v>208</v>
      </c>
      <c r="B223" s="12" t="s">
        <v>227</v>
      </c>
      <c r="C223" s="11">
        <f t="shared" si="19"/>
        <v>81</v>
      </c>
      <c r="D223" s="13">
        <f>'Apr. 15'!W223</f>
        <v>81284.486751629505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8">
        <f t="shared" ref="U223:V261" si="20">+E223+I223+K223+M223+O223+Q223+S223</f>
        <v>0</v>
      </c>
      <c r="V223" s="8">
        <f t="shared" si="20"/>
        <v>0</v>
      </c>
      <c r="W223" s="9">
        <f t="shared" si="16"/>
        <v>81284.486751629505</v>
      </c>
      <c r="X223" s="9">
        <v>81000</v>
      </c>
      <c r="Y223" s="14">
        <f t="shared" si="18"/>
        <v>284.48675162950531</v>
      </c>
    </row>
    <row r="224" spans="1:25" s="20" customFormat="1" ht="15.75" customHeight="1">
      <c r="A224" s="11">
        <f t="shared" si="17"/>
        <v>209</v>
      </c>
      <c r="B224" s="12" t="s">
        <v>228</v>
      </c>
      <c r="C224" s="11">
        <f t="shared" si="19"/>
        <v>34</v>
      </c>
      <c r="D224" s="13">
        <f>'Apr. 15'!W224</f>
        <v>34643.86299670962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8">
        <f t="shared" si="20"/>
        <v>0</v>
      </c>
      <c r="V224" s="8">
        <f t="shared" si="20"/>
        <v>0</v>
      </c>
      <c r="W224" s="9">
        <f t="shared" si="16"/>
        <v>34643.86299670962</v>
      </c>
      <c r="X224" s="9">
        <v>34000</v>
      </c>
      <c r="Y224" s="14">
        <f t="shared" si="18"/>
        <v>643.86299670962035</v>
      </c>
    </row>
    <row r="225" spans="1:25" s="20" customFormat="1" ht="15.75" customHeight="1">
      <c r="A225" s="11">
        <f t="shared" si="17"/>
        <v>210</v>
      </c>
      <c r="B225" s="12" t="s">
        <v>229</v>
      </c>
      <c r="C225" s="11">
        <f t="shared" si="19"/>
        <v>144</v>
      </c>
      <c r="D225" s="13">
        <f>'Apr. 15'!W225</f>
        <v>144585.1101833088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8">
        <f t="shared" si="20"/>
        <v>0</v>
      </c>
      <c r="V225" s="8">
        <f t="shared" si="20"/>
        <v>0</v>
      </c>
      <c r="W225" s="9">
        <f t="shared" si="16"/>
        <v>144585.1101833088</v>
      </c>
      <c r="X225" s="9">
        <v>144000</v>
      </c>
      <c r="Y225" s="14">
        <f t="shared" si="18"/>
        <v>585.11018330880324</v>
      </c>
    </row>
    <row r="226" spans="1:25" s="20" customFormat="1" ht="15.75" customHeight="1">
      <c r="A226" s="11">
        <f t="shared" si="17"/>
        <v>211</v>
      </c>
      <c r="B226" s="12" t="s">
        <v>230</v>
      </c>
      <c r="C226" s="11">
        <f t="shared" si="19"/>
        <v>3</v>
      </c>
      <c r="D226" s="13">
        <f>'Apr. 15'!W226</f>
        <v>3700.419911627183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>
        <v>51.91</v>
      </c>
      <c r="U226" s="8">
        <f t="shared" si="20"/>
        <v>0</v>
      </c>
      <c r="V226" s="8">
        <f t="shared" si="20"/>
        <v>51.91</v>
      </c>
      <c r="W226" s="9">
        <f t="shared" si="16"/>
        <v>3752.3299116271828</v>
      </c>
      <c r="X226" s="9">
        <v>3000</v>
      </c>
      <c r="Y226" s="14">
        <f t="shared" si="18"/>
        <v>752.32991162718281</v>
      </c>
    </row>
    <row r="227" spans="1:25" s="20" customFormat="1" ht="15.75" customHeight="1">
      <c r="A227" s="11">
        <f t="shared" si="17"/>
        <v>212</v>
      </c>
      <c r="B227" s="21" t="s">
        <v>231</v>
      </c>
      <c r="C227" s="22">
        <f t="shared" si="19"/>
        <v>0</v>
      </c>
      <c r="D227" s="23">
        <f>'Apr. 15'!W227</f>
        <v>-4.06239292351529E-3</v>
      </c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7">
        <f t="shared" si="20"/>
        <v>0</v>
      </c>
      <c r="V227" s="27">
        <f t="shared" si="20"/>
        <v>0</v>
      </c>
      <c r="W227" s="24">
        <f t="shared" si="16"/>
        <v>-4.06239292351529E-3</v>
      </c>
      <c r="X227" s="24">
        <v>0</v>
      </c>
      <c r="Y227" s="25">
        <f t="shared" si="18"/>
        <v>-4.06239292351529E-3</v>
      </c>
    </row>
    <row r="228" spans="1:25" s="20" customFormat="1" ht="15.75" customHeight="1">
      <c r="A228" s="11">
        <f t="shared" si="17"/>
        <v>213</v>
      </c>
      <c r="B228" s="15" t="s">
        <v>232</v>
      </c>
      <c r="C228" s="16">
        <f t="shared" si="19"/>
        <v>60</v>
      </c>
      <c r="D228" s="17">
        <f>'Apr. 15'!W228</f>
        <v>60958.6940148535</v>
      </c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43">
        <f t="shared" si="20"/>
        <v>0</v>
      </c>
      <c r="V228" s="43">
        <f t="shared" si="20"/>
        <v>0</v>
      </c>
      <c r="W228" s="18">
        <f t="shared" si="16"/>
        <v>60958.6940148535</v>
      </c>
      <c r="X228" s="18">
        <v>60000</v>
      </c>
      <c r="Y228" s="19">
        <f t="shared" si="18"/>
        <v>958.69401485349954</v>
      </c>
    </row>
    <row r="229" spans="1:25" s="20" customFormat="1" ht="15.75" customHeight="1">
      <c r="A229" s="11">
        <f t="shared" si="17"/>
        <v>214</v>
      </c>
      <c r="B229" s="12" t="s">
        <v>233</v>
      </c>
      <c r="C229" s="11">
        <f t="shared" si="19"/>
        <v>596</v>
      </c>
      <c r="D229" s="13">
        <f>'Apr. 15'!W229</f>
        <v>596218.76067853568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8">
        <f t="shared" si="20"/>
        <v>0</v>
      </c>
      <c r="V229" s="8">
        <f t="shared" si="20"/>
        <v>0</v>
      </c>
      <c r="W229" s="9">
        <f t="shared" si="16"/>
        <v>596218.76067853568</v>
      </c>
      <c r="X229" s="9">
        <v>596000</v>
      </c>
      <c r="Y229" s="14">
        <f t="shared" si="18"/>
        <v>218.76067853567656</v>
      </c>
    </row>
    <row r="230" spans="1:25" s="20" customFormat="1" ht="15.75" customHeight="1">
      <c r="A230" s="11">
        <f t="shared" si="17"/>
        <v>215</v>
      </c>
      <c r="B230" s="12" t="s">
        <v>234</v>
      </c>
      <c r="C230" s="11">
        <f t="shared" si="19"/>
        <v>70</v>
      </c>
      <c r="D230" s="13">
        <f>'Apr. 15'!W230</f>
        <v>70481.930810362202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8">
        <f t="shared" si="20"/>
        <v>0</v>
      </c>
      <c r="V230" s="8">
        <f t="shared" si="20"/>
        <v>0</v>
      </c>
      <c r="W230" s="9">
        <f t="shared" si="16"/>
        <v>70481.930810362202</v>
      </c>
      <c r="X230" s="9">
        <v>70000</v>
      </c>
      <c r="Y230" s="14">
        <f t="shared" si="18"/>
        <v>481.93081036220246</v>
      </c>
    </row>
    <row r="231" spans="1:25" s="20" customFormat="1" ht="15.75" customHeight="1">
      <c r="A231" s="11">
        <f t="shared" si="17"/>
        <v>216</v>
      </c>
      <c r="B231" s="12" t="s">
        <v>235</v>
      </c>
      <c r="C231" s="11">
        <f t="shared" si="19"/>
        <v>0</v>
      </c>
      <c r="D231" s="13">
        <f>'Apr. 15'!W231</f>
        <v>2.6600440469337627E-3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8">
        <f t="shared" si="20"/>
        <v>0</v>
      </c>
      <c r="V231" s="8">
        <f t="shared" si="20"/>
        <v>0</v>
      </c>
      <c r="W231" s="9">
        <f t="shared" si="16"/>
        <v>2.6600440469337627E-3</v>
      </c>
      <c r="X231" s="9">
        <v>0</v>
      </c>
      <c r="Y231" s="14">
        <f t="shared" si="18"/>
        <v>2.6600440469337627E-3</v>
      </c>
    </row>
    <row r="232" spans="1:25" s="20" customFormat="1" ht="15.75" customHeight="1">
      <c r="A232" s="11">
        <f t="shared" si="17"/>
        <v>217</v>
      </c>
      <c r="B232" s="12" t="s">
        <v>236</v>
      </c>
      <c r="C232" s="11">
        <f t="shared" si="19"/>
        <v>25</v>
      </c>
      <c r="D232" s="13">
        <f>'Apr. 15'!W232</f>
        <v>25066.639999999999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8">
        <f t="shared" si="20"/>
        <v>0</v>
      </c>
      <c r="V232" s="8">
        <f t="shared" si="20"/>
        <v>0</v>
      </c>
      <c r="W232" s="9">
        <f t="shared" si="16"/>
        <v>25066.639999999999</v>
      </c>
      <c r="X232" s="9">
        <v>25000</v>
      </c>
      <c r="Y232" s="14">
        <f t="shared" si="18"/>
        <v>66.639999999999418</v>
      </c>
    </row>
    <row r="233" spans="1:25" s="20" customFormat="1" ht="15.75" customHeight="1">
      <c r="A233" s="11">
        <f t="shared" si="17"/>
        <v>218</v>
      </c>
      <c r="B233" s="12" t="s">
        <v>237</v>
      </c>
      <c r="C233" s="11">
        <f t="shared" si="19"/>
        <v>21</v>
      </c>
      <c r="D233" s="13">
        <f>'Apr. 15'!W233</f>
        <v>21398.9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8">
        <f t="shared" si="20"/>
        <v>0</v>
      </c>
      <c r="V233" s="8">
        <f t="shared" si="20"/>
        <v>0</v>
      </c>
      <c r="W233" s="9">
        <f t="shared" si="16"/>
        <v>21398.9</v>
      </c>
      <c r="X233" s="9">
        <v>21000</v>
      </c>
      <c r="Y233" s="14">
        <f t="shared" si="18"/>
        <v>398.90000000000146</v>
      </c>
    </row>
    <row r="234" spans="1:25" s="20" customFormat="1" ht="15.75" customHeight="1">
      <c r="A234" s="11">
        <f t="shared" si="17"/>
        <v>219</v>
      </c>
      <c r="B234" s="12" t="s">
        <v>238</v>
      </c>
      <c r="C234" s="11">
        <f t="shared" si="19"/>
        <v>78</v>
      </c>
      <c r="D234" s="13">
        <f>'Apr. 15'!W234</f>
        <v>78167.74250890741</v>
      </c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8">
        <f t="shared" si="20"/>
        <v>0</v>
      </c>
      <c r="V234" s="8">
        <f t="shared" si="20"/>
        <v>0</v>
      </c>
      <c r="W234" s="9">
        <f t="shared" si="16"/>
        <v>78167.74250890741</v>
      </c>
      <c r="X234" s="9">
        <v>78000</v>
      </c>
      <c r="Y234" s="14">
        <f t="shared" si="18"/>
        <v>167.7425089074095</v>
      </c>
    </row>
    <row r="235" spans="1:25" s="20" customFormat="1" ht="15.75" customHeight="1">
      <c r="A235" s="11">
        <f t="shared" si="17"/>
        <v>220</v>
      </c>
      <c r="B235" s="15" t="s">
        <v>239</v>
      </c>
      <c r="C235" s="16">
        <f t="shared" si="19"/>
        <v>10</v>
      </c>
      <c r="D235" s="17">
        <f>'Apr. 15'!W235</f>
        <v>10455.25</v>
      </c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43">
        <f t="shared" si="20"/>
        <v>0</v>
      </c>
      <c r="V235" s="43">
        <f t="shared" si="20"/>
        <v>0</v>
      </c>
      <c r="W235" s="18">
        <f t="shared" si="16"/>
        <v>10455.25</v>
      </c>
      <c r="X235" s="18">
        <v>10000</v>
      </c>
      <c r="Y235" s="19">
        <f t="shared" si="18"/>
        <v>455.25</v>
      </c>
    </row>
    <row r="236" spans="1:25" s="20" customFormat="1" ht="15.75" customHeight="1">
      <c r="A236" s="11">
        <f t="shared" si="17"/>
        <v>221</v>
      </c>
      <c r="B236" s="12" t="s">
        <v>240</v>
      </c>
      <c r="C236" s="11">
        <f t="shared" si="19"/>
        <v>18</v>
      </c>
      <c r="D236" s="13">
        <f>'Apr. 15'!W236</f>
        <v>18652.59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8">
        <f t="shared" si="20"/>
        <v>0</v>
      </c>
      <c r="V236" s="8">
        <f t="shared" si="20"/>
        <v>0</v>
      </c>
      <c r="W236" s="9">
        <f t="shared" si="16"/>
        <v>18652.59</v>
      </c>
      <c r="X236" s="9">
        <v>18000</v>
      </c>
      <c r="Y236" s="14">
        <f t="shared" si="18"/>
        <v>652.59000000000015</v>
      </c>
    </row>
    <row r="237" spans="1:25" s="20" customFormat="1" ht="15.75" customHeight="1">
      <c r="A237" s="11">
        <f t="shared" si="17"/>
        <v>222</v>
      </c>
      <c r="B237" s="12" t="s">
        <v>241</v>
      </c>
      <c r="C237" s="11">
        <f t="shared" si="19"/>
        <v>67</v>
      </c>
      <c r="D237" s="13">
        <f>'Apr. 15'!W237</f>
        <v>67204.36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8">
        <f t="shared" si="20"/>
        <v>0</v>
      </c>
      <c r="V237" s="8">
        <f t="shared" si="20"/>
        <v>0</v>
      </c>
      <c r="W237" s="9">
        <f t="shared" si="16"/>
        <v>67204.36</v>
      </c>
      <c r="X237" s="9">
        <v>67000</v>
      </c>
      <c r="Y237" s="14">
        <f t="shared" si="18"/>
        <v>204.36000000000058</v>
      </c>
    </row>
    <row r="238" spans="1:25" s="20" customFormat="1" ht="15.75" customHeight="1">
      <c r="A238" s="11">
        <f t="shared" si="17"/>
        <v>223</v>
      </c>
      <c r="B238" s="12" t="s">
        <v>242</v>
      </c>
      <c r="C238" s="11">
        <f t="shared" si="19"/>
        <v>74</v>
      </c>
      <c r="D238" s="13">
        <f>'Apr. 15'!W238</f>
        <v>74121.47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8">
        <f t="shared" si="20"/>
        <v>0</v>
      </c>
      <c r="V238" s="8">
        <f t="shared" si="20"/>
        <v>0</v>
      </c>
      <c r="W238" s="9">
        <f t="shared" si="16"/>
        <v>74121.47</v>
      </c>
      <c r="X238" s="9">
        <v>74000</v>
      </c>
      <c r="Y238" s="14">
        <f t="shared" si="18"/>
        <v>121.47000000000116</v>
      </c>
    </row>
    <row r="239" spans="1:25" s="20" customFormat="1" ht="15.75" customHeight="1">
      <c r="A239" s="11">
        <f t="shared" si="17"/>
        <v>224</v>
      </c>
      <c r="B239" s="12" t="s">
        <v>243</v>
      </c>
      <c r="C239" s="11">
        <f t="shared" si="19"/>
        <v>29</v>
      </c>
      <c r="D239" s="13">
        <f>'Apr. 15'!W239</f>
        <v>29663.041887009182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8">
        <f t="shared" si="20"/>
        <v>0</v>
      </c>
      <c r="V239" s="8">
        <f t="shared" si="20"/>
        <v>0</v>
      </c>
      <c r="W239" s="9">
        <f t="shared" si="16"/>
        <v>29663.041887009182</v>
      </c>
      <c r="X239" s="9">
        <v>29000</v>
      </c>
      <c r="Y239" s="14">
        <f t="shared" si="18"/>
        <v>663.04188700918166</v>
      </c>
    </row>
    <row r="240" spans="1:25" s="20" customFormat="1" ht="15.75" customHeight="1">
      <c r="A240" s="11">
        <f t="shared" si="17"/>
        <v>225</v>
      </c>
      <c r="B240" s="12" t="s">
        <v>244</v>
      </c>
      <c r="C240" s="11">
        <f t="shared" si="19"/>
        <v>106</v>
      </c>
      <c r="D240" s="13">
        <f>'Apr. 15'!W240</f>
        <v>106158.66169417398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8">
        <f t="shared" si="20"/>
        <v>0</v>
      </c>
      <c r="V240" s="8">
        <f t="shared" si="20"/>
        <v>0</v>
      </c>
      <c r="W240" s="9">
        <f t="shared" si="16"/>
        <v>106158.66169417398</v>
      </c>
      <c r="X240" s="9">
        <v>106000</v>
      </c>
      <c r="Y240" s="14">
        <f t="shared" si="18"/>
        <v>158.66169417397759</v>
      </c>
    </row>
    <row r="241" spans="1:25" s="20" customFormat="1" ht="15.75" customHeight="1">
      <c r="A241" s="11">
        <f t="shared" si="17"/>
        <v>226</v>
      </c>
      <c r="B241" s="12" t="s">
        <v>245</v>
      </c>
      <c r="C241" s="11">
        <f t="shared" si="19"/>
        <v>62</v>
      </c>
      <c r="D241" s="13">
        <f>'Apr. 15'!W241</f>
        <v>62594.539999999994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8">
        <f t="shared" si="20"/>
        <v>0</v>
      </c>
      <c r="V241" s="8">
        <f t="shared" si="20"/>
        <v>0</v>
      </c>
      <c r="W241" s="9">
        <f t="shared" si="16"/>
        <v>62594.539999999994</v>
      </c>
      <c r="X241" s="9">
        <v>62000</v>
      </c>
      <c r="Y241" s="14">
        <f t="shared" si="18"/>
        <v>594.5399999999936</v>
      </c>
    </row>
    <row r="242" spans="1:25" s="20" customFormat="1" ht="15.75" customHeight="1">
      <c r="A242" s="11">
        <f t="shared" si="17"/>
        <v>227</v>
      </c>
      <c r="B242" s="12" t="s">
        <v>246</v>
      </c>
      <c r="C242" s="11">
        <f t="shared" si="19"/>
        <v>13</v>
      </c>
      <c r="D242" s="13">
        <f>'Apr. 15'!W242</f>
        <v>13801.15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8">
        <f t="shared" si="20"/>
        <v>0</v>
      </c>
      <c r="V242" s="8">
        <f t="shared" si="20"/>
        <v>0</v>
      </c>
      <c r="W242" s="9">
        <f t="shared" si="16"/>
        <v>13801.15</v>
      </c>
      <c r="X242" s="9">
        <v>13000</v>
      </c>
      <c r="Y242" s="14">
        <f t="shared" si="18"/>
        <v>801.14999999999964</v>
      </c>
    </row>
    <row r="243" spans="1:25" s="20" customFormat="1" ht="15.75" customHeight="1">
      <c r="A243" s="11">
        <f t="shared" si="17"/>
        <v>228</v>
      </c>
      <c r="B243" s="12" t="s">
        <v>247</v>
      </c>
      <c r="C243" s="11">
        <f t="shared" si="19"/>
        <v>13</v>
      </c>
      <c r="D243" s="13">
        <f>'Apr. 15'!W243</f>
        <v>13770.767976280575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8">
        <f t="shared" si="20"/>
        <v>0</v>
      </c>
      <c r="V243" s="8">
        <f t="shared" si="20"/>
        <v>0</v>
      </c>
      <c r="W243" s="9">
        <f t="shared" si="16"/>
        <v>13770.767976280575</v>
      </c>
      <c r="X243" s="9">
        <v>13000</v>
      </c>
      <c r="Y243" s="14">
        <f t="shared" si="18"/>
        <v>770.76797628057466</v>
      </c>
    </row>
    <row r="244" spans="1:25" s="20" customFormat="1" ht="15.75" customHeight="1">
      <c r="A244" s="11">
        <f t="shared" si="17"/>
        <v>229</v>
      </c>
      <c r="B244" s="12" t="s">
        <v>248</v>
      </c>
      <c r="C244" s="11">
        <f t="shared" si="19"/>
        <v>85</v>
      </c>
      <c r="D244" s="13">
        <f>'Apr. 15'!W244</f>
        <v>85067.490967875667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8">
        <f t="shared" si="20"/>
        <v>0</v>
      </c>
      <c r="V244" s="8">
        <f t="shared" si="20"/>
        <v>0</v>
      </c>
      <c r="W244" s="9">
        <f t="shared" si="16"/>
        <v>85067.490967875667</v>
      </c>
      <c r="X244" s="9">
        <v>85000</v>
      </c>
      <c r="Y244" s="14">
        <f t="shared" si="18"/>
        <v>67.490967875666684</v>
      </c>
    </row>
    <row r="245" spans="1:25" s="20" customFormat="1" ht="15.75" customHeight="1">
      <c r="A245" s="11">
        <f t="shared" si="17"/>
        <v>230</v>
      </c>
      <c r="B245" s="21" t="s">
        <v>249</v>
      </c>
      <c r="C245" s="22">
        <f t="shared" si="19"/>
        <v>0</v>
      </c>
      <c r="D245" s="23">
        <f>'Apr. 15'!W245</f>
        <v>-1.9672797934617847E-3</v>
      </c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7">
        <f t="shared" si="20"/>
        <v>0</v>
      </c>
      <c r="V245" s="27">
        <f t="shared" si="20"/>
        <v>0</v>
      </c>
      <c r="W245" s="24">
        <f t="shared" si="16"/>
        <v>-1.9672797934617847E-3</v>
      </c>
      <c r="X245" s="24">
        <v>0</v>
      </c>
      <c r="Y245" s="25">
        <f t="shared" si="18"/>
        <v>-1.9672797934617847E-3</v>
      </c>
    </row>
    <row r="246" spans="1:25" s="20" customFormat="1" ht="15.75" customHeight="1">
      <c r="A246" s="11">
        <f t="shared" si="17"/>
        <v>231</v>
      </c>
      <c r="B246" s="12" t="s">
        <v>250</v>
      </c>
      <c r="C246" s="11">
        <f t="shared" si="19"/>
        <v>33</v>
      </c>
      <c r="D246" s="13">
        <f>'Apr. 15'!W246</f>
        <v>33566.681911684769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8">
        <f t="shared" si="20"/>
        <v>0</v>
      </c>
      <c r="V246" s="8">
        <f t="shared" si="20"/>
        <v>0</v>
      </c>
      <c r="W246" s="9">
        <f t="shared" si="16"/>
        <v>33566.681911684769</v>
      </c>
      <c r="X246" s="9">
        <v>33000</v>
      </c>
      <c r="Y246" s="14">
        <f t="shared" si="18"/>
        <v>566.68191168476915</v>
      </c>
    </row>
    <row r="247" spans="1:25" s="20" customFormat="1" ht="15.75" customHeight="1">
      <c r="A247" s="11">
        <f t="shared" si="17"/>
        <v>232</v>
      </c>
      <c r="B247" s="15" t="s">
        <v>251</v>
      </c>
      <c r="C247" s="16">
        <f t="shared" si="19"/>
        <v>62</v>
      </c>
      <c r="D247" s="17">
        <f>'Apr. 15'!W247</f>
        <v>62390.158029261169</v>
      </c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43">
        <f t="shared" si="20"/>
        <v>0</v>
      </c>
      <c r="V247" s="43">
        <f t="shared" si="20"/>
        <v>0</v>
      </c>
      <c r="W247" s="18">
        <f t="shared" si="16"/>
        <v>62390.158029261169</v>
      </c>
      <c r="X247" s="18">
        <v>62000</v>
      </c>
      <c r="Y247" s="19">
        <f t="shared" si="18"/>
        <v>390.15802926116885</v>
      </c>
    </row>
    <row r="248" spans="1:25" s="20" customFormat="1" ht="15.75" customHeight="1">
      <c r="A248" s="11">
        <f t="shared" si="17"/>
        <v>233</v>
      </c>
      <c r="B248" s="12" t="s">
        <v>252</v>
      </c>
      <c r="C248" s="11">
        <f t="shared" si="19"/>
        <v>112</v>
      </c>
      <c r="D248" s="13">
        <f>'Apr. 15'!W248</f>
        <v>112333.77709456012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8">
        <f t="shared" si="20"/>
        <v>0</v>
      </c>
      <c r="V248" s="8">
        <f t="shared" si="20"/>
        <v>0</v>
      </c>
      <c r="W248" s="9">
        <f t="shared" si="16"/>
        <v>112333.77709456012</v>
      </c>
      <c r="X248" s="9">
        <v>112000</v>
      </c>
      <c r="Y248" s="14">
        <f t="shared" si="18"/>
        <v>333.77709456012235</v>
      </c>
    </row>
    <row r="249" spans="1:25" s="20" customFormat="1" ht="15.75" customHeight="1">
      <c r="A249" s="11">
        <f t="shared" si="17"/>
        <v>234</v>
      </c>
      <c r="B249" s="12" t="s">
        <v>253</v>
      </c>
      <c r="C249" s="11">
        <f t="shared" si="19"/>
        <v>463</v>
      </c>
      <c r="D249" s="13">
        <f>'Apr. 15'!W249</f>
        <v>463664.38517112134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8">
        <f t="shared" si="20"/>
        <v>0</v>
      </c>
      <c r="V249" s="8">
        <f t="shared" si="20"/>
        <v>0</v>
      </c>
      <c r="W249" s="9">
        <f t="shared" si="16"/>
        <v>463664.38517112134</v>
      </c>
      <c r="X249" s="9">
        <v>463000</v>
      </c>
      <c r="Y249" s="14">
        <f t="shared" si="18"/>
        <v>664.38517112133559</v>
      </c>
    </row>
    <row r="250" spans="1:25" s="20" customFormat="1" ht="15.75" customHeight="1">
      <c r="A250" s="11">
        <f t="shared" si="17"/>
        <v>235</v>
      </c>
      <c r="B250" s="12" t="s">
        <v>254</v>
      </c>
      <c r="C250" s="11">
        <f t="shared" si="19"/>
        <v>26</v>
      </c>
      <c r="D250" s="13">
        <f>'Apr. 15'!W250</f>
        <v>26568.61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8">
        <f t="shared" si="20"/>
        <v>0</v>
      </c>
      <c r="V250" s="8">
        <f t="shared" si="20"/>
        <v>0</v>
      </c>
      <c r="W250" s="9">
        <f t="shared" si="16"/>
        <v>26568.61</v>
      </c>
      <c r="X250" s="9">
        <v>26000</v>
      </c>
      <c r="Y250" s="14">
        <f t="shared" si="18"/>
        <v>568.61000000000058</v>
      </c>
    </row>
    <row r="251" spans="1:25" s="20" customFormat="1" ht="15.75" customHeight="1">
      <c r="A251" s="11">
        <f t="shared" si="17"/>
        <v>236</v>
      </c>
      <c r="B251" s="12" t="s">
        <v>255</v>
      </c>
      <c r="C251" s="11">
        <f t="shared" si="19"/>
        <v>70</v>
      </c>
      <c r="D251" s="13">
        <f>'Apr. 15'!W251</f>
        <v>70739.782030459683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8">
        <f t="shared" si="20"/>
        <v>0</v>
      </c>
      <c r="V251" s="8">
        <f t="shared" si="20"/>
        <v>0</v>
      </c>
      <c r="W251" s="9">
        <f t="shared" si="16"/>
        <v>70739.782030459683</v>
      </c>
      <c r="X251" s="9">
        <v>70000</v>
      </c>
      <c r="Y251" s="14">
        <f t="shared" si="18"/>
        <v>739.78203045968257</v>
      </c>
    </row>
    <row r="252" spans="1:25" s="20" customFormat="1" ht="15.75" customHeight="1">
      <c r="A252" s="11">
        <f t="shared" si="17"/>
        <v>237</v>
      </c>
      <c r="B252" s="12" t="s">
        <v>256</v>
      </c>
      <c r="C252" s="11">
        <f t="shared" si="19"/>
        <v>245</v>
      </c>
      <c r="D252" s="13">
        <f>'Apr. 15'!W252</f>
        <v>245541.92757819642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8">
        <f t="shared" si="20"/>
        <v>0</v>
      </c>
      <c r="V252" s="8">
        <f t="shared" si="20"/>
        <v>0</v>
      </c>
      <c r="W252" s="9">
        <f t="shared" si="16"/>
        <v>245541.92757819642</v>
      </c>
      <c r="X252" s="9">
        <v>245000</v>
      </c>
      <c r="Y252" s="14">
        <f t="shared" si="18"/>
        <v>541.92757819642429</v>
      </c>
    </row>
    <row r="253" spans="1:25" s="20" customFormat="1" ht="15.75" customHeight="1">
      <c r="A253" s="11">
        <f t="shared" si="17"/>
        <v>238</v>
      </c>
      <c r="B253" s="12" t="s">
        <v>257</v>
      </c>
      <c r="C253" s="11">
        <f t="shared" si="19"/>
        <v>58</v>
      </c>
      <c r="D253" s="13">
        <f>'Apr. 15'!W253</f>
        <v>58197.32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28"/>
      <c r="Q253" s="13"/>
      <c r="R253" s="28"/>
      <c r="S253" s="13"/>
      <c r="T253" s="13"/>
      <c r="U253" s="8">
        <f t="shared" si="20"/>
        <v>0</v>
      </c>
      <c r="V253" s="8">
        <f t="shared" si="20"/>
        <v>0</v>
      </c>
      <c r="W253" s="9">
        <f t="shared" si="16"/>
        <v>58197.32</v>
      </c>
      <c r="X253" s="9">
        <v>58000</v>
      </c>
      <c r="Y253" s="14">
        <f t="shared" si="18"/>
        <v>197.31999999999971</v>
      </c>
    </row>
    <row r="254" spans="1:25" s="20" customFormat="1" ht="15.75" customHeight="1">
      <c r="A254" s="11">
        <f t="shared" si="17"/>
        <v>239</v>
      </c>
      <c r="B254" s="12" t="s">
        <v>258</v>
      </c>
      <c r="C254" s="11">
        <f t="shared" si="19"/>
        <v>223</v>
      </c>
      <c r="D254" s="13">
        <f>'Apr. 15'!W254</f>
        <v>223021.69614070357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8">
        <f t="shared" si="20"/>
        <v>0</v>
      </c>
      <c r="V254" s="8">
        <f t="shared" si="20"/>
        <v>0</v>
      </c>
      <c r="W254" s="9">
        <f t="shared" si="16"/>
        <v>223021.69614070357</v>
      </c>
      <c r="X254" s="9">
        <v>223000</v>
      </c>
      <c r="Y254" s="14">
        <f t="shared" si="18"/>
        <v>21.696140703570563</v>
      </c>
    </row>
    <row r="255" spans="1:25" s="20" customFormat="1" ht="15.75" customHeight="1">
      <c r="A255" s="11">
        <f t="shared" si="17"/>
        <v>240</v>
      </c>
      <c r="B255" s="12" t="s">
        <v>259</v>
      </c>
      <c r="C255" s="11">
        <f t="shared" si="19"/>
        <v>285</v>
      </c>
      <c r="D255" s="13">
        <f>'Apr. 15'!W255</f>
        <v>285133.38894974173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8">
        <f t="shared" si="20"/>
        <v>0</v>
      </c>
      <c r="V255" s="8">
        <f t="shared" si="20"/>
        <v>0</v>
      </c>
      <c r="W255" s="9">
        <f t="shared" si="16"/>
        <v>285133.38894974173</v>
      </c>
      <c r="X255" s="9">
        <v>285000</v>
      </c>
      <c r="Y255" s="14">
        <f t="shared" si="18"/>
        <v>133.38894974172581</v>
      </c>
    </row>
    <row r="256" spans="1:25" s="20" customFormat="1" ht="15.75" customHeight="1">
      <c r="A256" s="11">
        <f t="shared" si="17"/>
        <v>241</v>
      </c>
      <c r="B256" s="21" t="s">
        <v>260</v>
      </c>
      <c r="C256" s="22">
        <f t="shared" si="19"/>
        <v>0</v>
      </c>
      <c r="D256" s="23">
        <f>'Apr. 15'!W256</f>
        <v>6.3599382701795548E-4</v>
      </c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7">
        <f t="shared" si="20"/>
        <v>0</v>
      </c>
      <c r="V256" s="27">
        <f t="shared" si="20"/>
        <v>0</v>
      </c>
      <c r="W256" s="24">
        <f t="shared" si="16"/>
        <v>6.3599382701795548E-4</v>
      </c>
      <c r="X256" s="24">
        <v>0</v>
      </c>
      <c r="Y256" s="25">
        <f t="shared" si="18"/>
        <v>6.3599382701795548E-4</v>
      </c>
    </row>
    <row r="257" spans="1:25" s="20" customFormat="1" ht="15.75" customHeight="1">
      <c r="A257" s="11">
        <f t="shared" si="17"/>
        <v>242</v>
      </c>
      <c r="B257" s="21" t="s">
        <v>261</v>
      </c>
      <c r="C257" s="22">
        <f t="shared" si="19"/>
        <v>0</v>
      </c>
      <c r="D257" s="23">
        <f>'Apr. 15'!W257</f>
        <v>-1.5968545922078192E-3</v>
      </c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7">
        <f t="shared" si="20"/>
        <v>0</v>
      </c>
      <c r="V257" s="27">
        <f t="shared" si="20"/>
        <v>0</v>
      </c>
      <c r="W257" s="24">
        <f t="shared" si="16"/>
        <v>-1.5968545922078192E-3</v>
      </c>
      <c r="X257" s="24">
        <v>0</v>
      </c>
      <c r="Y257" s="25">
        <f t="shared" si="18"/>
        <v>-1.5968545922078192E-3</v>
      </c>
    </row>
    <row r="258" spans="1:25" s="20" customFormat="1" ht="15.75" customHeight="1">
      <c r="A258" s="11">
        <f t="shared" si="17"/>
        <v>243</v>
      </c>
      <c r="B258" s="12" t="s">
        <v>262</v>
      </c>
      <c r="C258" s="11">
        <f t="shared" si="19"/>
        <v>143</v>
      </c>
      <c r="D258" s="13">
        <f>'Apr. 15'!W258</f>
        <v>143190.9125125462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8">
        <f t="shared" si="20"/>
        <v>0</v>
      </c>
      <c r="V258" s="8">
        <f t="shared" si="20"/>
        <v>0</v>
      </c>
      <c r="W258" s="9">
        <f t="shared" si="16"/>
        <v>143190.9125125462</v>
      </c>
      <c r="X258" s="9">
        <v>143000</v>
      </c>
      <c r="Y258" s="14">
        <f t="shared" si="18"/>
        <v>190.91251254620147</v>
      </c>
    </row>
    <row r="259" spans="1:25" s="20" customFormat="1" ht="15.75" customHeight="1">
      <c r="A259" s="11"/>
      <c r="B259" s="12"/>
      <c r="C259" s="11">
        <f t="shared" si="19"/>
        <v>0</v>
      </c>
      <c r="D259" s="13">
        <f>'Apr. 15'!W259</f>
        <v>484.98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8">
        <f t="shared" si="20"/>
        <v>0</v>
      </c>
      <c r="V259" s="8">
        <f t="shared" si="20"/>
        <v>0</v>
      </c>
      <c r="W259" s="9">
        <f t="shared" si="16"/>
        <v>484.98</v>
      </c>
      <c r="X259" s="9">
        <v>0</v>
      </c>
      <c r="Y259" s="14">
        <f t="shared" si="18"/>
        <v>484.98</v>
      </c>
    </row>
    <row r="260" spans="1:25" s="20" customFormat="1" ht="15.75" customHeight="1">
      <c r="A260" s="11"/>
      <c r="B260" s="12"/>
      <c r="C260" s="11">
        <f t="shared" si="19"/>
        <v>0</v>
      </c>
      <c r="D260" s="13">
        <f>'Apr. 15'!W260</f>
        <v>0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>
        <v>428.37</v>
      </c>
      <c r="U260" s="8">
        <f t="shared" si="20"/>
        <v>0</v>
      </c>
      <c r="V260" s="8">
        <f t="shared" si="20"/>
        <v>428.37</v>
      </c>
      <c r="W260" s="9">
        <f t="shared" si="16"/>
        <v>428.37</v>
      </c>
      <c r="X260" s="9">
        <v>0</v>
      </c>
      <c r="Y260" s="14">
        <f t="shared" si="18"/>
        <v>428.37</v>
      </c>
    </row>
    <row r="261" spans="1:25" s="20" customFormat="1" ht="15.75" customHeight="1">
      <c r="A261" s="11"/>
      <c r="B261" s="12"/>
      <c r="C261" s="11">
        <f t="shared" si="19"/>
        <v>0</v>
      </c>
      <c r="D261" s="13">
        <f>'Apr. 15'!W261</f>
        <v>0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>
        <v>365.82</v>
      </c>
      <c r="U261" s="8">
        <f t="shared" si="20"/>
        <v>0</v>
      </c>
      <c r="V261" s="8">
        <f t="shared" si="20"/>
        <v>365.82</v>
      </c>
      <c r="W261" s="9">
        <f t="shared" si="16"/>
        <v>365.82</v>
      </c>
      <c r="X261" s="9">
        <v>0</v>
      </c>
      <c r="Y261" s="14">
        <f t="shared" si="18"/>
        <v>365.82</v>
      </c>
    </row>
    <row r="262" spans="1:25" s="31" customFormat="1" ht="15.75" customHeight="1" thickBot="1">
      <c r="A262" s="52" t="s">
        <v>263</v>
      </c>
      <c r="B262" s="52"/>
      <c r="C262" s="29">
        <f t="shared" ref="C262:Y262" si="21">SUM(C16:C261)</f>
        <v>29081</v>
      </c>
      <c r="D262" s="30">
        <f t="shared" si="21"/>
        <v>29254104.300740182</v>
      </c>
      <c r="E262" s="30">
        <f t="shared" si="21"/>
        <v>0</v>
      </c>
      <c r="F262" s="30">
        <f t="shared" si="21"/>
        <v>0</v>
      </c>
      <c r="G262" s="30">
        <f t="shared" si="21"/>
        <v>0</v>
      </c>
      <c r="H262" s="30">
        <f t="shared" si="21"/>
        <v>0</v>
      </c>
      <c r="I262" s="30">
        <f t="shared" si="21"/>
        <v>0</v>
      </c>
      <c r="J262" s="30">
        <f t="shared" si="21"/>
        <v>0</v>
      </c>
      <c r="K262" s="30">
        <f t="shared" si="21"/>
        <v>0</v>
      </c>
      <c r="L262" s="30">
        <f t="shared" si="21"/>
        <v>0</v>
      </c>
      <c r="M262" s="30">
        <f t="shared" si="21"/>
        <v>0</v>
      </c>
      <c r="N262" s="30">
        <f t="shared" si="21"/>
        <v>0</v>
      </c>
      <c r="O262" s="30">
        <f t="shared" si="21"/>
        <v>0</v>
      </c>
      <c r="P262" s="30">
        <f t="shared" si="21"/>
        <v>0</v>
      </c>
      <c r="Q262" s="30">
        <f t="shared" si="21"/>
        <v>0</v>
      </c>
      <c r="R262" s="30">
        <f t="shared" si="21"/>
        <v>10625</v>
      </c>
      <c r="S262" s="30">
        <f t="shared" si="21"/>
        <v>83865.89</v>
      </c>
      <c r="T262" s="30">
        <f t="shared" si="21"/>
        <v>6325.5199999999995</v>
      </c>
      <c r="U262" s="30">
        <f t="shared" si="21"/>
        <v>83865.89</v>
      </c>
      <c r="V262" s="30">
        <f t="shared" si="21"/>
        <v>16950.52</v>
      </c>
      <c r="W262" s="30">
        <f t="shared" si="21"/>
        <v>29187188.930740178</v>
      </c>
      <c r="X262" s="30">
        <f t="shared" si="21"/>
        <v>29081000</v>
      </c>
      <c r="Y262" s="30">
        <f t="shared" si="21"/>
        <v>106188.93074018127</v>
      </c>
    </row>
    <row r="263" spans="1:25" s="31" customFormat="1" thickTop="1">
      <c r="A263" s="32"/>
      <c r="B263" s="32"/>
      <c r="C263" s="32"/>
      <c r="D263" s="20">
        <f>D262-'[3]May. 15'!$D$129-'[3]May. 15'!$D$130-'[3]May. 15'!$D$131</f>
        <v>5.5420369335479336E-3</v>
      </c>
      <c r="E263" s="33">
        <f>E262-'[3]May. 15'!$E$129-'[3]May. 15'!$E$130-'[3]May. 15'!$E$131</f>
        <v>0</v>
      </c>
      <c r="F263" s="33">
        <f>F262-'[3]May. 15'!$F$129-'[3]May. 15'!$F$130-'[3]May. 15'!$F$131</f>
        <v>0</v>
      </c>
      <c r="G263" s="33">
        <f>G262-'[3]May. 15'!$G$129-'[3]May. 15'!$G$130-'[3]May. 15'!$G$131</f>
        <v>0</v>
      </c>
      <c r="H263" s="33">
        <f>H262-'[3]May. 15'!$H$129-'[3]May. 15'!$H$130-'[3]May. 15'!$H$131</f>
        <v>0</v>
      </c>
      <c r="I263" s="33">
        <f>I262-'[3]May. 15'!$I$129-'[3]May. 15'!$I$130-'[3]May. 15'!$I$131</f>
        <v>0</v>
      </c>
      <c r="J263" s="33">
        <f>J262-'[3]May. 15'!$J$129-'[3]May. 15'!$J$130-'[3]May. 15'!$J$131</f>
        <v>0</v>
      </c>
      <c r="K263" s="33">
        <f>K262-'[3]May. 15'!$K$129-'[3]May. 15'!$K$130-'[3]May. 15'!$K$131</f>
        <v>0</v>
      </c>
      <c r="L263" s="33">
        <f>L262-'[3]May. 15'!$L$129-'[3]May. 15'!$L$130-'[3]May. 15'!$L$131</f>
        <v>0</v>
      </c>
      <c r="M263" s="33">
        <f>M262-'[3]May. 15'!$M$129-'[3]May. 15'!$M$130-'[3]May. 15'!$M$131</f>
        <v>0</v>
      </c>
      <c r="N263" s="33">
        <f>N262-'[3]May. 15'!$N$129-'[3]May. 15'!$N$130-'[3]May. 15'!$N$131</f>
        <v>0</v>
      </c>
      <c r="O263" s="33">
        <f>O262-'[3]May. 15'!$O$129-'[3]May. 15'!$O$130-'[3]May. 15'!$O$131</f>
        <v>0</v>
      </c>
      <c r="P263" s="33">
        <f>P262-'[3]May. 15'!$P$129-'[3]May. 15'!$P$130-'[3]May. 15'!$P$131</f>
        <v>0</v>
      </c>
      <c r="Q263" s="33">
        <f>Q262-'[3]May. 15'!$Q$129-'[3]May. 15'!$Q$130-'[3]May. 15'!$Q$131</f>
        <v>0</v>
      </c>
      <c r="R263" s="33">
        <f>R262-'[3]May. 15'!$R$129-'[3]May. 15'!$R$130-'[3]May. 15'!$R$131</f>
        <v>0</v>
      </c>
      <c r="S263" s="33">
        <f>S262-'[3]May. 15'!$S$129-'[3]May. 15'!$S$130-'[3]May. 15'!$S$131</f>
        <v>-5.6843418860808015E-13</v>
      </c>
      <c r="T263" s="33">
        <f>T262-'[3]May. 15'!$T$129-'[3]May. 15'!$T$130-'[3]May. 15'!$T$131</f>
        <v>-4.5474735088646412E-13</v>
      </c>
      <c r="U263" s="33">
        <f>U262-'[3]May. 15'!$U$129-'[3]May. 15'!$U$130-'[3]May. 15'!$U$131</f>
        <v>-5.6843418860808015E-13</v>
      </c>
      <c r="V263" s="33">
        <f>V262-'[3]May. 15'!$V$129-'[3]May. 15'!$V$130-'[3]May. 15'!$V$131</f>
        <v>0</v>
      </c>
      <c r="W263" s="34">
        <f>W262-'[3]May. 15'!$AB$129-'[3]May. 15'!$AB$130-'[3]May. 15'!$AB$131</f>
        <v>5.5420321587007493E-3</v>
      </c>
      <c r="X263" s="34">
        <f>+X262+Y262-W262</f>
        <v>0</v>
      </c>
      <c r="Y263" s="35"/>
    </row>
    <row r="264" spans="1:25" s="31" customFormat="1">
      <c r="A264" s="32" t="s">
        <v>264</v>
      </c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6"/>
      <c r="Q264" s="36"/>
      <c r="R264" s="36"/>
      <c r="S264" s="2"/>
      <c r="T264" s="20"/>
      <c r="U264" s="2"/>
      <c r="V264" s="2"/>
      <c r="W264" s="34"/>
      <c r="X264" s="20" t="s">
        <v>265</v>
      </c>
      <c r="Y264" s="1"/>
    </row>
    <row r="265" spans="1:25" s="31" customFormat="1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0"/>
      <c r="Q265" s="20"/>
      <c r="R265" s="20"/>
      <c r="S265" s="2"/>
      <c r="T265" s="20"/>
      <c r="U265" s="2"/>
      <c r="V265" s="2"/>
      <c r="W265" s="34"/>
      <c r="X265" s="34"/>
      <c r="Y265" s="1"/>
    </row>
    <row r="266" spans="1:25">
      <c r="A266" s="37" t="s">
        <v>266</v>
      </c>
      <c r="P266" s="20"/>
      <c r="Q266" s="20"/>
      <c r="R266" s="20"/>
      <c r="S266" s="20"/>
      <c r="T266" s="20"/>
      <c r="U266" s="20"/>
      <c r="V266" s="38"/>
      <c r="W266" s="34"/>
      <c r="X266" s="53"/>
      <c r="Y266" s="53"/>
    </row>
    <row r="267" spans="1:25" s="31" customFormat="1">
      <c r="A267" s="32" t="s">
        <v>268</v>
      </c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0"/>
      <c r="T267" s="20"/>
      <c r="U267" s="2"/>
      <c r="V267" s="2"/>
      <c r="W267" s="2"/>
      <c r="X267" s="54" t="s">
        <v>269</v>
      </c>
      <c r="Y267" s="54"/>
    </row>
    <row r="268" spans="1:25">
      <c r="S268" s="20"/>
      <c r="T268" s="20"/>
      <c r="W268" s="39"/>
      <c r="X268" s="34"/>
      <c r="Y268" s="40"/>
    </row>
    <row r="269" spans="1:25">
      <c r="A269" s="32"/>
      <c r="S269" s="20"/>
      <c r="T269" s="20"/>
      <c r="W269" s="34"/>
      <c r="X269" s="34"/>
      <c r="Y269" s="40"/>
    </row>
    <row r="270" spans="1:25">
      <c r="A270" s="32"/>
      <c r="W270" s="34"/>
      <c r="X270" s="39"/>
      <c r="Y270" s="26"/>
    </row>
    <row r="271" spans="1:25">
      <c r="W271" s="34"/>
      <c r="Y271" s="41"/>
    </row>
    <row r="272" spans="1:25">
      <c r="W272" s="42"/>
      <c r="X272" s="55"/>
      <c r="Y272" s="55"/>
    </row>
    <row r="273" spans="1:25">
      <c r="W273" s="42"/>
      <c r="X273" s="50"/>
      <c r="Y273" s="50"/>
    </row>
    <row r="274" spans="1:25">
      <c r="W274" s="34"/>
      <c r="X274" s="34"/>
    </row>
    <row r="276" spans="1:25">
      <c r="X276" s="34"/>
      <c r="Y276" s="26"/>
    </row>
    <row r="278" spans="1:25" s="2" customFormat="1">
      <c r="A278" s="1"/>
      <c r="B278" s="1"/>
      <c r="C278" s="1"/>
      <c r="Y278" s="1"/>
    </row>
    <row r="279" spans="1:25" s="2" customFormat="1">
      <c r="A279" s="1"/>
      <c r="B279" s="1"/>
      <c r="C279" s="1"/>
      <c r="Y279" s="1"/>
    </row>
    <row r="280" spans="1:25" s="2" customFormat="1">
      <c r="A280" s="1"/>
      <c r="B280" s="1"/>
      <c r="C280" s="1"/>
      <c r="Y280" s="1"/>
    </row>
    <row r="281" spans="1:25" s="2" customFormat="1">
      <c r="A281" s="1"/>
      <c r="B281" s="1"/>
      <c r="C281" s="1"/>
      <c r="Y281" s="1"/>
    </row>
    <row r="283" spans="1:25" s="2" customFormat="1">
      <c r="A283" s="1"/>
      <c r="B283" s="1"/>
      <c r="C283" s="1"/>
      <c r="Y283" s="1"/>
    </row>
    <row r="288" spans="1:25" s="2" customFormat="1">
      <c r="A288" s="1"/>
      <c r="B288" s="1"/>
      <c r="C288" s="1"/>
      <c r="Y288" s="1"/>
    </row>
    <row r="289" spans="1:25" s="2" customFormat="1">
      <c r="A289" s="1"/>
      <c r="B289" s="1"/>
      <c r="C289" s="1"/>
      <c r="Y289" s="1"/>
    </row>
    <row r="290" spans="1:25" s="2" customFormat="1">
      <c r="A290" s="1"/>
      <c r="B290" s="1"/>
      <c r="C290" s="1"/>
      <c r="Y290" s="1"/>
    </row>
    <row r="291" spans="1:25" s="2" customFormat="1">
      <c r="A291" s="1"/>
      <c r="B291" s="1"/>
      <c r="C291" s="1"/>
      <c r="Y291" s="1"/>
    </row>
    <row r="292" spans="1:25" s="2" customFormat="1">
      <c r="A292" s="1"/>
      <c r="B292" s="1"/>
      <c r="C292" s="1"/>
      <c r="Y292" s="1"/>
    </row>
    <row r="293" spans="1:25" s="2" customFormat="1">
      <c r="A293" s="1"/>
      <c r="B293" s="1"/>
      <c r="C293" s="1"/>
      <c r="Y293" s="1"/>
    </row>
    <row r="294" spans="1:25" s="2" customFormat="1">
      <c r="A294" s="1"/>
      <c r="B294" s="1"/>
      <c r="C294" s="1"/>
      <c r="Y294" s="1"/>
    </row>
    <row r="295" spans="1:25" s="20" customFormat="1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"/>
    </row>
    <row r="296" spans="1:25" s="20" customFormat="1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"/>
    </row>
    <row r="297" spans="1:25" s="20" customFormat="1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"/>
    </row>
    <row r="298" spans="1:25" s="20" customFormat="1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"/>
    </row>
    <row r="299" spans="1:25" s="20" customFormat="1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"/>
    </row>
    <row r="300" spans="1:25" s="20" customFormat="1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1"/>
    </row>
    <row r="301" spans="1:25" s="20" customFormat="1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"/>
    </row>
    <row r="302" spans="1:25" s="20" customFormat="1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"/>
    </row>
    <row r="303" spans="1:25" s="20" customFormat="1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"/>
    </row>
    <row r="304" spans="1:25" s="20" customFormat="1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"/>
    </row>
    <row r="305" spans="4:25" s="20" customFormat="1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"/>
    </row>
    <row r="306" spans="4:25" s="20" customFormat="1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"/>
    </row>
    <row r="310" spans="4:25" s="20" customFormat="1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"/>
    </row>
    <row r="311" spans="4:25" s="20" customFormat="1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"/>
    </row>
    <row r="314" spans="4:25" s="20" customFormat="1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"/>
    </row>
    <row r="315" spans="4:25" s="20" customFormat="1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"/>
    </row>
    <row r="316" spans="4:25" s="20" customFormat="1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"/>
    </row>
    <row r="317" spans="4:25" s="20" customFormat="1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"/>
    </row>
    <row r="318" spans="4:25" s="20" customFormat="1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"/>
    </row>
    <row r="319" spans="4:25" s="20" customFormat="1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"/>
    </row>
    <row r="321" spans="4:25" s="20" customFormat="1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"/>
    </row>
    <row r="322" spans="4:25" s="20" customFormat="1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"/>
    </row>
    <row r="324" spans="4:25" s="20" customFormat="1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"/>
    </row>
    <row r="325" spans="4:25" s="20" customFormat="1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"/>
    </row>
    <row r="326" spans="4:25" s="20" customFormat="1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"/>
    </row>
    <row r="327" spans="4:25" s="20" customFormat="1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"/>
    </row>
    <row r="328" spans="4:25" s="20" customFormat="1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"/>
    </row>
    <row r="329" spans="4:25" s="20" customFormat="1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"/>
    </row>
    <row r="338" spans="4:25" s="20" customFormat="1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"/>
    </row>
    <row r="339" spans="4:25" s="20" customFormat="1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"/>
    </row>
    <row r="340" spans="4:25" s="20" customFormat="1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"/>
    </row>
    <row r="341" spans="4:25" s="20" customFormat="1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"/>
    </row>
    <row r="343" spans="4:25" s="20" customFormat="1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"/>
    </row>
    <row r="356" spans="1:25" s="20" customFormat="1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"/>
    </row>
    <row r="357" spans="1:25" s="20" customFormat="1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"/>
    </row>
    <row r="358" spans="1:25" s="20" customFormat="1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"/>
    </row>
    <row r="359" spans="1:25" s="20" customFormat="1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"/>
    </row>
    <row r="360" spans="1:25" s="20" customFormat="1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"/>
    </row>
    <row r="361" spans="1:25" s="20" customFormat="1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"/>
    </row>
    <row r="362" spans="1:25" s="20" customFormat="1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"/>
    </row>
  </sheetData>
  <sheetProtection password="EC34" sheet="1" objects="1" scenarios="1"/>
  <mergeCells count="29">
    <mergeCell ref="A8:Y8"/>
    <mergeCell ref="A3:Y3"/>
    <mergeCell ref="A4:Y4"/>
    <mergeCell ref="A5:Y5"/>
    <mergeCell ref="A6:Y6"/>
    <mergeCell ref="A7:Y7"/>
    <mergeCell ref="A10:Y10"/>
    <mergeCell ref="A11:Y11"/>
    <mergeCell ref="A13:A14"/>
    <mergeCell ref="B13:B14"/>
    <mergeCell ref="C13:C14"/>
    <mergeCell ref="D13:D14"/>
    <mergeCell ref="E13:F13"/>
    <mergeCell ref="G13:H13"/>
    <mergeCell ref="I13:J13"/>
    <mergeCell ref="K13:L13"/>
    <mergeCell ref="X273:Y273"/>
    <mergeCell ref="X13:X14"/>
    <mergeCell ref="Y13:Y14"/>
    <mergeCell ref="A262:B262"/>
    <mergeCell ref="X266:Y266"/>
    <mergeCell ref="X267:Y267"/>
    <mergeCell ref="X272:Y272"/>
    <mergeCell ref="M13:N13"/>
    <mergeCell ref="O13:P13"/>
    <mergeCell ref="Q13:R13"/>
    <mergeCell ref="S13:T13"/>
    <mergeCell ref="U13:V13"/>
    <mergeCell ref="W13:W14"/>
  </mergeCells>
  <printOptions horizontalCentered="1"/>
  <pageMargins left="0" right="0" top="0.5" bottom="0.5" header="0" footer="0"/>
  <pageSetup paperSize="12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Y362"/>
  <sheetViews>
    <sheetView workbookViewId="0">
      <pane xSplit="4" ySplit="14" topLeftCell="W258" activePane="bottomRight" state="frozen"/>
      <selection activeCell="W15" sqref="W15:W261"/>
      <selection pane="topRight" activeCell="W15" sqref="W15:W261"/>
      <selection pane="bottomLeft" activeCell="W15" sqref="W15:W261"/>
      <selection pane="bottomRight" activeCell="W15" sqref="W15:W261"/>
    </sheetView>
  </sheetViews>
  <sheetFormatPr defaultRowHeight="15.75"/>
  <cols>
    <col min="1" max="1" width="4.28515625" style="1" customWidth="1"/>
    <col min="2" max="2" width="31.5703125" style="1" customWidth="1"/>
    <col min="3" max="3" width="7.140625" style="1" customWidth="1"/>
    <col min="4" max="4" width="13.28515625" style="2" hidden="1" customWidth="1"/>
    <col min="5" max="5" width="6.28515625" style="2" hidden="1" customWidth="1"/>
    <col min="6" max="10" width="10.85546875" style="2" hidden="1" customWidth="1"/>
    <col min="11" max="11" width="11" style="2" hidden="1" customWidth="1"/>
    <col min="12" max="12" width="7" style="2" hidden="1" customWidth="1"/>
    <col min="13" max="15" width="11" style="2" hidden="1" customWidth="1"/>
    <col min="16" max="16" width="12.42578125" style="2" hidden="1" customWidth="1"/>
    <col min="17" max="17" width="9.85546875" style="2" hidden="1" customWidth="1"/>
    <col min="18" max="18" width="12.42578125" style="2" hidden="1" customWidth="1"/>
    <col min="19" max="21" width="11" style="2" hidden="1" customWidth="1"/>
    <col min="22" max="22" width="12.42578125" style="2" hidden="1" customWidth="1"/>
    <col min="23" max="24" width="13.28515625" style="2" customWidth="1"/>
    <col min="25" max="25" width="13.42578125" style="1" customWidth="1"/>
    <col min="26" max="16384" width="9.140625" style="1"/>
  </cols>
  <sheetData>
    <row r="1" spans="1:25" ht="15.75" customHeight="1"/>
    <row r="2" spans="1:25" ht="15.75" customHeight="1"/>
    <row r="3" spans="1:25" ht="18" customHeight="1">
      <c r="A3" s="60" t="s">
        <v>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spans="1:25" ht="20.25" customHeight="1">
      <c r="A4" s="61" t="s">
        <v>1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</row>
    <row r="5" spans="1:25">
      <c r="A5" s="62" t="s">
        <v>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</row>
    <row r="6" spans="1:25" ht="15.75" customHeight="1">
      <c r="A6" s="57" t="s">
        <v>3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7" spans="1:25" ht="15.75" customHeight="1">
      <c r="A7" s="57" t="s">
        <v>4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</row>
    <row r="8" spans="1:25">
      <c r="A8" s="57" t="s">
        <v>5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spans="1:25" ht="10.5" customHeight="1"/>
    <row r="10" spans="1:25" ht="18">
      <c r="A10" s="56" t="s">
        <v>6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</row>
    <row r="11" spans="1:25" ht="15.75" customHeight="1">
      <c r="A11" s="57" t="s">
        <v>285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 spans="1:25" ht="9" customHeight="1"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5" ht="27.75" customHeight="1">
      <c r="A13" s="58" t="s">
        <v>7</v>
      </c>
      <c r="B13" s="58" t="s">
        <v>8</v>
      </c>
      <c r="C13" s="59" t="s">
        <v>9</v>
      </c>
      <c r="D13" s="51" t="s">
        <v>286</v>
      </c>
      <c r="E13" s="51" t="s">
        <v>11</v>
      </c>
      <c r="F13" s="51"/>
      <c r="G13" s="51" t="s">
        <v>12</v>
      </c>
      <c r="H13" s="51"/>
      <c r="I13" s="51" t="s">
        <v>13</v>
      </c>
      <c r="J13" s="51"/>
      <c r="K13" s="51" t="s">
        <v>14</v>
      </c>
      <c r="L13" s="51"/>
      <c r="M13" s="51" t="s">
        <v>15</v>
      </c>
      <c r="N13" s="51"/>
      <c r="O13" s="51" t="s">
        <v>16</v>
      </c>
      <c r="P13" s="51"/>
      <c r="Q13" s="51" t="s">
        <v>17</v>
      </c>
      <c r="R13" s="51"/>
      <c r="S13" s="51" t="s">
        <v>18</v>
      </c>
      <c r="T13" s="51"/>
      <c r="U13" s="51" t="s">
        <v>19</v>
      </c>
      <c r="V13" s="51"/>
      <c r="W13" s="51" t="s">
        <v>19</v>
      </c>
      <c r="X13" s="51" t="s">
        <v>20</v>
      </c>
      <c r="Y13" s="51" t="s">
        <v>21</v>
      </c>
    </row>
    <row r="14" spans="1:25" ht="24.95" customHeight="1">
      <c r="A14" s="58"/>
      <c r="B14" s="58"/>
      <c r="C14" s="59"/>
      <c r="D14" s="51"/>
      <c r="E14" s="48" t="s">
        <v>22</v>
      </c>
      <c r="F14" s="48" t="s">
        <v>23</v>
      </c>
      <c r="G14" s="48" t="s">
        <v>22</v>
      </c>
      <c r="H14" s="48" t="s">
        <v>23</v>
      </c>
      <c r="I14" s="48" t="s">
        <v>22</v>
      </c>
      <c r="J14" s="48" t="s">
        <v>23</v>
      </c>
      <c r="K14" s="48" t="s">
        <v>22</v>
      </c>
      <c r="L14" s="48" t="s">
        <v>23</v>
      </c>
      <c r="M14" s="48" t="s">
        <v>22</v>
      </c>
      <c r="N14" s="48" t="s">
        <v>23</v>
      </c>
      <c r="O14" s="48" t="s">
        <v>22</v>
      </c>
      <c r="P14" s="48" t="s">
        <v>23</v>
      </c>
      <c r="Q14" s="48" t="s">
        <v>22</v>
      </c>
      <c r="R14" s="48" t="s">
        <v>23</v>
      </c>
      <c r="S14" s="48" t="s">
        <v>22</v>
      </c>
      <c r="T14" s="48" t="s">
        <v>23</v>
      </c>
      <c r="U14" s="48" t="s">
        <v>22</v>
      </c>
      <c r="V14" s="48" t="s">
        <v>23</v>
      </c>
      <c r="W14" s="51"/>
      <c r="X14" s="51"/>
      <c r="Y14" s="51"/>
    </row>
    <row r="15" spans="1:25" ht="15.75" customHeight="1">
      <c r="A15" s="6"/>
      <c r="B15" s="6"/>
      <c r="C15" s="7"/>
      <c r="D15" s="8">
        <f>'May. 15'!W15</f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>
        <f t="shared" ref="U15:V30" si="0">+E15+I15+K15+M15+O15+Q15+S15</f>
        <v>0</v>
      </c>
      <c r="V15" s="8">
        <f t="shared" si="0"/>
        <v>0</v>
      </c>
      <c r="W15" s="9">
        <f t="shared" ref="W15:W78" si="1">+D15+V15-U15</f>
        <v>0</v>
      </c>
      <c r="X15" s="9">
        <f>+W15-Y15</f>
        <v>0</v>
      </c>
      <c r="Y15" s="10"/>
    </row>
    <row r="16" spans="1:25" ht="15.75" customHeight="1">
      <c r="A16" s="11">
        <f>+A15+1</f>
        <v>1</v>
      </c>
      <c r="B16" s="12" t="s">
        <v>24</v>
      </c>
      <c r="C16" s="11">
        <f t="shared" ref="C16:C80" si="2">+X16/1000</f>
        <v>461</v>
      </c>
      <c r="D16" s="13">
        <f>'May. 15'!W16</f>
        <v>461841.53903208167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>
        <v>36</v>
      </c>
      <c r="U16" s="8">
        <f t="shared" si="0"/>
        <v>0</v>
      </c>
      <c r="V16" s="8">
        <f t="shared" si="0"/>
        <v>36</v>
      </c>
      <c r="W16" s="9">
        <f t="shared" si="1"/>
        <v>461877.53903208167</v>
      </c>
      <c r="X16" s="9">
        <v>461000</v>
      </c>
      <c r="Y16" s="14">
        <f t="shared" ref="Y16:Y80" si="3">+W16-X16</f>
        <v>877.53903208166594</v>
      </c>
    </row>
    <row r="17" spans="1:25" ht="15.75" customHeight="1">
      <c r="A17" s="11">
        <f t="shared" ref="A17:A80" si="4">+A16+1</f>
        <v>2</v>
      </c>
      <c r="B17" s="15" t="s">
        <v>25</v>
      </c>
      <c r="C17" s="16">
        <f t="shared" si="2"/>
        <v>109</v>
      </c>
      <c r="D17" s="17">
        <f>'May. 15'!W17</f>
        <v>109738.14840559299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>
        <v>109738.15</v>
      </c>
      <c r="T17" s="17"/>
      <c r="U17" s="43">
        <f t="shared" si="0"/>
        <v>109738.15</v>
      </c>
      <c r="V17" s="43">
        <f t="shared" si="0"/>
        <v>0</v>
      </c>
      <c r="W17" s="18">
        <f t="shared" si="1"/>
        <v>-1.5944070037221536E-3</v>
      </c>
      <c r="X17" s="18">
        <v>109000</v>
      </c>
      <c r="Y17" s="19">
        <f t="shared" si="3"/>
        <v>-109000.001594407</v>
      </c>
    </row>
    <row r="18" spans="1:25" ht="15.75" customHeight="1">
      <c r="A18" s="11">
        <f t="shared" si="4"/>
        <v>3</v>
      </c>
      <c r="B18" s="12" t="s">
        <v>26</v>
      </c>
      <c r="C18" s="11">
        <f t="shared" si="2"/>
        <v>135</v>
      </c>
      <c r="D18" s="13">
        <f>'May. 15'!W18</f>
        <v>135524.74083194142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>
        <f t="shared" si="0"/>
        <v>0</v>
      </c>
      <c r="V18" s="8">
        <f t="shared" si="0"/>
        <v>0</v>
      </c>
      <c r="W18" s="9">
        <f t="shared" si="1"/>
        <v>135524.74083194142</v>
      </c>
      <c r="X18" s="9">
        <v>135000</v>
      </c>
      <c r="Y18" s="14">
        <f t="shared" si="3"/>
        <v>524.7408319414244</v>
      </c>
    </row>
    <row r="19" spans="1:25" ht="15.75" customHeight="1">
      <c r="A19" s="11">
        <f t="shared" si="4"/>
        <v>4</v>
      </c>
      <c r="B19" s="12" t="s">
        <v>27</v>
      </c>
      <c r="C19" s="11">
        <f t="shared" si="2"/>
        <v>223</v>
      </c>
      <c r="D19" s="13">
        <f>'May. 15'!W19</f>
        <v>223412.65689121868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>
        <f t="shared" si="0"/>
        <v>0</v>
      </c>
      <c r="V19" s="8">
        <f t="shared" si="0"/>
        <v>0</v>
      </c>
      <c r="W19" s="9">
        <f t="shared" si="1"/>
        <v>223412.65689121868</v>
      </c>
      <c r="X19" s="9">
        <v>223000</v>
      </c>
      <c r="Y19" s="14">
        <f t="shared" si="3"/>
        <v>412.65689121867763</v>
      </c>
    </row>
    <row r="20" spans="1:25" ht="15.75" customHeight="1">
      <c r="A20" s="11">
        <f t="shared" si="4"/>
        <v>5</v>
      </c>
      <c r="B20" s="12" t="s">
        <v>28</v>
      </c>
      <c r="C20" s="11">
        <f t="shared" si="2"/>
        <v>78</v>
      </c>
      <c r="D20" s="13">
        <f>'May. 15'!W20</f>
        <v>78800.926734557492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>
        <f t="shared" si="0"/>
        <v>0</v>
      </c>
      <c r="V20" s="8">
        <f t="shared" si="0"/>
        <v>0</v>
      </c>
      <c r="W20" s="9">
        <f t="shared" si="1"/>
        <v>78800.926734557492</v>
      </c>
      <c r="X20" s="9">
        <v>78000</v>
      </c>
      <c r="Y20" s="14">
        <f t="shared" si="3"/>
        <v>800.92673455749173</v>
      </c>
    </row>
    <row r="21" spans="1:25" ht="15.75" customHeight="1">
      <c r="A21" s="11">
        <f t="shared" si="4"/>
        <v>6</v>
      </c>
      <c r="B21" s="15" t="s">
        <v>29</v>
      </c>
      <c r="C21" s="16">
        <f t="shared" si="2"/>
        <v>36</v>
      </c>
      <c r="D21" s="17">
        <f>'May. 15'!W21</f>
        <v>36769.040000000001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43">
        <f t="shared" si="0"/>
        <v>0</v>
      </c>
      <c r="V21" s="43">
        <f t="shared" si="0"/>
        <v>0</v>
      </c>
      <c r="W21" s="18">
        <f t="shared" si="1"/>
        <v>36769.040000000001</v>
      </c>
      <c r="X21" s="18">
        <v>36000</v>
      </c>
      <c r="Y21" s="19">
        <f t="shared" si="3"/>
        <v>769.04000000000087</v>
      </c>
    </row>
    <row r="22" spans="1:25" ht="15.75" customHeight="1">
      <c r="A22" s="11">
        <f t="shared" si="4"/>
        <v>7</v>
      </c>
      <c r="B22" s="15" t="s">
        <v>30</v>
      </c>
      <c r="C22" s="16">
        <f t="shared" si="2"/>
        <v>10</v>
      </c>
      <c r="D22" s="17">
        <f>'May. 15'!W22</f>
        <v>10022.6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43">
        <f t="shared" si="0"/>
        <v>0</v>
      </c>
      <c r="V22" s="43">
        <f t="shared" si="0"/>
        <v>0</v>
      </c>
      <c r="W22" s="18">
        <f t="shared" si="1"/>
        <v>10022.6</v>
      </c>
      <c r="X22" s="18">
        <v>10000</v>
      </c>
      <c r="Y22" s="19">
        <f t="shared" si="3"/>
        <v>22.600000000000364</v>
      </c>
    </row>
    <row r="23" spans="1:25" ht="15.75" customHeight="1">
      <c r="A23" s="11">
        <f t="shared" si="4"/>
        <v>8</v>
      </c>
      <c r="B23" s="12" t="s">
        <v>31</v>
      </c>
      <c r="C23" s="11">
        <f t="shared" si="2"/>
        <v>360</v>
      </c>
      <c r="D23" s="13">
        <f>'May. 15'!W23</f>
        <v>360855.6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>
        <f t="shared" si="0"/>
        <v>0</v>
      </c>
      <c r="V23" s="8">
        <f t="shared" si="0"/>
        <v>0</v>
      </c>
      <c r="W23" s="9">
        <f t="shared" si="1"/>
        <v>360855.6</v>
      </c>
      <c r="X23" s="9">
        <v>360000</v>
      </c>
      <c r="Y23" s="14">
        <f t="shared" si="3"/>
        <v>855.59999999997672</v>
      </c>
    </row>
    <row r="24" spans="1:25" ht="15.75" customHeight="1">
      <c r="A24" s="11">
        <f t="shared" si="4"/>
        <v>9</v>
      </c>
      <c r="B24" s="12" t="s">
        <v>32</v>
      </c>
      <c r="C24" s="11">
        <f t="shared" si="2"/>
        <v>354</v>
      </c>
      <c r="D24" s="13">
        <f>'May. 15'!W24</f>
        <v>354321.04433720291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>
        <f t="shared" si="0"/>
        <v>0</v>
      </c>
      <c r="V24" s="8">
        <f t="shared" si="0"/>
        <v>0</v>
      </c>
      <c r="W24" s="9">
        <f t="shared" si="1"/>
        <v>354321.04433720291</v>
      </c>
      <c r="X24" s="9">
        <v>354000</v>
      </c>
      <c r="Y24" s="14">
        <f t="shared" si="3"/>
        <v>321.04433720291127</v>
      </c>
    </row>
    <row r="25" spans="1:25" ht="15.75" customHeight="1">
      <c r="A25" s="11">
        <f t="shared" si="4"/>
        <v>10</v>
      </c>
      <c r="B25" s="15" t="s">
        <v>33</v>
      </c>
      <c r="C25" s="16">
        <f t="shared" si="2"/>
        <v>154</v>
      </c>
      <c r="D25" s="17">
        <f>'May. 15'!W25</f>
        <v>154100.06875987753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43">
        <f t="shared" si="0"/>
        <v>0</v>
      </c>
      <c r="V25" s="43">
        <f t="shared" si="0"/>
        <v>0</v>
      </c>
      <c r="W25" s="18">
        <f t="shared" si="1"/>
        <v>154100.06875987753</v>
      </c>
      <c r="X25" s="18">
        <v>154000</v>
      </c>
      <c r="Y25" s="19">
        <f t="shared" si="3"/>
        <v>100.06875987752574</v>
      </c>
    </row>
    <row r="26" spans="1:25" ht="15.75" customHeight="1">
      <c r="A26" s="11">
        <f t="shared" si="4"/>
        <v>11</v>
      </c>
      <c r="B26" s="12" t="s">
        <v>34</v>
      </c>
      <c r="C26" s="11">
        <f t="shared" si="2"/>
        <v>88</v>
      </c>
      <c r="D26" s="13">
        <f>'May. 15'!W26</f>
        <v>88941.346760377201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>
        <f t="shared" si="0"/>
        <v>0</v>
      </c>
      <c r="V26" s="8">
        <f t="shared" si="0"/>
        <v>0</v>
      </c>
      <c r="W26" s="9">
        <f t="shared" si="1"/>
        <v>88941.346760377201</v>
      </c>
      <c r="X26" s="9">
        <v>88000</v>
      </c>
      <c r="Y26" s="14">
        <f t="shared" si="3"/>
        <v>941.34676037720055</v>
      </c>
    </row>
    <row r="27" spans="1:25" ht="15.75" customHeight="1">
      <c r="A27" s="11">
        <f t="shared" si="4"/>
        <v>12</v>
      </c>
      <c r="B27" s="12" t="s">
        <v>35</v>
      </c>
      <c r="C27" s="11">
        <f t="shared" si="2"/>
        <v>221</v>
      </c>
      <c r="D27" s="13">
        <f>'May. 15'!W27</f>
        <v>221726.01124261174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>
        <f t="shared" si="0"/>
        <v>0</v>
      </c>
      <c r="V27" s="8">
        <f t="shared" si="0"/>
        <v>0</v>
      </c>
      <c r="W27" s="9">
        <f t="shared" si="1"/>
        <v>221726.01124261174</v>
      </c>
      <c r="X27" s="9">
        <v>221000</v>
      </c>
      <c r="Y27" s="14">
        <f t="shared" si="3"/>
        <v>726.01124261174118</v>
      </c>
    </row>
    <row r="28" spans="1:25" ht="15.75" customHeight="1">
      <c r="A28" s="11">
        <f t="shared" si="4"/>
        <v>13</v>
      </c>
      <c r="B28" s="15" t="s">
        <v>272</v>
      </c>
      <c r="C28" s="16">
        <f t="shared" si="2"/>
        <v>10</v>
      </c>
      <c r="D28" s="17">
        <f>'May. 15'!W28</f>
        <v>10000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43">
        <f t="shared" si="0"/>
        <v>0</v>
      </c>
      <c r="V28" s="43">
        <f t="shared" si="0"/>
        <v>0</v>
      </c>
      <c r="W28" s="18">
        <f t="shared" si="1"/>
        <v>10000</v>
      </c>
      <c r="X28" s="18">
        <v>10000</v>
      </c>
      <c r="Y28" s="19">
        <f t="shared" si="3"/>
        <v>0</v>
      </c>
    </row>
    <row r="29" spans="1:25" ht="15.75" customHeight="1">
      <c r="A29" s="11">
        <f t="shared" si="4"/>
        <v>14</v>
      </c>
      <c r="B29" s="12" t="s">
        <v>36</v>
      </c>
      <c r="C29" s="11">
        <f t="shared" si="2"/>
        <v>70</v>
      </c>
      <c r="D29" s="13">
        <f>'May. 15'!W29</f>
        <v>70196.78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>
        <f t="shared" si="0"/>
        <v>0</v>
      </c>
      <c r="V29" s="8">
        <f t="shared" si="0"/>
        <v>0</v>
      </c>
      <c r="W29" s="9">
        <f t="shared" si="1"/>
        <v>70196.78</v>
      </c>
      <c r="X29" s="9">
        <v>70000</v>
      </c>
      <c r="Y29" s="14">
        <f t="shared" si="3"/>
        <v>196.77999999999884</v>
      </c>
    </row>
    <row r="30" spans="1:25" ht="15.75" customHeight="1">
      <c r="A30" s="11">
        <f t="shared" si="4"/>
        <v>15</v>
      </c>
      <c r="B30" s="12" t="s">
        <v>37</v>
      </c>
      <c r="C30" s="11">
        <f t="shared" si="2"/>
        <v>153</v>
      </c>
      <c r="D30" s="13">
        <f>'May. 15'!W30</f>
        <v>153523.4703868143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>
        <f t="shared" si="0"/>
        <v>0</v>
      </c>
      <c r="V30" s="8">
        <f t="shared" si="0"/>
        <v>0</v>
      </c>
      <c r="W30" s="9">
        <f t="shared" si="1"/>
        <v>153523.4703868143</v>
      </c>
      <c r="X30" s="9">
        <v>153000</v>
      </c>
      <c r="Y30" s="14">
        <f t="shared" si="3"/>
        <v>523.47038681429694</v>
      </c>
    </row>
    <row r="31" spans="1:25" ht="15.75" customHeight="1">
      <c r="A31" s="11">
        <f t="shared" si="4"/>
        <v>16</v>
      </c>
      <c r="B31" s="12" t="s">
        <v>38</v>
      </c>
      <c r="C31" s="11">
        <f t="shared" si="2"/>
        <v>196</v>
      </c>
      <c r="D31" s="13">
        <f>'May. 15'!W31</f>
        <v>196700.07512953199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>
        <f t="shared" ref="U31:V94" si="5">+E31+I31+K31+M31+O31+Q31+S31</f>
        <v>0</v>
      </c>
      <c r="V31" s="8">
        <f t="shared" si="5"/>
        <v>0</v>
      </c>
      <c r="W31" s="9">
        <f t="shared" si="1"/>
        <v>196700.07512953199</v>
      </c>
      <c r="X31" s="9">
        <v>196000</v>
      </c>
      <c r="Y31" s="14">
        <f t="shared" si="3"/>
        <v>700.0751295319933</v>
      </c>
    </row>
    <row r="32" spans="1:25" ht="15.75" customHeight="1">
      <c r="A32" s="11">
        <f t="shared" si="4"/>
        <v>17</v>
      </c>
      <c r="B32" s="12" t="s">
        <v>39</v>
      </c>
      <c r="C32" s="11">
        <f t="shared" si="2"/>
        <v>74</v>
      </c>
      <c r="D32" s="13">
        <f>'May. 15'!W32</f>
        <v>74001.591494724766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>
        <f t="shared" si="5"/>
        <v>0</v>
      </c>
      <c r="V32" s="8">
        <f t="shared" si="5"/>
        <v>0</v>
      </c>
      <c r="W32" s="9">
        <f t="shared" si="1"/>
        <v>74001.591494724766</v>
      </c>
      <c r="X32" s="9">
        <v>74000</v>
      </c>
      <c r="Y32" s="14">
        <f t="shared" si="3"/>
        <v>1.5914947247656528</v>
      </c>
    </row>
    <row r="33" spans="1:25" ht="15.75" customHeight="1">
      <c r="A33" s="11">
        <f t="shared" si="4"/>
        <v>18</v>
      </c>
      <c r="B33" s="12" t="s">
        <v>40</v>
      </c>
      <c r="C33" s="11">
        <f t="shared" si="2"/>
        <v>104</v>
      </c>
      <c r="D33" s="13">
        <f>'May. 15'!W33</f>
        <v>104654.75844131304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>
        <f t="shared" si="5"/>
        <v>0</v>
      </c>
      <c r="V33" s="8">
        <f t="shared" si="5"/>
        <v>0</v>
      </c>
      <c r="W33" s="9">
        <f t="shared" si="1"/>
        <v>104654.75844131304</v>
      </c>
      <c r="X33" s="9">
        <v>104000</v>
      </c>
      <c r="Y33" s="14">
        <f t="shared" si="3"/>
        <v>654.75844131303893</v>
      </c>
    </row>
    <row r="34" spans="1:25" ht="15.75" customHeight="1">
      <c r="A34" s="11">
        <f t="shared" si="4"/>
        <v>19</v>
      </c>
      <c r="B34" s="15" t="s">
        <v>41</v>
      </c>
      <c r="C34" s="16">
        <f t="shared" si="2"/>
        <v>14</v>
      </c>
      <c r="D34" s="17">
        <f>'May. 15'!W34</f>
        <v>14534.18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43">
        <f t="shared" si="5"/>
        <v>0</v>
      </c>
      <c r="V34" s="43">
        <f t="shared" si="5"/>
        <v>0</v>
      </c>
      <c r="W34" s="18">
        <f t="shared" si="1"/>
        <v>14534.18</v>
      </c>
      <c r="X34" s="18">
        <v>14000</v>
      </c>
      <c r="Y34" s="19">
        <f t="shared" si="3"/>
        <v>534.18000000000029</v>
      </c>
    </row>
    <row r="35" spans="1:25" ht="15.75" customHeight="1">
      <c r="A35" s="11">
        <f t="shared" si="4"/>
        <v>20</v>
      </c>
      <c r="B35" s="12" t="s">
        <v>42</v>
      </c>
      <c r="C35" s="11">
        <f t="shared" si="2"/>
        <v>18</v>
      </c>
      <c r="D35" s="13">
        <f>'May. 15'!W35</f>
        <v>18604.748829752796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>
        <f t="shared" si="5"/>
        <v>0</v>
      </c>
      <c r="V35" s="8">
        <f t="shared" si="5"/>
        <v>0</v>
      </c>
      <c r="W35" s="9">
        <f t="shared" si="1"/>
        <v>18604.748829752796</v>
      </c>
      <c r="X35" s="9">
        <v>18000</v>
      </c>
      <c r="Y35" s="14">
        <f t="shared" si="3"/>
        <v>604.74882975279615</v>
      </c>
    </row>
    <row r="36" spans="1:25" ht="15.75" customHeight="1">
      <c r="A36" s="11">
        <f t="shared" si="4"/>
        <v>21</v>
      </c>
      <c r="B36" s="12" t="s">
        <v>43</v>
      </c>
      <c r="C36" s="11">
        <f t="shared" si="2"/>
        <v>13</v>
      </c>
      <c r="D36" s="13">
        <f>'May. 15'!W36</f>
        <v>13866.558730884046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>
        <f t="shared" si="5"/>
        <v>0</v>
      </c>
      <c r="V36" s="8">
        <f t="shared" si="5"/>
        <v>0</v>
      </c>
      <c r="W36" s="9">
        <f t="shared" si="1"/>
        <v>13866.558730884046</v>
      </c>
      <c r="X36" s="9">
        <v>13000</v>
      </c>
      <c r="Y36" s="14">
        <f t="shared" si="3"/>
        <v>866.55873088404587</v>
      </c>
    </row>
    <row r="37" spans="1:25" ht="15.75" customHeight="1">
      <c r="A37" s="11">
        <f t="shared" si="4"/>
        <v>22</v>
      </c>
      <c r="B37" s="12" t="s">
        <v>44</v>
      </c>
      <c r="C37" s="11">
        <f t="shared" si="2"/>
        <v>148</v>
      </c>
      <c r="D37" s="13">
        <f>'May. 15'!W37</f>
        <v>148171.74665182823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>
        <f t="shared" si="5"/>
        <v>0</v>
      </c>
      <c r="V37" s="8">
        <f t="shared" si="5"/>
        <v>0</v>
      </c>
      <c r="W37" s="9">
        <f t="shared" si="1"/>
        <v>148171.74665182823</v>
      </c>
      <c r="X37" s="9">
        <v>148000</v>
      </c>
      <c r="Y37" s="14">
        <f t="shared" si="3"/>
        <v>171.74665182823082</v>
      </c>
    </row>
    <row r="38" spans="1:25" ht="15.75" customHeight="1">
      <c r="A38" s="11">
        <f t="shared" si="4"/>
        <v>23</v>
      </c>
      <c r="B38" s="12" t="s">
        <v>45</v>
      </c>
      <c r="C38" s="11">
        <f t="shared" si="2"/>
        <v>69</v>
      </c>
      <c r="D38" s="13">
        <f>'May. 15'!W38</f>
        <v>69092.919991494797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>
        <f t="shared" si="5"/>
        <v>0</v>
      </c>
      <c r="V38" s="8">
        <f t="shared" si="5"/>
        <v>0</v>
      </c>
      <c r="W38" s="9">
        <f t="shared" si="1"/>
        <v>69092.919991494797</v>
      </c>
      <c r="X38" s="9">
        <v>69000</v>
      </c>
      <c r="Y38" s="14">
        <f t="shared" si="3"/>
        <v>92.919991494796705</v>
      </c>
    </row>
    <row r="39" spans="1:25" ht="15.75" customHeight="1">
      <c r="A39" s="11">
        <f t="shared" si="4"/>
        <v>24</v>
      </c>
      <c r="B39" s="12" t="s">
        <v>46</v>
      </c>
      <c r="C39" s="11">
        <f t="shared" si="2"/>
        <v>39</v>
      </c>
      <c r="D39" s="13">
        <f>'May. 15'!W39</f>
        <v>39839.419921123634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>
        <f t="shared" si="5"/>
        <v>0</v>
      </c>
      <c r="V39" s="8">
        <f t="shared" si="5"/>
        <v>0</v>
      </c>
      <c r="W39" s="9">
        <f t="shared" si="1"/>
        <v>39839.419921123634</v>
      </c>
      <c r="X39" s="9">
        <v>39000</v>
      </c>
      <c r="Y39" s="14">
        <f t="shared" si="3"/>
        <v>839.41992112363369</v>
      </c>
    </row>
    <row r="40" spans="1:25" ht="15.75" customHeight="1">
      <c r="A40" s="11">
        <f t="shared" si="4"/>
        <v>25</v>
      </c>
      <c r="B40" s="12" t="s">
        <v>47</v>
      </c>
      <c r="C40" s="11">
        <f t="shared" si="2"/>
        <v>29</v>
      </c>
      <c r="D40" s="13">
        <f>'May. 15'!W40</f>
        <v>29372.596835400651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>
        <f t="shared" si="5"/>
        <v>0</v>
      </c>
      <c r="V40" s="8">
        <f t="shared" si="5"/>
        <v>0</v>
      </c>
      <c r="W40" s="9">
        <f t="shared" si="1"/>
        <v>29372.596835400651</v>
      </c>
      <c r="X40" s="9">
        <v>29000</v>
      </c>
      <c r="Y40" s="14">
        <f t="shared" si="3"/>
        <v>372.59683540065089</v>
      </c>
    </row>
    <row r="41" spans="1:25" s="20" customFormat="1" ht="15.75" customHeight="1">
      <c r="A41" s="11">
        <f t="shared" si="4"/>
        <v>26</v>
      </c>
      <c r="B41" s="15" t="s">
        <v>48</v>
      </c>
      <c r="C41" s="16">
        <f t="shared" si="2"/>
        <v>72</v>
      </c>
      <c r="D41" s="17">
        <f>'May. 15'!W41</f>
        <v>72931.007687660182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43">
        <f t="shared" si="5"/>
        <v>0</v>
      </c>
      <c r="V41" s="43">
        <f t="shared" si="5"/>
        <v>0</v>
      </c>
      <c r="W41" s="18">
        <f t="shared" si="1"/>
        <v>72931.007687660182</v>
      </c>
      <c r="X41" s="18">
        <v>72000</v>
      </c>
      <c r="Y41" s="19">
        <f t="shared" si="3"/>
        <v>931.00768766018155</v>
      </c>
    </row>
    <row r="42" spans="1:25" s="20" customFormat="1" ht="15.75" customHeight="1">
      <c r="A42" s="11">
        <f t="shared" si="4"/>
        <v>27</v>
      </c>
      <c r="B42" s="15" t="s">
        <v>49</v>
      </c>
      <c r="C42" s="16">
        <f t="shared" si="2"/>
        <v>10</v>
      </c>
      <c r="D42" s="17">
        <f>'May. 15'!W42</f>
        <v>10921.75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43">
        <f t="shared" si="5"/>
        <v>0</v>
      </c>
      <c r="V42" s="43">
        <f t="shared" si="5"/>
        <v>0</v>
      </c>
      <c r="W42" s="18">
        <f t="shared" si="1"/>
        <v>10921.75</v>
      </c>
      <c r="X42" s="18">
        <v>10000</v>
      </c>
      <c r="Y42" s="19">
        <f t="shared" si="3"/>
        <v>921.75</v>
      </c>
    </row>
    <row r="43" spans="1:25" s="20" customFormat="1" ht="15.75" customHeight="1">
      <c r="A43" s="11">
        <f t="shared" si="4"/>
        <v>28</v>
      </c>
      <c r="B43" s="12" t="s">
        <v>50</v>
      </c>
      <c r="C43" s="11">
        <f t="shared" si="2"/>
        <v>492</v>
      </c>
      <c r="D43" s="13">
        <f>'May. 15'!W43</f>
        <v>492146.69034595916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>
        <f t="shared" si="5"/>
        <v>0</v>
      </c>
      <c r="V43" s="8">
        <f t="shared" si="5"/>
        <v>0</v>
      </c>
      <c r="W43" s="9">
        <f t="shared" si="1"/>
        <v>492146.69034595916</v>
      </c>
      <c r="X43" s="9">
        <v>492000</v>
      </c>
      <c r="Y43" s="14">
        <f t="shared" si="3"/>
        <v>146.69034595915582</v>
      </c>
    </row>
    <row r="44" spans="1:25" s="20" customFormat="1" ht="15.75" customHeight="1">
      <c r="A44" s="11">
        <f t="shared" si="4"/>
        <v>29</v>
      </c>
      <c r="B44" s="12" t="s">
        <v>51</v>
      </c>
      <c r="C44" s="11">
        <f t="shared" si="2"/>
        <v>447</v>
      </c>
      <c r="D44" s="13">
        <f>'May. 15'!W44</f>
        <v>447502.4715682005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>
        <f t="shared" si="5"/>
        <v>0</v>
      </c>
      <c r="V44" s="8">
        <f t="shared" si="5"/>
        <v>0</v>
      </c>
      <c r="W44" s="9">
        <f t="shared" si="1"/>
        <v>447502.4715682005</v>
      </c>
      <c r="X44" s="9">
        <v>447000</v>
      </c>
      <c r="Y44" s="14">
        <f t="shared" si="3"/>
        <v>502.47156820050441</v>
      </c>
    </row>
    <row r="45" spans="1:25" s="20" customFormat="1" ht="15.75" customHeight="1">
      <c r="A45" s="11">
        <f t="shared" si="4"/>
        <v>30</v>
      </c>
      <c r="B45" s="15" t="s">
        <v>52</v>
      </c>
      <c r="C45" s="16">
        <f t="shared" si="2"/>
        <v>169</v>
      </c>
      <c r="D45" s="17">
        <f>'May. 15'!W45</f>
        <v>169787.54010371648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43">
        <f t="shared" si="5"/>
        <v>0</v>
      </c>
      <c r="V45" s="43">
        <f t="shared" si="5"/>
        <v>0</v>
      </c>
      <c r="W45" s="18">
        <f t="shared" si="1"/>
        <v>169787.54010371648</v>
      </c>
      <c r="X45" s="18">
        <v>169000</v>
      </c>
      <c r="Y45" s="19">
        <f t="shared" si="3"/>
        <v>787.54010371648474</v>
      </c>
    </row>
    <row r="46" spans="1:25" s="20" customFormat="1" ht="15.75" customHeight="1">
      <c r="A46" s="11">
        <f t="shared" si="4"/>
        <v>31</v>
      </c>
      <c r="B46" s="12" t="s">
        <v>53</v>
      </c>
      <c r="C46" s="11">
        <f t="shared" si="2"/>
        <v>182</v>
      </c>
      <c r="D46" s="13">
        <f>'May. 15'!W46</f>
        <v>182036.50071043632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>
        <f t="shared" si="5"/>
        <v>0</v>
      </c>
      <c r="V46" s="8">
        <f t="shared" si="5"/>
        <v>0</v>
      </c>
      <c r="W46" s="9">
        <f t="shared" si="1"/>
        <v>182036.50071043632</v>
      </c>
      <c r="X46" s="9">
        <v>182000</v>
      </c>
      <c r="Y46" s="14">
        <f t="shared" si="3"/>
        <v>36.500710436317604</v>
      </c>
    </row>
    <row r="47" spans="1:25" s="20" customFormat="1" ht="15.75" customHeight="1">
      <c r="A47" s="11">
        <f t="shared" si="4"/>
        <v>32</v>
      </c>
      <c r="B47" s="15" t="s">
        <v>54</v>
      </c>
      <c r="C47" s="16">
        <f t="shared" si="2"/>
        <v>19</v>
      </c>
      <c r="D47" s="17">
        <f>'May. 15'!W47</f>
        <v>19961.580000000002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43">
        <f t="shared" si="5"/>
        <v>0</v>
      </c>
      <c r="V47" s="43">
        <f t="shared" si="5"/>
        <v>0</v>
      </c>
      <c r="W47" s="18">
        <f t="shared" si="1"/>
        <v>19961.580000000002</v>
      </c>
      <c r="X47" s="18">
        <v>19000</v>
      </c>
      <c r="Y47" s="19">
        <f t="shared" si="3"/>
        <v>961.58000000000175</v>
      </c>
    </row>
    <row r="48" spans="1:25" s="20" customFormat="1" ht="15.75" customHeight="1">
      <c r="A48" s="11">
        <f t="shared" si="4"/>
        <v>33</v>
      </c>
      <c r="B48" s="12" t="s">
        <v>55</v>
      </c>
      <c r="C48" s="11">
        <f t="shared" si="2"/>
        <v>66</v>
      </c>
      <c r="D48" s="13">
        <f>'May. 15'!W48</f>
        <v>66972.509999999995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>
        <f t="shared" si="5"/>
        <v>0</v>
      </c>
      <c r="V48" s="8">
        <f t="shared" si="5"/>
        <v>0</v>
      </c>
      <c r="W48" s="9">
        <f t="shared" si="1"/>
        <v>66972.509999999995</v>
      </c>
      <c r="X48" s="9">
        <v>66000</v>
      </c>
      <c r="Y48" s="14">
        <f t="shared" si="3"/>
        <v>972.50999999999476</v>
      </c>
    </row>
    <row r="49" spans="1:25" s="20" customFormat="1" ht="15.75" customHeight="1">
      <c r="A49" s="11">
        <f t="shared" si="4"/>
        <v>34</v>
      </c>
      <c r="B49" s="21" t="s">
        <v>56</v>
      </c>
      <c r="C49" s="22">
        <f t="shared" si="2"/>
        <v>0</v>
      </c>
      <c r="D49" s="23">
        <f>'May. 15'!W49</f>
        <v>1.7908543668454513E-3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7">
        <f t="shared" si="5"/>
        <v>0</v>
      </c>
      <c r="V49" s="27">
        <f t="shared" si="5"/>
        <v>0</v>
      </c>
      <c r="W49" s="24">
        <f t="shared" si="1"/>
        <v>1.7908543668454513E-3</v>
      </c>
      <c r="X49" s="24">
        <v>0</v>
      </c>
      <c r="Y49" s="25">
        <f t="shared" si="3"/>
        <v>1.7908543668454513E-3</v>
      </c>
    </row>
    <row r="50" spans="1:25" s="20" customFormat="1" ht="15.75" customHeight="1">
      <c r="A50" s="11">
        <f t="shared" si="4"/>
        <v>35</v>
      </c>
      <c r="B50" s="12" t="s">
        <v>57</v>
      </c>
      <c r="C50" s="11">
        <f t="shared" si="2"/>
        <v>86</v>
      </c>
      <c r="D50" s="13">
        <f>'May. 15'!W50</f>
        <v>86144.534802078313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>
        <f t="shared" si="5"/>
        <v>0</v>
      </c>
      <c r="V50" s="8">
        <f t="shared" si="5"/>
        <v>0</v>
      </c>
      <c r="W50" s="9">
        <f t="shared" si="1"/>
        <v>86144.534802078313</v>
      </c>
      <c r="X50" s="9">
        <v>86000</v>
      </c>
      <c r="Y50" s="14">
        <f t="shared" si="3"/>
        <v>144.53480207831308</v>
      </c>
    </row>
    <row r="51" spans="1:25" s="20" customFormat="1" ht="15.75" customHeight="1">
      <c r="A51" s="11">
        <f t="shared" si="4"/>
        <v>36</v>
      </c>
      <c r="B51" s="12" t="s">
        <v>58</v>
      </c>
      <c r="C51" s="11">
        <f t="shared" si="2"/>
        <v>71</v>
      </c>
      <c r="D51" s="13">
        <f>'May. 15'!W51</f>
        <v>71097.428413708723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>
        <f t="shared" si="5"/>
        <v>0</v>
      </c>
      <c r="V51" s="8">
        <f t="shared" si="5"/>
        <v>0</v>
      </c>
      <c r="W51" s="9">
        <f t="shared" si="1"/>
        <v>71097.428413708723</v>
      </c>
      <c r="X51" s="9">
        <v>71000</v>
      </c>
      <c r="Y51" s="14">
        <f t="shared" si="3"/>
        <v>97.428413708723383</v>
      </c>
    </row>
    <row r="52" spans="1:25" s="20" customFormat="1" ht="15.75" customHeight="1">
      <c r="A52" s="11">
        <f t="shared" si="4"/>
        <v>37</v>
      </c>
      <c r="B52" s="12" t="s">
        <v>59</v>
      </c>
      <c r="C52" s="11">
        <f t="shared" si="2"/>
        <v>169</v>
      </c>
      <c r="D52" s="13">
        <f>'May. 15'!W52</f>
        <v>169145.93370519963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>
        <f t="shared" si="5"/>
        <v>0</v>
      </c>
      <c r="V52" s="8">
        <f t="shared" si="5"/>
        <v>0</v>
      </c>
      <c r="W52" s="9">
        <f t="shared" si="1"/>
        <v>169145.93370519963</v>
      </c>
      <c r="X52" s="9">
        <v>169000</v>
      </c>
      <c r="Y52" s="14">
        <f t="shared" si="3"/>
        <v>145.93370519962627</v>
      </c>
    </row>
    <row r="53" spans="1:25" s="20" customFormat="1" ht="15.75" customHeight="1">
      <c r="A53" s="11">
        <f t="shared" si="4"/>
        <v>38</v>
      </c>
      <c r="B53" s="15" t="s">
        <v>60</v>
      </c>
      <c r="C53" s="16">
        <f t="shared" si="2"/>
        <v>82</v>
      </c>
      <c r="D53" s="17">
        <f>'May. 15'!W53</f>
        <v>82776.125486228149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43">
        <f t="shared" si="5"/>
        <v>0</v>
      </c>
      <c r="V53" s="43">
        <f t="shared" si="5"/>
        <v>0</v>
      </c>
      <c r="W53" s="18">
        <f t="shared" si="1"/>
        <v>82776.125486228149</v>
      </c>
      <c r="X53" s="18">
        <v>82000</v>
      </c>
      <c r="Y53" s="19">
        <f t="shared" si="3"/>
        <v>776.12548622814938</v>
      </c>
    </row>
    <row r="54" spans="1:25" s="20" customFormat="1" ht="15.75" customHeight="1">
      <c r="A54" s="11">
        <f t="shared" si="4"/>
        <v>39</v>
      </c>
      <c r="B54" s="12" t="s">
        <v>61</v>
      </c>
      <c r="C54" s="11">
        <f t="shared" si="2"/>
        <v>223</v>
      </c>
      <c r="D54" s="13">
        <f>'May. 15'!W54</f>
        <v>223054.67217045501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>
        <f t="shared" si="5"/>
        <v>0</v>
      </c>
      <c r="V54" s="8">
        <f t="shared" si="5"/>
        <v>0</v>
      </c>
      <c r="W54" s="9">
        <f t="shared" si="1"/>
        <v>223054.67217045501</v>
      </c>
      <c r="X54" s="9">
        <v>223000</v>
      </c>
      <c r="Y54" s="14">
        <f t="shared" si="3"/>
        <v>54.672170455014566</v>
      </c>
    </row>
    <row r="55" spans="1:25" s="20" customFormat="1" ht="15.75" customHeight="1">
      <c r="A55" s="11">
        <f t="shared" si="4"/>
        <v>40</v>
      </c>
      <c r="B55" s="12" t="s">
        <v>62</v>
      </c>
      <c r="C55" s="11">
        <f t="shared" si="2"/>
        <v>289</v>
      </c>
      <c r="D55" s="13">
        <f>'May. 15'!W55</f>
        <v>289079.44275026815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>
        <f t="shared" si="5"/>
        <v>0</v>
      </c>
      <c r="V55" s="8">
        <f t="shared" si="5"/>
        <v>0</v>
      </c>
      <c r="W55" s="9">
        <f t="shared" si="1"/>
        <v>289079.44275026815</v>
      </c>
      <c r="X55" s="9">
        <v>289000</v>
      </c>
      <c r="Y55" s="14">
        <f t="shared" si="3"/>
        <v>79.442750268150121</v>
      </c>
    </row>
    <row r="56" spans="1:25" s="20" customFormat="1" ht="15.75" customHeight="1">
      <c r="A56" s="11">
        <f t="shared" si="4"/>
        <v>41</v>
      </c>
      <c r="B56" s="21" t="s">
        <v>63</v>
      </c>
      <c r="C56" s="22">
        <f t="shared" si="2"/>
        <v>0</v>
      </c>
      <c r="D56" s="23">
        <f>'May. 15'!W56</f>
        <v>-1.1559269623830914E-3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7">
        <f t="shared" si="5"/>
        <v>0</v>
      </c>
      <c r="V56" s="27">
        <f t="shared" si="5"/>
        <v>0</v>
      </c>
      <c r="W56" s="24">
        <f t="shared" si="1"/>
        <v>-1.1559269623830914E-3</v>
      </c>
      <c r="X56" s="24">
        <v>0</v>
      </c>
      <c r="Y56" s="25">
        <f t="shared" si="3"/>
        <v>-1.1559269623830914E-3</v>
      </c>
    </row>
    <row r="57" spans="1:25" s="20" customFormat="1" ht="15.75" customHeight="1">
      <c r="A57" s="11">
        <f t="shared" si="4"/>
        <v>42</v>
      </c>
      <c r="B57" s="12" t="s">
        <v>64</v>
      </c>
      <c r="C57" s="11">
        <f t="shared" si="2"/>
        <v>56</v>
      </c>
      <c r="D57" s="13">
        <f>'May. 15'!W57</f>
        <v>56305.74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>
        <f t="shared" si="5"/>
        <v>0</v>
      </c>
      <c r="V57" s="8">
        <f t="shared" si="5"/>
        <v>0</v>
      </c>
      <c r="W57" s="9">
        <f t="shared" si="1"/>
        <v>56305.74</v>
      </c>
      <c r="X57" s="9">
        <v>56000</v>
      </c>
      <c r="Y57" s="14">
        <f t="shared" si="3"/>
        <v>305.73999999999796</v>
      </c>
    </row>
    <row r="58" spans="1:25" s="20" customFormat="1" ht="15.75" customHeight="1">
      <c r="A58" s="11">
        <f t="shared" si="4"/>
        <v>43</v>
      </c>
      <c r="B58" s="12" t="s">
        <v>65</v>
      </c>
      <c r="C58" s="11">
        <f t="shared" si="2"/>
        <v>189</v>
      </c>
      <c r="D58" s="13">
        <f>'May. 15'!W58</f>
        <v>189570.66800751715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>
        <f t="shared" si="5"/>
        <v>0</v>
      </c>
      <c r="V58" s="8">
        <f t="shared" si="5"/>
        <v>0</v>
      </c>
      <c r="W58" s="9">
        <f t="shared" si="1"/>
        <v>189570.66800751715</v>
      </c>
      <c r="X58" s="9">
        <v>189000</v>
      </c>
      <c r="Y58" s="14">
        <f t="shared" si="3"/>
        <v>570.66800751714618</v>
      </c>
    </row>
    <row r="59" spans="1:25" s="20" customFormat="1" ht="15.75" customHeight="1">
      <c r="A59" s="11">
        <f t="shared" si="4"/>
        <v>44</v>
      </c>
      <c r="B59" s="12" t="s">
        <v>66</v>
      </c>
      <c r="C59" s="11">
        <f t="shared" si="2"/>
        <v>280</v>
      </c>
      <c r="D59" s="13">
        <f>'May. 15'!W59</f>
        <v>280574.81404506753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>
        <f t="shared" si="5"/>
        <v>0</v>
      </c>
      <c r="V59" s="8">
        <f t="shared" si="5"/>
        <v>0</v>
      </c>
      <c r="W59" s="9">
        <f t="shared" si="1"/>
        <v>280574.81404506753</v>
      </c>
      <c r="X59" s="9">
        <v>280000</v>
      </c>
      <c r="Y59" s="14">
        <f t="shared" si="3"/>
        <v>574.81404506752733</v>
      </c>
    </row>
    <row r="60" spans="1:25" s="20" customFormat="1" ht="15.75" customHeight="1">
      <c r="A60" s="11">
        <f t="shared" si="4"/>
        <v>45</v>
      </c>
      <c r="B60" s="12" t="s">
        <v>67</v>
      </c>
      <c r="C60" s="11">
        <f t="shared" si="2"/>
        <v>45</v>
      </c>
      <c r="D60" s="13">
        <f>'May. 15'!W60</f>
        <v>45575.55739724946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>
        <f t="shared" si="5"/>
        <v>0</v>
      </c>
      <c r="V60" s="8">
        <f t="shared" si="5"/>
        <v>0</v>
      </c>
      <c r="W60" s="9">
        <f t="shared" si="1"/>
        <v>45575.55739724946</v>
      </c>
      <c r="X60" s="9">
        <v>45000</v>
      </c>
      <c r="Y60" s="14">
        <f t="shared" si="3"/>
        <v>575.55739724946034</v>
      </c>
    </row>
    <row r="61" spans="1:25" s="20" customFormat="1" ht="15.75" customHeight="1">
      <c r="A61" s="11">
        <f t="shared" si="4"/>
        <v>46</v>
      </c>
      <c r="B61" s="12" t="s">
        <v>68</v>
      </c>
      <c r="C61" s="11">
        <f t="shared" si="2"/>
        <v>442</v>
      </c>
      <c r="D61" s="13">
        <f>'May. 15'!W61</f>
        <v>442295.27764621854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>
        <f t="shared" si="5"/>
        <v>0</v>
      </c>
      <c r="V61" s="8">
        <f t="shared" si="5"/>
        <v>0</v>
      </c>
      <c r="W61" s="9">
        <f t="shared" si="1"/>
        <v>442295.27764621854</v>
      </c>
      <c r="X61" s="9">
        <v>442000</v>
      </c>
      <c r="Y61" s="14">
        <f t="shared" si="3"/>
        <v>295.27764621854294</v>
      </c>
    </row>
    <row r="62" spans="1:25" s="20" customFormat="1" ht="15.75" customHeight="1">
      <c r="A62" s="11">
        <f t="shared" si="4"/>
        <v>47</v>
      </c>
      <c r="B62" s="12" t="s">
        <v>69</v>
      </c>
      <c r="C62" s="11">
        <f t="shared" si="2"/>
        <v>26</v>
      </c>
      <c r="D62" s="13">
        <f>'May. 15'!W62</f>
        <v>26304.68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>
        <f t="shared" si="5"/>
        <v>0</v>
      </c>
      <c r="V62" s="8">
        <f t="shared" si="5"/>
        <v>0</v>
      </c>
      <c r="W62" s="9">
        <f t="shared" si="1"/>
        <v>26304.68</v>
      </c>
      <c r="X62" s="9">
        <v>26000</v>
      </c>
      <c r="Y62" s="14">
        <f t="shared" si="3"/>
        <v>304.68000000000029</v>
      </c>
    </row>
    <row r="63" spans="1:25" s="20" customFormat="1" ht="15.75" customHeight="1">
      <c r="A63" s="11">
        <f t="shared" si="4"/>
        <v>48</v>
      </c>
      <c r="B63" s="15" t="s">
        <v>70</v>
      </c>
      <c r="C63" s="16">
        <f t="shared" si="2"/>
        <v>39</v>
      </c>
      <c r="D63" s="17">
        <f>'May. 15'!W63</f>
        <v>39456.473791447381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43">
        <f t="shared" si="5"/>
        <v>0</v>
      </c>
      <c r="V63" s="43">
        <f t="shared" si="5"/>
        <v>0</v>
      </c>
      <c r="W63" s="18">
        <f t="shared" si="1"/>
        <v>39456.473791447381</v>
      </c>
      <c r="X63" s="18">
        <v>39000</v>
      </c>
      <c r="Y63" s="19">
        <f t="shared" si="3"/>
        <v>456.47379144738079</v>
      </c>
    </row>
    <row r="64" spans="1:25" s="20" customFormat="1" ht="15.75" customHeight="1">
      <c r="A64" s="11">
        <f t="shared" si="4"/>
        <v>49</v>
      </c>
      <c r="B64" s="15" t="s">
        <v>71</v>
      </c>
      <c r="C64" s="16">
        <f t="shared" si="2"/>
        <v>178</v>
      </c>
      <c r="D64" s="17">
        <f>'May. 15'!W64</f>
        <v>178248.58451645507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43">
        <f t="shared" si="5"/>
        <v>0</v>
      </c>
      <c r="V64" s="43">
        <f t="shared" si="5"/>
        <v>0</v>
      </c>
      <c r="W64" s="18">
        <f t="shared" si="1"/>
        <v>178248.58451645507</v>
      </c>
      <c r="X64" s="18">
        <v>178000</v>
      </c>
      <c r="Y64" s="19">
        <f t="shared" si="3"/>
        <v>248.58451645507012</v>
      </c>
    </row>
    <row r="65" spans="1:25" s="20" customFormat="1" ht="15.75" customHeight="1">
      <c r="A65" s="11">
        <f t="shared" si="4"/>
        <v>50</v>
      </c>
      <c r="B65" s="12" t="s">
        <v>72</v>
      </c>
      <c r="C65" s="11">
        <f t="shared" si="2"/>
        <v>97</v>
      </c>
      <c r="D65" s="13">
        <f>'May. 15'!W65</f>
        <v>97734.948743259753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>
        <f t="shared" si="5"/>
        <v>0</v>
      </c>
      <c r="V65" s="8">
        <f t="shared" si="5"/>
        <v>0</v>
      </c>
      <c r="W65" s="9">
        <f t="shared" si="1"/>
        <v>97734.948743259753</v>
      </c>
      <c r="X65" s="9">
        <v>97000</v>
      </c>
      <c r="Y65" s="14">
        <f t="shared" si="3"/>
        <v>734.94874325975252</v>
      </c>
    </row>
    <row r="66" spans="1:25" s="20" customFormat="1" ht="15.75" customHeight="1">
      <c r="A66" s="11">
        <f t="shared" si="4"/>
        <v>51</v>
      </c>
      <c r="B66" s="21" t="s">
        <v>284</v>
      </c>
      <c r="C66" s="22">
        <f t="shared" si="2"/>
        <v>0</v>
      </c>
      <c r="D66" s="23">
        <f>'May. 15'!W66</f>
        <v>0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7">
        <f t="shared" si="5"/>
        <v>0</v>
      </c>
      <c r="V66" s="27">
        <f t="shared" si="5"/>
        <v>0</v>
      </c>
      <c r="W66" s="24">
        <f t="shared" si="1"/>
        <v>0</v>
      </c>
      <c r="X66" s="24">
        <v>0</v>
      </c>
      <c r="Y66" s="25">
        <f t="shared" si="3"/>
        <v>0</v>
      </c>
    </row>
    <row r="67" spans="1:25" s="20" customFormat="1" ht="15.75" customHeight="1">
      <c r="A67" s="11">
        <f t="shared" si="4"/>
        <v>52</v>
      </c>
      <c r="B67" s="12" t="s">
        <v>74</v>
      </c>
      <c r="C67" s="11">
        <f t="shared" si="2"/>
        <v>0</v>
      </c>
      <c r="D67" s="13">
        <f>'May. 15'!W67</f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>
        <f t="shared" si="5"/>
        <v>0</v>
      </c>
      <c r="V67" s="8">
        <f t="shared" si="5"/>
        <v>0</v>
      </c>
      <c r="W67" s="9">
        <f t="shared" si="1"/>
        <v>0</v>
      </c>
      <c r="X67" s="9">
        <v>0</v>
      </c>
      <c r="Y67" s="14">
        <f t="shared" si="3"/>
        <v>0</v>
      </c>
    </row>
    <row r="68" spans="1:25" s="20" customFormat="1" ht="15.75" customHeight="1">
      <c r="A68" s="11">
        <f t="shared" si="4"/>
        <v>53</v>
      </c>
      <c r="B68" s="15" t="s">
        <v>75</v>
      </c>
      <c r="C68" s="16">
        <f t="shared" si="2"/>
        <v>3</v>
      </c>
      <c r="D68" s="17">
        <f>'May. 15'!W68</f>
        <v>3135.58</v>
      </c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43">
        <f t="shared" si="5"/>
        <v>0</v>
      </c>
      <c r="V68" s="43">
        <f t="shared" si="5"/>
        <v>0</v>
      </c>
      <c r="W68" s="18">
        <f t="shared" si="1"/>
        <v>3135.58</v>
      </c>
      <c r="X68" s="18">
        <v>3000</v>
      </c>
      <c r="Y68" s="19">
        <f t="shared" si="3"/>
        <v>135.57999999999993</v>
      </c>
    </row>
    <row r="69" spans="1:25" s="20" customFormat="1" ht="15.75" customHeight="1">
      <c r="A69" s="11">
        <f t="shared" si="4"/>
        <v>54</v>
      </c>
      <c r="B69" s="15" t="s">
        <v>76</v>
      </c>
      <c r="C69" s="16">
        <f t="shared" si="2"/>
        <v>24</v>
      </c>
      <c r="D69" s="17">
        <f>'May. 15'!W69</f>
        <v>24660.887005954715</v>
      </c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43">
        <f t="shared" si="5"/>
        <v>0</v>
      </c>
      <c r="V69" s="43">
        <f t="shared" si="5"/>
        <v>0</v>
      </c>
      <c r="W69" s="18">
        <f t="shared" si="1"/>
        <v>24660.887005954715</v>
      </c>
      <c r="X69" s="18">
        <v>24000</v>
      </c>
      <c r="Y69" s="19">
        <f t="shared" si="3"/>
        <v>660.88700595471528</v>
      </c>
    </row>
    <row r="70" spans="1:25" s="20" customFormat="1" ht="15.75" customHeight="1">
      <c r="A70" s="11">
        <f t="shared" si="4"/>
        <v>55</v>
      </c>
      <c r="B70" s="12" t="s">
        <v>77</v>
      </c>
      <c r="C70" s="11">
        <f t="shared" si="2"/>
        <v>71</v>
      </c>
      <c r="D70" s="13">
        <f>'May. 15'!W70</f>
        <v>71136.676313584307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>
        <f t="shared" si="5"/>
        <v>0</v>
      </c>
      <c r="V70" s="8">
        <f t="shared" si="5"/>
        <v>0</v>
      </c>
      <c r="W70" s="9">
        <f t="shared" si="1"/>
        <v>71136.676313584307</v>
      </c>
      <c r="X70" s="9">
        <v>71000</v>
      </c>
      <c r="Y70" s="14">
        <f t="shared" si="3"/>
        <v>136.67631358430663</v>
      </c>
    </row>
    <row r="71" spans="1:25" s="20" customFormat="1" ht="15.75" customHeight="1">
      <c r="A71" s="11">
        <f t="shared" si="4"/>
        <v>56</v>
      </c>
      <c r="B71" s="12" t="s">
        <v>78</v>
      </c>
      <c r="C71" s="11">
        <f t="shared" si="2"/>
        <v>33</v>
      </c>
      <c r="D71" s="13">
        <f>'May. 15'!W71</f>
        <v>33042.24128257094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>
        <f t="shared" si="5"/>
        <v>0</v>
      </c>
      <c r="V71" s="8">
        <f t="shared" si="5"/>
        <v>0</v>
      </c>
      <c r="W71" s="9">
        <f t="shared" si="1"/>
        <v>33042.24128257094</v>
      </c>
      <c r="X71" s="9">
        <v>33000</v>
      </c>
      <c r="Y71" s="14">
        <f t="shared" si="3"/>
        <v>42.241282570939802</v>
      </c>
    </row>
    <row r="72" spans="1:25" s="20" customFormat="1" ht="15.75" customHeight="1">
      <c r="A72" s="11">
        <f t="shared" si="4"/>
        <v>57</v>
      </c>
      <c r="B72" s="15" t="s">
        <v>79</v>
      </c>
      <c r="C72" s="16">
        <f t="shared" si="2"/>
        <v>19</v>
      </c>
      <c r="D72" s="17">
        <f>'May. 15'!W72</f>
        <v>19931.850000000002</v>
      </c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43">
        <f t="shared" si="5"/>
        <v>0</v>
      </c>
      <c r="V72" s="43">
        <f t="shared" si="5"/>
        <v>0</v>
      </c>
      <c r="W72" s="18">
        <f t="shared" si="1"/>
        <v>19931.850000000002</v>
      </c>
      <c r="X72" s="18">
        <v>19000</v>
      </c>
      <c r="Y72" s="19">
        <f t="shared" si="3"/>
        <v>931.85000000000218</v>
      </c>
    </row>
    <row r="73" spans="1:25" s="20" customFormat="1" ht="15.75" customHeight="1">
      <c r="A73" s="11">
        <f t="shared" si="4"/>
        <v>58</v>
      </c>
      <c r="B73" s="15" t="s">
        <v>80</v>
      </c>
      <c r="C73" s="16">
        <f t="shared" si="2"/>
        <v>10</v>
      </c>
      <c r="D73" s="17">
        <f>'May. 15'!W73</f>
        <v>10865.28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43">
        <f t="shared" si="5"/>
        <v>0</v>
      </c>
      <c r="V73" s="43">
        <f t="shared" si="5"/>
        <v>0</v>
      </c>
      <c r="W73" s="18">
        <f t="shared" si="1"/>
        <v>10865.28</v>
      </c>
      <c r="X73" s="18">
        <v>10000</v>
      </c>
      <c r="Y73" s="19">
        <f t="shared" si="3"/>
        <v>865.28000000000065</v>
      </c>
    </row>
    <row r="74" spans="1:25" s="20" customFormat="1" ht="15.75" customHeight="1">
      <c r="A74" s="11">
        <f t="shared" si="4"/>
        <v>59</v>
      </c>
      <c r="B74" s="12" t="s">
        <v>81</v>
      </c>
      <c r="C74" s="11">
        <f t="shared" si="2"/>
        <v>120</v>
      </c>
      <c r="D74" s="13">
        <f>'May. 15'!W74</f>
        <v>120547.08667083332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>
        <f t="shared" si="5"/>
        <v>0</v>
      </c>
      <c r="V74" s="8">
        <f t="shared" si="5"/>
        <v>0</v>
      </c>
      <c r="W74" s="9">
        <f t="shared" si="1"/>
        <v>120547.08667083332</v>
      </c>
      <c r="X74" s="9">
        <v>120000</v>
      </c>
      <c r="Y74" s="14">
        <f t="shared" si="3"/>
        <v>547.08667083331966</v>
      </c>
    </row>
    <row r="75" spans="1:25" s="20" customFormat="1" ht="15.75" customHeight="1">
      <c r="A75" s="11">
        <f t="shared" si="4"/>
        <v>60</v>
      </c>
      <c r="B75" s="12" t="s">
        <v>82</v>
      </c>
      <c r="C75" s="11">
        <f t="shared" si="2"/>
        <v>86</v>
      </c>
      <c r="D75" s="13">
        <f>'May. 15'!W75</f>
        <v>86654.518160763226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>
        <f t="shared" si="5"/>
        <v>0</v>
      </c>
      <c r="V75" s="8">
        <f t="shared" si="5"/>
        <v>0</v>
      </c>
      <c r="W75" s="9">
        <f t="shared" si="1"/>
        <v>86654.518160763226</v>
      </c>
      <c r="X75" s="9">
        <v>86000</v>
      </c>
      <c r="Y75" s="14">
        <f t="shared" si="3"/>
        <v>654.51816076322575</v>
      </c>
    </row>
    <row r="76" spans="1:25" s="20" customFormat="1" ht="15.75" customHeight="1">
      <c r="A76" s="11">
        <f t="shared" si="4"/>
        <v>61</v>
      </c>
      <c r="B76" s="12" t="s">
        <v>83</v>
      </c>
      <c r="C76" s="11">
        <f t="shared" si="2"/>
        <v>112</v>
      </c>
      <c r="D76" s="13">
        <f>'May. 15'!W76</f>
        <v>112145.50444841743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>
        <f t="shared" si="5"/>
        <v>0</v>
      </c>
      <c r="V76" s="8">
        <f t="shared" si="5"/>
        <v>0</v>
      </c>
      <c r="W76" s="9">
        <f t="shared" si="1"/>
        <v>112145.50444841743</v>
      </c>
      <c r="X76" s="9">
        <v>112000</v>
      </c>
      <c r="Y76" s="14">
        <f t="shared" si="3"/>
        <v>145.50444841742865</v>
      </c>
    </row>
    <row r="77" spans="1:25" s="20" customFormat="1" ht="15.75" customHeight="1">
      <c r="A77" s="11">
        <f t="shared" si="4"/>
        <v>62</v>
      </c>
      <c r="B77" s="12" t="s">
        <v>84</v>
      </c>
      <c r="C77" s="11">
        <f t="shared" si="2"/>
        <v>18</v>
      </c>
      <c r="D77" s="13">
        <f>'May. 15'!W77</f>
        <v>18892.964448417424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>
        <f t="shared" si="5"/>
        <v>0</v>
      </c>
      <c r="V77" s="8">
        <f t="shared" si="5"/>
        <v>0</v>
      </c>
      <c r="W77" s="9">
        <f t="shared" si="1"/>
        <v>18892.964448417424</v>
      </c>
      <c r="X77" s="9">
        <v>18000</v>
      </c>
      <c r="Y77" s="14">
        <f t="shared" si="3"/>
        <v>892.96444841742414</v>
      </c>
    </row>
    <row r="78" spans="1:25" s="20" customFormat="1" ht="15.75" customHeight="1">
      <c r="A78" s="11">
        <f t="shared" si="4"/>
        <v>63</v>
      </c>
      <c r="B78" s="15" t="s">
        <v>85</v>
      </c>
      <c r="C78" s="16">
        <f t="shared" si="2"/>
        <v>37</v>
      </c>
      <c r="D78" s="17">
        <f>'May. 15'!W78</f>
        <v>37965.240000000005</v>
      </c>
      <c r="E78" s="17"/>
      <c r="F78" s="17">
        <v>6450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43">
        <f t="shared" si="5"/>
        <v>0</v>
      </c>
      <c r="V78" s="43">
        <f t="shared" si="5"/>
        <v>6450</v>
      </c>
      <c r="W78" s="18">
        <f t="shared" si="1"/>
        <v>44415.240000000005</v>
      </c>
      <c r="X78" s="18">
        <v>37000</v>
      </c>
      <c r="Y78" s="19">
        <f t="shared" si="3"/>
        <v>7415.2400000000052</v>
      </c>
    </row>
    <row r="79" spans="1:25" s="20" customFormat="1" ht="15.75" customHeight="1">
      <c r="A79" s="11">
        <f t="shared" si="4"/>
        <v>64</v>
      </c>
      <c r="B79" s="15" t="s">
        <v>86</v>
      </c>
      <c r="C79" s="16">
        <f t="shared" si="2"/>
        <v>78</v>
      </c>
      <c r="D79" s="17">
        <f>'May. 15'!W79</f>
        <v>78905.304142591354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43">
        <f t="shared" si="5"/>
        <v>0</v>
      </c>
      <c r="V79" s="43">
        <f t="shared" si="5"/>
        <v>0</v>
      </c>
      <c r="W79" s="18">
        <f t="shared" ref="W79:W142" si="6">+D79+V79-U79</f>
        <v>78905.304142591354</v>
      </c>
      <c r="X79" s="18">
        <v>78000</v>
      </c>
      <c r="Y79" s="19">
        <f t="shared" si="3"/>
        <v>905.30414259135432</v>
      </c>
    </row>
    <row r="80" spans="1:25" s="20" customFormat="1" ht="15.75" customHeight="1">
      <c r="A80" s="11">
        <f t="shared" si="4"/>
        <v>65</v>
      </c>
      <c r="B80" s="12" t="s">
        <v>87</v>
      </c>
      <c r="C80" s="11">
        <f t="shared" si="2"/>
        <v>11</v>
      </c>
      <c r="D80" s="13">
        <f>'May. 15'!W80</f>
        <v>11755.501552863529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>
        <f t="shared" si="5"/>
        <v>0</v>
      </c>
      <c r="V80" s="8">
        <f t="shared" si="5"/>
        <v>0</v>
      </c>
      <c r="W80" s="9">
        <f t="shared" si="6"/>
        <v>11755.501552863529</v>
      </c>
      <c r="X80" s="9">
        <v>11000</v>
      </c>
      <c r="Y80" s="14">
        <f t="shared" si="3"/>
        <v>755.50155286352856</v>
      </c>
    </row>
    <row r="81" spans="1:25" s="20" customFormat="1" ht="15.75" customHeight="1">
      <c r="A81" s="11">
        <f t="shared" ref="A81:A144" si="7">+A80+1</f>
        <v>66</v>
      </c>
      <c r="B81" s="12" t="s">
        <v>88</v>
      </c>
      <c r="C81" s="11">
        <f t="shared" ref="C81:C146" si="8">+X81/1000</f>
        <v>71</v>
      </c>
      <c r="D81" s="13">
        <f>'May. 15'!W81</f>
        <v>71664.627545701864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>
        <f t="shared" si="5"/>
        <v>0</v>
      </c>
      <c r="V81" s="8">
        <f t="shared" si="5"/>
        <v>0</v>
      </c>
      <c r="W81" s="9">
        <f t="shared" si="6"/>
        <v>71664.627545701864</v>
      </c>
      <c r="X81" s="9">
        <v>71000</v>
      </c>
      <c r="Y81" s="14">
        <f t="shared" ref="Y81:Y145" si="9">+W81-X81</f>
        <v>664.62754570186371</v>
      </c>
    </row>
    <row r="82" spans="1:25" s="20" customFormat="1" ht="15.75" customHeight="1">
      <c r="A82" s="11">
        <f t="shared" si="7"/>
        <v>67</v>
      </c>
      <c r="B82" s="15" t="s">
        <v>89</v>
      </c>
      <c r="C82" s="16">
        <f t="shared" si="8"/>
        <v>151</v>
      </c>
      <c r="D82" s="17">
        <f>'May. 15'!W82</f>
        <v>151056.595220352</v>
      </c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43">
        <f t="shared" si="5"/>
        <v>0</v>
      </c>
      <c r="V82" s="43">
        <f t="shared" si="5"/>
        <v>0</v>
      </c>
      <c r="W82" s="18">
        <f t="shared" si="6"/>
        <v>151056.595220352</v>
      </c>
      <c r="X82" s="18">
        <v>151000</v>
      </c>
      <c r="Y82" s="19">
        <f t="shared" si="9"/>
        <v>56.59522035199916</v>
      </c>
    </row>
    <row r="83" spans="1:25" s="20" customFormat="1" ht="15.75" customHeight="1">
      <c r="A83" s="11">
        <f t="shared" si="7"/>
        <v>68</v>
      </c>
      <c r="B83" s="26" t="s">
        <v>90</v>
      </c>
      <c r="C83" s="11">
        <f t="shared" si="8"/>
        <v>96</v>
      </c>
      <c r="D83" s="13">
        <f>'May. 15'!W83</f>
        <v>96029.424455290602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>
        <f t="shared" si="5"/>
        <v>0</v>
      </c>
      <c r="V83" s="8">
        <f t="shared" si="5"/>
        <v>0</v>
      </c>
      <c r="W83" s="9">
        <f t="shared" si="6"/>
        <v>96029.424455290602</v>
      </c>
      <c r="X83" s="9">
        <v>96000</v>
      </c>
      <c r="Y83" s="14">
        <f t="shared" si="9"/>
        <v>29.424455290602054</v>
      </c>
    </row>
    <row r="84" spans="1:25" s="20" customFormat="1" ht="15.75" customHeight="1">
      <c r="A84" s="11">
        <f t="shared" si="7"/>
        <v>69</v>
      </c>
      <c r="B84" s="12" t="s">
        <v>91</v>
      </c>
      <c r="C84" s="11">
        <f t="shared" si="8"/>
        <v>51</v>
      </c>
      <c r="D84" s="13">
        <f>'May. 15'!W84</f>
        <v>51380.483804373223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>
        <f t="shared" si="5"/>
        <v>0</v>
      </c>
      <c r="V84" s="8">
        <f t="shared" si="5"/>
        <v>0</v>
      </c>
      <c r="W84" s="9">
        <f t="shared" si="6"/>
        <v>51380.483804373223</v>
      </c>
      <c r="X84" s="9">
        <v>51000</v>
      </c>
      <c r="Y84" s="14">
        <f t="shared" si="9"/>
        <v>380.48380437322339</v>
      </c>
    </row>
    <row r="85" spans="1:25" s="20" customFormat="1" ht="15.75" customHeight="1">
      <c r="A85" s="11">
        <f t="shared" si="7"/>
        <v>70</v>
      </c>
      <c r="B85" s="12" t="s">
        <v>92</v>
      </c>
      <c r="C85" s="11">
        <f t="shared" si="8"/>
        <v>75</v>
      </c>
      <c r="D85" s="13">
        <f>'May. 15'!W85</f>
        <v>75533.498586879869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>
        <f t="shared" si="5"/>
        <v>0</v>
      </c>
      <c r="V85" s="8">
        <f t="shared" si="5"/>
        <v>0</v>
      </c>
      <c r="W85" s="9">
        <f t="shared" si="6"/>
        <v>75533.498586879869</v>
      </c>
      <c r="X85" s="9">
        <v>75000</v>
      </c>
      <c r="Y85" s="14">
        <f t="shared" si="9"/>
        <v>533.49858687986853</v>
      </c>
    </row>
    <row r="86" spans="1:25" s="20" customFormat="1" ht="15.75" customHeight="1">
      <c r="A86" s="11">
        <f t="shared" si="7"/>
        <v>71</v>
      </c>
      <c r="B86" s="21" t="s">
        <v>93</v>
      </c>
      <c r="C86" s="22">
        <f t="shared" si="8"/>
        <v>0</v>
      </c>
      <c r="D86" s="23">
        <f>'May. 15'!W86</f>
        <v>-2.526119293179363E-3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7">
        <f t="shared" si="5"/>
        <v>0</v>
      </c>
      <c r="V86" s="27">
        <f t="shared" si="5"/>
        <v>0</v>
      </c>
      <c r="W86" s="24">
        <f t="shared" si="6"/>
        <v>-2.526119293179363E-3</v>
      </c>
      <c r="X86" s="24">
        <v>0</v>
      </c>
      <c r="Y86" s="25">
        <f t="shared" si="9"/>
        <v>-2.526119293179363E-3</v>
      </c>
    </row>
    <row r="87" spans="1:25" s="20" customFormat="1" ht="15.75" customHeight="1">
      <c r="A87" s="11">
        <f t="shared" si="7"/>
        <v>72</v>
      </c>
      <c r="B87" s="21" t="s">
        <v>94</v>
      </c>
      <c r="C87" s="22">
        <f t="shared" si="8"/>
        <v>0</v>
      </c>
      <c r="D87" s="23">
        <f>'May. 15'!W87</f>
        <v>-4.9098788731498644E-3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7">
        <f t="shared" si="5"/>
        <v>0</v>
      </c>
      <c r="V87" s="27">
        <f t="shared" si="5"/>
        <v>0</v>
      </c>
      <c r="W87" s="24">
        <f t="shared" si="6"/>
        <v>-4.9098788731498644E-3</v>
      </c>
      <c r="X87" s="24">
        <v>0</v>
      </c>
      <c r="Y87" s="25">
        <f t="shared" si="9"/>
        <v>-4.9098788731498644E-3</v>
      </c>
    </row>
    <row r="88" spans="1:25" s="20" customFormat="1" ht="15.75" customHeight="1">
      <c r="A88" s="11">
        <f t="shared" si="7"/>
        <v>73</v>
      </c>
      <c r="B88" s="12" t="s">
        <v>95</v>
      </c>
      <c r="C88" s="11">
        <f t="shared" si="8"/>
        <v>44</v>
      </c>
      <c r="D88" s="13">
        <f>'May. 15'!W88</f>
        <v>44428.82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>
        <f t="shared" si="5"/>
        <v>0</v>
      </c>
      <c r="V88" s="8">
        <f t="shared" si="5"/>
        <v>0</v>
      </c>
      <c r="W88" s="9">
        <f t="shared" si="6"/>
        <v>44428.82</v>
      </c>
      <c r="X88" s="9">
        <v>44000</v>
      </c>
      <c r="Y88" s="14">
        <f t="shared" si="9"/>
        <v>428.81999999999971</v>
      </c>
    </row>
    <row r="89" spans="1:25" s="20" customFormat="1" ht="15.75" customHeight="1">
      <c r="A89" s="11">
        <f t="shared" si="7"/>
        <v>74</v>
      </c>
      <c r="B89" s="21" t="s">
        <v>96</v>
      </c>
      <c r="C89" s="22">
        <f t="shared" si="8"/>
        <v>0</v>
      </c>
      <c r="D89" s="23">
        <f>'May. 15'!W89</f>
        <v>2.3612625955138355E-3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7">
        <f t="shared" si="5"/>
        <v>0</v>
      </c>
      <c r="V89" s="27">
        <f t="shared" si="5"/>
        <v>0</v>
      </c>
      <c r="W89" s="24">
        <f t="shared" si="6"/>
        <v>2.3612625955138355E-3</v>
      </c>
      <c r="X89" s="24">
        <v>0</v>
      </c>
      <c r="Y89" s="25">
        <f t="shared" si="9"/>
        <v>2.3612625955138355E-3</v>
      </c>
    </row>
    <row r="90" spans="1:25" s="20" customFormat="1" ht="15.75" customHeight="1">
      <c r="A90" s="11">
        <f t="shared" si="7"/>
        <v>75</v>
      </c>
      <c r="B90" s="15" t="s">
        <v>97</v>
      </c>
      <c r="C90" s="16">
        <f t="shared" si="8"/>
        <v>42</v>
      </c>
      <c r="D90" s="17">
        <f>'May. 15'!W90</f>
        <v>42006.015198999012</v>
      </c>
      <c r="E90" s="17"/>
      <c r="F90" s="17">
        <v>500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43">
        <f t="shared" si="5"/>
        <v>0</v>
      </c>
      <c r="V90" s="43">
        <f t="shared" si="5"/>
        <v>500</v>
      </c>
      <c r="W90" s="18">
        <f t="shared" si="6"/>
        <v>42506.015198999012</v>
      </c>
      <c r="X90" s="18">
        <v>42000</v>
      </c>
      <c r="Y90" s="19">
        <f t="shared" si="9"/>
        <v>506.01519899901177</v>
      </c>
    </row>
    <row r="91" spans="1:25" s="20" customFormat="1" ht="15.75" customHeight="1">
      <c r="A91" s="11">
        <f t="shared" si="7"/>
        <v>76</v>
      </c>
      <c r="B91" s="21" t="s">
        <v>98</v>
      </c>
      <c r="C91" s="22">
        <f t="shared" si="8"/>
        <v>0</v>
      </c>
      <c r="D91" s="23">
        <f>'May. 15'!W91</f>
        <v>-2.1612185864796629E-3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7">
        <f t="shared" si="5"/>
        <v>0</v>
      </c>
      <c r="V91" s="27">
        <f t="shared" si="5"/>
        <v>0</v>
      </c>
      <c r="W91" s="24">
        <f t="shared" si="6"/>
        <v>-2.1612185864796629E-3</v>
      </c>
      <c r="X91" s="24">
        <v>0</v>
      </c>
      <c r="Y91" s="25">
        <f t="shared" si="9"/>
        <v>-2.1612185864796629E-3</v>
      </c>
    </row>
    <row r="92" spans="1:25" s="20" customFormat="1" ht="15.75" customHeight="1">
      <c r="A92" s="11">
        <f t="shared" si="7"/>
        <v>77</v>
      </c>
      <c r="B92" s="12" t="s">
        <v>99</v>
      </c>
      <c r="C92" s="11">
        <f t="shared" si="8"/>
        <v>225</v>
      </c>
      <c r="D92" s="13">
        <f>'May. 15'!W92</f>
        <v>225276.90515939167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>
        <v>72</v>
      </c>
      <c r="U92" s="8">
        <f t="shared" si="5"/>
        <v>0</v>
      </c>
      <c r="V92" s="8">
        <f t="shared" si="5"/>
        <v>72</v>
      </c>
      <c r="W92" s="9">
        <f t="shared" si="6"/>
        <v>225348.90515939167</v>
      </c>
      <c r="X92" s="9">
        <v>225000</v>
      </c>
      <c r="Y92" s="14">
        <f t="shared" si="9"/>
        <v>348.90515939166653</v>
      </c>
    </row>
    <row r="93" spans="1:25" s="20" customFormat="1" ht="15.75" customHeight="1">
      <c r="A93" s="11">
        <f t="shared" si="7"/>
        <v>78</v>
      </c>
      <c r="B93" s="12" t="s">
        <v>100</v>
      </c>
      <c r="C93" s="11">
        <f t="shared" si="8"/>
        <v>59</v>
      </c>
      <c r="D93" s="13">
        <f>'May. 15'!W93</f>
        <v>59943.9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>
        <f t="shared" si="5"/>
        <v>0</v>
      </c>
      <c r="V93" s="8">
        <f t="shared" si="5"/>
        <v>0</v>
      </c>
      <c r="W93" s="9">
        <f t="shared" si="6"/>
        <v>59943.9</v>
      </c>
      <c r="X93" s="9">
        <v>59000</v>
      </c>
      <c r="Y93" s="14">
        <f t="shared" si="9"/>
        <v>943.90000000000146</v>
      </c>
    </row>
    <row r="94" spans="1:25" s="20" customFormat="1" ht="15.75" customHeight="1">
      <c r="A94" s="11">
        <f t="shared" si="7"/>
        <v>79</v>
      </c>
      <c r="B94" s="21" t="s">
        <v>101</v>
      </c>
      <c r="C94" s="22">
        <f t="shared" si="8"/>
        <v>0</v>
      </c>
      <c r="D94" s="23">
        <f>'May. 15'!W94</f>
        <v>0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7">
        <f t="shared" si="5"/>
        <v>0</v>
      </c>
      <c r="V94" s="27">
        <f t="shared" si="5"/>
        <v>0</v>
      </c>
      <c r="W94" s="24">
        <f t="shared" si="6"/>
        <v>0</v>
      </c>
      <c r="X94" s="24">
        <v>0</v>
      </c>
      <c r="Y94" s="25">
        <f t="shared" si="9"/>
        <v>0</v>
      </c>
    </row>
    <row r="95" spans="1:25" s="20" customFormat="1" ht="15.75" customHeight="1">
      <c r="A95" s="11">
        <f t="shared" si="7"/>
        <v>80</v>
      </c>
      <c r="B95" s="21" t="s">
        <v>102</v>
      </c>
      <c r="C95" s="22">
        <f t="shared" si="8"/>
        <v>0</v>
      </c>
      <c r="D95" s="23">
        <f>'May. 15'!W95</f>
        <v>0</v>
      </c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7">
        <f t="shared" ref="U95:V158" si="10">+E95+I95+K95+M95+O95+Q95+S95</f>
        <v>0</v>
      </c>
      <c r="V95" s="27">
        <f t="shared" si="10"/>
        <v>0</v>
      </c>
      <c r="W95" s="24">
        <f t="shared" si="6"/>
        <v>0</v>
      </c>
      <c r="X95" s="24">
        <v>0</v>
      </c>
      <c r="Y95" s="25">
        <f t="shared" si="9"/>
        <v>0</v>
      </c>
    </row>
    <row r="96" spans="1:25" s="20" customFormat="1" ht="15.75" customHeight="1">
      <c r="A96" s="11">
        <f t="shared" si="7"/>
        <v>81</v>
      </c>
      <c r="B96" s="21" t="s">
        <v>103</v>
      </c>
      <c r="C96" s="22">
        <f t="shared" si="8"/>
        <v>0</v>
      </c>
      <c r="D96" s="23">
        <f>'May. 15'!W96</f>
        <v>-7.3516214615665376E-4</v>
      </c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7">
        <f t="shared" si="10"/>
        <v>0</v>
      </c>
      <c r="V96" s="27">
        <f t="shared" si="10"/>
        <v>0</v>
      </c>
      <c r="W96" s="24">
        <f t="shared" si="6"/>
        <v>-7.3516214615665376E-4</v>
      </c>
      <c r="X96" s="24">
        <v>0</v>
      </c>
      <c r="Y96" s="25">
        <f t="shared" si="9"/>
        <v>-7.3516214615665376E-4</v>
      </c>
    </row>
    <row r="97" spans="1:25" s="20" customFormat="1" ht="15.75" customHeight="1">
      <c r="A97" s="11">
        <f t="shared" si="7"/>
        <v>82</v>
      </c>
      <c r="B97" s="12" t="s">
        <v>104</v>
      </c>
      <c r="C97" s="11">
        <f t="shared" si="8"/>
        <v>173</v>
      </c>
      <c r="D97" s="13">
        <f>'May. 15'!W97</f>
        <v>173894.09616567881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>
        <f t="shared" si="10"/>
        <v>0</v>
      </c>
      <c r="V97" s="8">
        <f t="shared" si="10"/>
        <v>0</v>
      </c>
      <c r="W97" s="9">
        <f t="shared" si="6"/>
        <v>173894.09616567881</v>
      </c>
      <c r="X97" s="9">
        <v>173000</v>
      </c>
      <c r="Y97" s="14">
        <f t="shared" si="9"/>
        <v>894.09616567881312</v>
      </c>
    </row>
    <row r="98" spans="1:25" s="20" customFormat="1" ht="15.75" customHeight="1">
      <c r="A98" s="11">
        <f t="shared" si="7"/>
        <v>83</v>
      </c>
      <c r="B98" s="21" t="s">
        <v>105</v>
      </c>
      <c r="C98" s="22">
        <f t="shared" si="8"/>
        <v>0</v>
      </c>
      <c r="D98" s="23">
        <f>'May. 15'!W98</f>
        <v>3.1900566536933184E-3</v>
      </c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7">
        <f t="shared" si="10"/>
        <v>0</v>
      </c>
      <c r="V98" s="27">
        <f t="shared" si="10"/>
        <v>0</v>
      </c>
      <c r="W98" s="24">
        <f t="shared" si="6"/>
        <v>3.1900566536933184E-3</v>
      </c>
      <c r="X98" s="24">
        <v>0</v>
      </c>
      <c r="Y98" s="25">
        <f t="shared" si="9"/>
        <v>3.1900566536933184E-3</v>
      </c>
    </row>
    <row r="99" spans="1:25" s="20" customFormat="1" ht="15.75" customHeight="1">
      <c r="A99" s="11">
        <f t="shared" si="7"/>
        <v>84</v>
      </c>
      <c r="B99" s="12" t="s">
        <v>106</v>
      </c>
      <c r="C99" s="11">
        <f t="shared" si="8"/>
        <v>268</v>
      </c>
      <c r="D99" s="13">
        <f>'May. 15'!W99</f>
        <v>268023.04894160054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>
        <f t="shared" si="10"/>
        <v>0</v>
      </c>
      <c r="V99" s="8">
        <f t="shared" si="10"/>
        <v>0</v>
      </c>
      <c r="W99" s="9">
        <f t="shared" si="6"/>
        <v>268023.04894160054</v>
      </c>
      <c r="X99" s="9">
        <v>268000</v>
      </c>
      <c r="Y99" s="14">
        <f t="shared" si="9"/>
        <v>23.048941600543913</v>
      </c>
    </row>
    <row r="100" spans="1:25" s="20" customFormat="1" ht="15.75" customHeight="1">
      <c r="A100" s="11">
        <f t="shared" si="7"/>
        <v>85</v>
      </c>
      <c r="B100" s="15" t="s">
        <v>107</v>
      </c>
      <c r="C100" s="16">
        <f t="shared" si="8"/>
        <v>11</v>
      </c>
      <c r="D100" s="17">
        <f>'May. 15'!W100</f>
        <v>11223.6</v>
      </c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43">
        <f t="shared" si="10"/>
        <v>0</v>
      </c>
      <c r="V100" s="43">
        <f t="shared" si="10"/>
        <v>0</v>
      </c>
      <c r="W100" s="18">
        <f t="shared" si="6"/>
        <v>11223.6</v>
      </c>
      <c r="X100" s="18">
        <v>11000</v>
      </c>
      <c r="Y100" s="19">
        <f t="shared" si="9"/>
        <v>223.60000000000036</v>
      </c>
    </row>
    <row r="101" spans="1:25" s="20" customFormat="1" ht="15.75" customHeight="1">
      <c r="A101" s="11">
        <f t="shared" si="7"/>
        <v>86</v>
      </c>
      <c r="B101" s="15" t="s">
        <v>108</v>
      </c>
      <c r="C101" s="16">
        <f t="shared" si="8"/>
        <v>48</v>
      </c>
      <c r="D101" s="17">
        <f>'May. 15'!W101</f>
        <v>48932.417021083391</v>
      </c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43">
        <f t="shared" si="10"/>
        <v>0</v>
      </c>
      <c r="V101" s="43">
        <f t="shared" si="10"/>
        <v>0</v>
      </c>
      <c r="W101" s="18">
        <f t="shared" si="6"/>
        <v>48932.417021083391</v>
      </c>
      <c r="X101" s="18">
        <v>48000</v>
      </c>
      <c r="Y101" s="19">
        <f t="shared" si="9"/>
        <v>932.41702108339086</v>
      </c>
    </row>
    <row r="102" spans="1:25" s="20" customFormat="1" ht="15.75" customHeight="1">
      <c r="A102" s="11">
        <f t="shared" si="7"/>
        <v>87</v>
      </c>
      <c r="B102" s="15" t="s">
        <v>109</v>
      </c>
      <c r="C102" s="16">
        <f t="shared" si="8"/>
        <v>143</v>
      </c>
      <c r="D102" s="17">
        <f>'May. 15'!W102</f>
        <v>143185.42783292773</v>
      </c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43">
        <f t="shared" si="10"/>
        <v>0</v>
      </c>
      <c r="V102" s="43">
        <f t="shared" si="10"/>
        <v>0</v>
      </c>
      <c r="W102" s="18">
        <f t="shared" si="6"/>
        <v>143185.42783292773</v>
      </c>
      <c r="X102" s="18">
        <v>143000</v>
      </c>
      <c r="Y102" s="19">
        <f t="shared" si="9"/>
        <v>185.42783292772947</v>
      </c>
    </row>
    <row r="103" spans="1:25" s="20" customFormat="1" ht="15.75" customHeight="1">
      <c r="A103" s="11">
        <f t="shared" si="7"/>
        <v>88</v>
      </c>
      <c r="B103" s="12" t="s">
        <v>110</v>
      </c>
      <c r="C103" s="11">
        <f t="shared" si="8"/>
        <v>51</v>
      </c>
      <c r="D103" s="13">
        <f>'May. 15'!W103</f>
        <v>51210.303054875993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8">
        <f t="shared" si="10"/>
        <v>0</v>
      </c>
      <c r="V103" s="8">
        <f t="shared" si="10"/>
        <v>0</v>
      </c>
      <c r="W103" s="9">
        <f t="shared" si="6"/>
        <v>51210.303054875993</v>
      </c>
      <c r="X103" s="9">
        <v>51000</v>
      </c>
      <c r="Y103" s="14">
        <f t="shared" si="9"/>
        <v>210.30305487599253</v>
      </c>
    </row>
    <row r="104" spans="1:25" s="20" customFormat="1" ht="15.75" customHeight="1">
      <c r="A104" s="11">
        <f t="shared" si="7"/>
        <v>89</v>
      </c>
      <c r="B104" s="15" t="s">
        <v>111</v>
      </c>
      <c r="C104" s="16">
        <f t="shared" si="8"/>
        <v>162</v>
      </c>
      <c r="D104" s="17">
        <f>'May. 15'!W104</f>
        <v>162521.4621693567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43">
        <f t="shared" si="10"/>
        <v>0</v>
      </c>
      <c r="V104" s="43">
        <f t="shared" si="10"/>
        <v>0</v>
      </c>
      <c r="W104" s="18">
        <f t="shared" si="6"/>
        <v>162521.4621693567</v>
      </c>
      <c r="X104" s="18">
        <v>162000</v>
      </c>
      <c r="Y104" s="19">
        <f t="shared" si="9"/>
        <v>521.46216935670236</v>
      </c>
    </row>
    <row r="105" spans="1:25" s="20" customFormat="1" ht="15.75" customHeight="1">
      <c r="A105" s="11">
        <f t="shared" si="7"/>
        <v>90</v>
      </c>
      <c r="B105" s="15" t="s">
        <v>276</v>
      </c>
      <c r="C105" s="16">
        <f t="shared" si="8"/>
        <v>10</v>
      </c>
      <c r="D105" s="17">
        <f>'May. 15'!W105</f>
        <v>10003.6</v>
      </c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>
        <v>3.6</v>
      </c>
      <c r="U105" s="43">
        <f t="shared" si="10"/>
        <v>0</v>
      </c>
      <c r="V105" s="43">
        <f t="shared" si="10"/>
        <v>3.6</v>
      </c>
      <c r="W105" s="18">
        <f t="shared" si="6"/>
        <v>10007.200000000001</v>
      </c>
      <c r="X105" s="18">
        <v>10000</v>
      </c>
      <c r="Y105" s="19">
        <f t="shared" si="9"/>
        <v>7.2000000000007276</v>
      </c>
    </row>
    <row r="106" spans="1:25" s="20" customFormat="1" ht="15.75" customHeight="1">
      <c r="A106" s="11">
        <f t="shared" si="7"/>
        <v>91</v>
      </c>
      <c r="B106" s="12" t="s">
        <v>112</v>
      </c>
      <c r="C106" s="11">
        <f t="shared" si="8"/>
        <v>206</v>
      </c>
      <c r="D106" s="13">
        <f>'May. 15'!W106</f>
        <v>206700.06881086197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8">
        <f t="shared" si="10"/>
        <v>0</v>
      </c>
      <c r="V106" s="8">
        <f t="shared" si="10"/>
        <v>0</v>
      </c>
      <c r="W106" s="9">
        <f t="shared" si="6"/>
        <v>206700.06881086197</v>
      </c>
      <c r="X106" s="9">
        <v>206000</v>
      </c>
      <c r="Y106" s="14">
        <f t="shared" si="9"/>
        <v>700.06881086196518</v>
      </c>
    </row>
    <row r="107" spans="1:25" s="20" customFormat="1" ht="15.75" customHeight="1">
      <c r="A107" s="11">
        <f t="shared" si="7"/>
        <v>92</v>
      </c>
      <c r="B107" s="12" t="s">
        <v>113</v>
      </c>
      <c r="C107" s="11">
        <f t="shared" si="8"/>
        <v>35</v>
      </c>
      <c r="D107" s="13">
        <f>'May. 15'!W107</f>
        <v>35277.523226791163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8">
        <f t="shared" si="10"/>
        <v>0</v>
      </c>
      <c r="V107" s="8">
        <f t="shared" si="10"/>
        <v>0</v>
      </c>
      <c r="W107" s="9">
        <f t="shared" si="6"/>
        <v>35277.523226791163</v>
      </c>
      <c r="X107" s="9">
        <v>35000</v>
      </c>
      <c r="Y107" s="14">
        <f t="shared" si="9"/>
        <v>277.52322679116332</v>
      </c>
    </row>
    <row r="108" spans="1:25" s="20" customFormat="1" ht="15.75" customHeight="1">
      <c r="A108" s="11">
        <f t="shared" si="7"/>
        <v>93</v>
      </c>
      <c r="B108" s="12" t="s">
        <v>114</v>
      </c>
      <c r="C108" s="11">
        <f t="shared" si="8"/>
        <v>240</v>
      </c>
      <c r="D108" s="13">
        <f>'May. 15'!W108</f>
        <v>240615.49783215599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8">
        <f t="shared" si="10"/>
        <v>0</v>
      </c>
      <c r="V108" s="8">
        <f t="shared" si="10"/>
        <v>0</v>
      </c>
      <c r="W108" s="9">
        <f t="shared" si="6"/>
        <v>240615.49783215599</v>
      </c>
      <c r="X108" s="9">
        <v>240000</v>
      </c>
      <c r="Y108" s="14">
        <f t="shared" si="9"/>
        <v>615.49783215599018</v>
      </c>
    </row>
    <row r="109" spans="1:25" s="20" customFormat="1" ht="15.75" customHeight="1">
      <c r="A109" s="11">
        <f t="shared" si="7"/>
        <v>94</v>
      </c>
      <c r="B109" s="12" t="s">
        <v>115</v>
      </c>
      <c r="C109" s="11">
        <f t="shared" si="8"/>
        <v>158</v>
      </c>
      <c r="D109" s="13">
        <f>'May. 15'!W109</f>
        <v>158734.74936806885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8">
        <f t="shared" si="10"/>
        <v>0</v>
      </c>
      <c r="V109" s="8">
        <f t="shared" si="10"/>
        <v>0</v>
      </c>
      <c r="W109" s="9">
        <f t="shared" si="6"/>
        <v>158734.74936806885</v>
      </c>
      <c r="X109" s="9">
        <v>158000</v>
      </c>
      <c r="Y109" s="14">
        <f t="shared" si="9"/>
        <v>734.74936806884944</v>
      </c>
    </row>
    <row r="110" spans="1:25" s="20" customFormat="1" ht="15.75" customHeight="1">
      <c r="A110" s="11">
        <f t="shared" si="7"/>
        <v>95</v>
      </c>
      <c r="B110" s="12" t="s">
        <v>116</v>
      </c>
      <c r="C110" s="11">
        <f t="shared" si="8"/>
        <v>85</v>
      </c>
      <c r="D110" s="13">
        <f>'May. 15'!W110</f>
        <v>85799.996875646364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8">
        <f t="shared" si="10"/>
        <v>0</v>
      </c>
      <c r="V110" s="8">
        <f t="shared" si="10"/>
        <v>0</v>
      </c>
      <c r="W110" s="9">
        <f t="shared" si="6"/>
        <v>85799.996875646364</v>
      </c>
      <c r="X110" s="9">
        <v>85000</v>
      </c>
      <c r="Y110" s="14">
        <f t="shared" si="9"/>
        <v>799.99687564636406</v>
      </c>
    </row>
    <row r="111" spans="1:25" s="20" customFormat="1" ht="15.75" customHeight="1">
      <c r="A111" s="11">
        <f t="shared" si="7"/>
        <v>96</v>
      </c>
      <c r="B111" s="12" t="s">
        <v>117</v>
      </c>
      <c r="C111" s="11">
        <f t="shared" si="8"/>
        <v>167</v>
      </c>
      <c r="D111" s="13">
        <f>'May. 15'!W111</f>
        <v>167571.4227864623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>
        <v>1250</v>
      </c>
      <c r="S111" s="13"/>
      <c r="T111" s="13"/>
      <c r="U111" s="8">
        <f t="shared" si="10"/>
        <v>0</v>
      </c>
      <c r="V111" s="8">
        <f t="shared" si="10"/>
        <v>1250</v>
      </c>
      <c r="W111" s="9">
        <f t="shared" si="6"/>
        <v>168821.4227864623</v>
      </c>
      <c r="X111" s="9">
        <v>167000</v>
      </c>
      <c r="Y111" s="14">
        <f t="shared" si="9"/>
        <v>1821.4227864622953</v>
      </c>
    </row>
    <row r="112" spans="1:25" s="20" customFormat="1" ht="15.75" customHeight="1">
      <c r="A112" s="11">
        <f t="shared" si="7"/>
        <v>97</v>
      </c>
      <c r="B112" s="12" t="s">
        <v>118</v>
      </c>
      <c r="C112" s="11">
        <f t="shared" si="8"/>
        <v>291</v>
      </c>
      <c r="D112" s="13">
        <f>'May. 15'!W112</f>
        <v>291933.81733034848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8">
        <f t="shared" si="10"/>
        <v>0</v>
      </c>
      <c r="V112" s="8">
        <f t="shared" si="10"/>
        <v>0</v>
      </c>
      <c r="W112" s="9">
        <f t="shared" si="6"/>
        <v>291933.81733034848</v>
      </c>
      <c r="X112" s="9">
        <v>291000</v>
      </c>
      <c r="Y112" s="14">
        <f t="shared" si="9"/>
        <v>933.81733034848003</v>
      </c>
    </row>
    <row r="113" spans="1:25" s="20" customFormat="1" ht="15.75" customHeight="1">
      <c r="A113" s="11">
        <f t="shared" si="7"/>
        <v>98</v>
      </c>
      <c r="B113" s="21" t="s">
        <v>283</v>
      </c>
      <c r="C113" s="22">
        <f t="shared" si="8"/>
        <v>0</v>
      </c>
      <c r="D113" s="23">
        <f>'May. 15'!W113</f>
        <v>0</v>
      </c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7">
        <f t="shared" si="10"/>
        <v>0</v>
      </c>
      <c r="V113" s="27">
        <f t="shared" si="10"/>
        <v>0</v>
      </c>
      <c r="W113" s="24">
        <f t="shared" si="6"/>
        <v>0</v>
      </c>
      <c r="X113" s="24">
        <v>0</v>
      </c>
      <c r="Y113" s="25">
        <f t="shared" si="9"/>
        <v>0</v>
      </c>
    </row>
    <row r="114" spans="1:25" s="20" customFormat="1" ht="15.75" customHeight="1">
      <c r="A114" s="11">
        <f t="shared" si="7"/>
        <v>99</v>
      </c>
      <c r="B114" s="12" t="s">
        <v>120</v>
      </c>
      <c r="C114" s="11">
        <f t="shared" si="8"/>
        <v>63</v>
      </c>
      <c r="D114" s="13">
        <f>'May. 15'!W114</f>
        <v>63959.68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8">
        <f t="shared" si="10"/>
        <v>0</v>
      </c>
      <c r="V114" s="8">
        <f t="shared" si="10"/>
        <v>0</v>
      </c>
      <c r="W114" s="9">
        <f t="shared" si="6"/>
        <v>63959.68</v>
      </c>
      <c r="X114" s="9">
        <v>63000</v>
      </c>
      <c r="Y114" s="14">
        <f t="shared" si="9"/>
        <v>959.68000000000029</v>
      </c>
    </row>
    <row r="115" spans="1:25" s="20" customFormat="1" ht="15.75" customHeight="1">
      <c r="A115" s="11">
        <f t="shared" si="7"/>
        <v>100</v>
      </c>
      <c r="B115" s="12" t="s">
        <v>121</v>
      </c>
      <c r="C115" s="11">
        <f t="shared" si="8"/>
        <v>133</v>
      </c>
      <c r="D115" s="13">
        <f>'May. 15'!W115</f>
        <v>133425.48316851901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8">
        <f t="shared" si="10"/>
        <v>0</v>
      </c>
      <c r="V115" s="8">
        <f t="shared" si="10"/>
        <v>0</v>
      </c>
      <c r="W115" s="9">
        <f t="shared" si="6"/>
        <v>133425.48316851901</v>
      </c>
      <c r="X115" s="9">
        <v>133000</v>
      </c>
      <c r="Y115" s="14">
        <f t="shared" si="9"/>
        <v>425.48316851901473</v>
      </c>
    </row>
    <row r="116" spans="1:25" s="20" customFormat="1" ht="15.75" customHeight="1">
      <c r="A116" s="11">
        <f t="shared" si="7"/>
        <v>101</v>
      </c>
      <c r="B116" s="12" t="s">
        <v>122</v>
      </c>
      <c r="C116" s="11">
        <f t="shared" si="8"/>
        <v>236</v>
      </c>
      <c r="D116" s="13">
        <f>'May. 15'!W116</f>
        <v>236842.37993581739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8">
        <f t="shared" si="10"/>
        <v>0</v>
      </c>
      <c r="V116" s="8">
        <f t="shared" si="10"/>
        <v>0</v>
      </c>
      <c r="W116" s="9">
        <f t="shared" si="6"/>
        <v>236842.37993581739</v>
      </c>
      <c r="X116" s="9">
        <v>236000</v>
      </c>
      <c r="Y116" s="14">
        <f t="shared" si="9"/>
        <v>842.37993581738556</v>
      </c>
    </row>
    <row r="117" spans="1:25" s="20" customFormat="1" ht="15.75" customHeight="1">
      <c r="A117" s="11">
        <f t="shared" si="7"/>
        <v>102</v>
      </c>
      <c r="B117" s="12" t="s">
        <v>123</v>
      </c>
      <c r="C117" s="11">
        <f t="shared" si="8"/>
        <v>124</v>
      </c>
      <c r="D117" s="13">
        <f>'May. 15'!W117</f>
        <v>124243.82425571827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8">
        <f t="shared" si="10"/>
        <v>0</v>
      </c>
      <c r="V117" s="8">
        <f t="shared" si="10"/>
        <v>0</v>
      </c>
      <c r="W117" s="9">
        <f t="shared" si="6"/>
        <v>124243.82425571827</v>
      </c>
      <c r="X117" s="9">
        <v>124000</v>
      </c>
      <c r="Y117" s="14">
        <f t="shared" si="9"/>
        <v>243.82425571826752</v>
      </c>
    </row>
    <row r="118" spans="1:25" s="20" customFormat="1" ht="15.75" customHeight="1">
      <c r="A118" s="11">
        <f t="shared" si="7"/>
        <v>103</v>
      </c>
      <c r="B118" s="15" t="s">
        <v>271</v>
      </c>
      <c r="C118" s="16">
        <f t="shared" si="8"/>
        <v>10</v>
      </c>
      <c r="D118" s="17">
        <f>'May. 15'!W118</f>
        <v>10000</v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43">
        <f t="shared" si="10"/>
        <v>0</v>
      </c>
      <c r="V118" s="43">
        <f t="shared" si="10"/>
        <v>0</v>
      </c>
      <c r="W118" s="18">
        <f t="shared" si="6"/>
        <v>10000</v>
      </c>
      <c r="X118" s="18">
        <v>10000</v>
      </c>
      <c r="Y118" s="19">
        <f t="shared" si="9"/>
        <v>0</v>
      </c>
    </row>
    <row r="119" spans="1:25" s="20" customFormat="1" ht="15.75" customHeight="1">
      <c r="A119" s="11">
        <f t="shared" si="7"/>
        <v>104</v>
      </c>
      <c r="B119" s="12" t="s">
        <v>124</v>
      </c>
      <c r="C119" s="11">
        <f t="shared" si="8"/>
        <v>51</v>
      </c>
      <c r="D119" s="13">
        <f>'May. 15'!W119</f>
        <v>51545.257020869336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8">
        <f t="shared" si="10"/>
        <v>0</v>
      </c>
      <c r="V119" s="8">
        <f t="shared" si="10"/>
        <v>0</v>
      </c>
      <c r="W119" s="9">
        <f t="shared" si="6"/>
        <v>51545.257020869336</v>
      </c>
      <c r="X119" s="9">
        <v>51000</v>
      </c>
      <c r="Y119" s="14">
        <f t="shared" si="9"/>
        <v>545.25702086933597</v>
      </c>
    </row>
    <row r="120" spans="1:25" s="20" customFormat="1" ht="15.75" customHeight="1">
      <c r="A120" s="11">
        <f t="shared" si="7"/>
        <v>105</v>
      </c>
      <c r="B120" s="12" t="s">
        <v>125</v>
      </c>
      <c r="C120" s="11">
        <f t="shared" si="8"/>
        <v>206</v>
      </c>
      <c r="D120" s="13">
        <f>'May. 15'!W120</f>
        <v>206280.4046112764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8">
        <f t="shared" si="10"/>
        <v>0</v>
      </c>
      <c r="V120" s="8">
        <f t="shared" si="10"/>
        <v>0</v>
      </c>
      <c r="W120" s="9">
        <f t="shared" si="6"/>
        <v>206280.4046112764</v>
      </c>
      <c r="X120" s="9">
        <v>206000</v>
      </c>
      <c r="Y120" s="14">
        <f t="shared" si="9"/>
        <v>280.40461127640447</v>
      </c>
    </row>
    <row r="121" spans="1:25" s="20" customFormat="1" ht="15.75" customHeight="1">
      <c r="A121" s="11">
        <f t="shared" si="7"/>
        <v>106</v>
      </c>
      <c r="B121" s="12" t="s">
        <v>126</v>
      </c>
      <c r="C121" s="11">
        <f t="shared" si="8"/>
        <v>418</v>
      </c>
      <c r="D121" s="13">
        <f>'May. 15'!W121</f>
        <v>418826.74493714102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8">
        <f t="shared" si="10"/>
        <v>0</v>
      </c>
      <c r="V121" s="8">
        <f t="shared" si="10"/>
        <v>0</v>
      </c>
      <c r="W121" s="9">
        <f t="shared" si="6"/>
        <v>418826.74493714102</v>
      </c>
      <c r="X121" s="9">
        <v>418000</v>
      </c>
      <c r="Y121" s="14">
        <f t="shared" si="9"/>
        <v>826.74493714101845</v>
      </c>
    </row>
    <row r="122" spans="1:25" s="20" customFormat="1" ht="15.75" customHeight="1">
      <c r="A122" s="11">
        <f t="shared" si="7"/>
        <v>107</v>
      </c>
      <c r="B122" s="15" t="s">
        <v>127</v>
      </c>
      <c r="C122" s="16">
        <f t="shared" si="8"/>
        <v>158</v>
      </c>
      <c r="D122" s="17">
        <f>'May. 15'!W122</f>
        <v>158617.06948498217</v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43">
        <f t="shared" si="10"/>
        <v>0</v>
      </c>
      <c r="V122" s="43">
        <f t="shared" si="10"/>
        <v>0</v>
      </c>
      <c r="W122" s="18">
        <f t="shared" si="6"/>
        <v>158617.06948498217</v>
      </c>
      <c r="X122" s="18">
        <v>158000</v>
      </c>
      <c r="Y122" s="19">
        <f t="shared" si="9"/>
        <v>617.06948498217389</v>
      </c>
    </row>
    <row r="123" spans="1:25" s="20" customFormat="1" ht="15.75" customHeight="1">
      <c r="A123" s="11">
        <f t="shared" si="7"/>
        <v>108</v>
      </c>
      <c r="B123" s="15" t="s">
        <v>128</v>
      </c>
      <c r="C123" s="16">
        <f t="shared" si="8"/>
        <v>28</v>
      </c>
      <c r="D123" s="17">
        <f>'May. 15'!W123</f>
        <v>28728.679999999997</v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43">
        <f t="shared" si="10"/>
        <v>0</v>
      </c>
      <c r="V123" s="43">
        <f t="shared" si="10"/>
        <v>0</v>
      </c>
      <c r="W123" s="18">
        <f t="shared" si="6"/>
        <v>28728.679999999997</v>
      </c>
      <c r="X123" s="18">
        <v>28000</v>
      </c>
      <c r="Y123" s="19">
        <f t="shared" si="9"/>
        <v>728.67999999999665</v>
      </c>
    </row>
    <row r="124" spans="1:25" s="20" customFormat="1" ht="15.75" customHeight="1">
      <c r="A124" s="11">
        <f t="shared" si="7"/>
        <v>109</v>
      </c>
      <c r="B124" s="12" t="s">
        <v>129</v>
      </c>
      <c r="C124" s="11">
        <f t="shared" si="8"/>
        <v>1</v>
      </c>
      <c r="D124" s="13">
        <f>'May. 15'!W124</f>
        <v>1363.5101566405194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8">
        <f t="shared" si="10"/>
        <v>0</v>
      </c>
      <c r="V124" s="8">
        <f t="shared" si="10"/>
        <v>0</v>
      </c>
      <c r="W124" s="9">
        <f t="shared" si="6"/>
        <v>1363.5101566405194</v>
      </c>
      <c r="X124" s="9">
        <v>1000</v>
      </c>
      <c r="Y124" s="14">
        <f t="shared" si="9"/>
        <v>363.51015664051943</v>
      </c>
    </row>
    <row r="125" spans="1:25" s="20" customFormat="1" ht="15.75" customHeight="1">
      <c r="A125" s="11">
        <f t="shared" si="7"/>
        <v>110</v>
      </c>
      <c r="B125" s="12" t="s">
        <v>130</v>
      </c>
      <c r="C125" s="11">
        <f t="shared" si="8"/>
        <v>125</v>
      </c>
      <c r="D125" s="13">
        <f>'May. 15'!W125</f>
        <v>125213.57563883577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8">
        <f t="shared" si="10"/>
        <v>0</v>
      </c>
      <c r="V125" s="8">
        <f t="shared" si="10"/>
        <v>0</v>
      </c>
      <c r="W125" s="9">
        <f t="shared" si="6"/>
        <v>125213.57563883577</v>
      </c>
      <c r="X125" s="9">
        <v>125000</v>
      </c>
      <c r="Y125" s="14">
        <f t="shared" si="9"/>
        <v>213.5756388357695</v>
      </c>
    </row>
    <row r="126" spans="1:25" s="20" customFormat="1" ht="15.75" customHeight="1">
      <c r="A126" s="11">
        <f t="shared" si="7"/>
        <v>111</v>
      </c>
      <c r="B126" s="12" t="s">
        <v>131</v>
      </c>
      <c r="C126" s="11">
        <f t="shared" si="8"/>
        <v>13</v>
      </c>
      <c r="D126" s="13">
        <f>'May. 15'!W126</f>
        <v>13402.099999999999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8">
        <f t="shared" si="10"/>
        <v>0</v>
      </c>
      <c r="V126" s="8">
        <f t="shared" si="10"/>
        <v>0</v>
      </c>
      <c r="W126" s="9">
        <f t="shared" si="6"/>
        <v>13402.099999999999</v>
      </c>
      <c r="X126" s="9">
        <v>13000</v>
      </c>
      <c r="Y126" s="14">
        <f t="shared" si="9"/>
        <v>402.09999999999854</v>
      </c>
    </row>
    <row r="127" spans="1:25" s="20" customFormat="1" ht="15.75" customHeight="1">
      <c r="A127" s="11">
        <f t="shared" si="7"/>
        <v>112</v>
      </c>
      <c r="B127" s="21" t="s">
        <v>282</v>
      </c>
      <c r="C127" s="22">
        <f t="shared" si="8"/>
        <v>0</v>
      </c>
      <c r="D127" s="23">
        <f>'May. 15'!W127</f>
        <v>-2.8192681638756767E-3</v>
      </c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7">
        <f t="shared" si="10"/>
        <v>0</v>
      </c>
      <c r="V127" s="27">
        <f t="shared" si="10"/>
        <v>0</v>
      </c>
      <c r="W127" s="24">
        <f t="shared" si="6"/>
        <v>-2.8192681638756767E-3</v>
      </c>
      <c r="X127" s="24">
        <v>0</v>
      </c>
      <c r="Y127" s="25">
        <f t="shared" si="9"/>
        <v>-2.8192681638756767E-3</v>
      </c>
    </row>
    <row r="128" spans="1:25" s="20" customFormat="1" ht="15.75" customHeight="1">
      <c r="A128" s="11">
        <f t="shared" si="7"/>
        <v>113</v>
      </c>
      <c r="B128" s="12" t="s">
        <v>133</v>
      </c>
      <c r="C128" s="11">
        <f t="shared" si="8"/>
        <v>14</v>
      </c>
      <c r="D128" s="13">
        <f>'May. 15'!W128</f>
        <v>14064.760958472893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>
        <v>36</v>
      </c>
      <c r="U128" s="8">
        <f t="shared" si="10"/>
        <v>0</v>
      </c>
      <c r="V128" s="8">
        <f t="shared" si="10"/>
        <v>36</v>
      </c>
      <c r="W128" s="9">
        <f t="shared" si="6"/>
        <v>14100.760958472893</v>
      </c>
      <c r="X128" s="9">
        <v>14000</v>
      </c>
      <c r="Y128" s="14">
        <f t="shared" si="9"/>
        <v>100.76095847289253</v>
      </c>
    </row>
    <row r="129" spans="1:25" s="20" customFormat="1" ht="15.75" customHeight="1">
      <c r="A129" s="11">
        <f t="shared" si="7"/>
        <v>114</v>
      </c>
      <c r="B129" s="12" t="s">
        <v>134</v>
      </c>
      <c r="C129" s="11">
        <f t="shared" si="8"/>
        <v>67</v>
      </c>
      <c r="D129" s="13">
        <f>'May. 15'!W129</f>
        <v>67320.65226839071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8">
        <f t="shared" si="10"/>
        <v>0</v>
      </c>
      <c r="V129" s="8">
        <f t="shared" si="10"/>
        <v>0</v>
      </c>
      <c r="W129" s="9">
        <f t="shared" si="6"/>
        <v>67320.65226839071</v>
      </c>
      <c r="X129" s="9">
        <v>67000</v>
      </c>
      <c r="Y129" s="14">
        <f t="shared" si="9"/>
        <v>320.65226839070965</v>
      </c>
    </row>
    <row r="130" spans="1:25" s="20" customFormat="1" ht="15.75" customHeight="1">
      <c r="A130" s="11">
        <f t="shared" si="7"/>
        <v>115</v>
      </c>
      <c r="B130" s="12" t="s">
        <v>135</v>
      </c>
      <c r="C130" s="11">
        <f t="shared" si="8"/>
        <v>22</v>
      </c>
      <c r="D130" s="13">
        <f>'May. 15'!W130</f>
        <v>22373.616787670882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8">
        <f t="shared" si="10"/>
        <v>0</v>
      </c>
      <c r="V130" s="8">
        <f t="shared" si="10"/>
        <v>0</v>
      </c>
      <c r="W130" s="9">
        <f t="shared" si="6"/>
        <v>22373.616787670882</v>
      </c>
      <c r="X130" s="9">
        <v>22000</v>
      </c>
      <c r="Y130" s="14">
        <f t="shared" si="9"/>
        <v>373.61678767088233</v>
      </c>
    </row>
    <row r="131" spans="1:25" s="20" customFormat="1" ht="15.75" customHeight="1">
      <c r="A131" s="11">
        <f t="shared" si="7"/>
        <v>116</v>
      </c>
      <c r="B131" s="12" t="s">
        <v>136</v>
      </c>
      <c r="C131" s="11">
        <f t="shared" si="8"/>
        <v>272</v>
      </c>
      <c r="D131" s="13">
        <f>'May. 15'!W131</f>
        <v>272711.22492044541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8">
        <f t="shared" si="10"/>
        <v>0</v>
      </c>
      <c r="V131" s="8">
        <f t="shared" si="10"/>
        <v>0</v>
      </c>
      <c r="W131" s="9">
        <f t="shared" si="6"/>
        <v>272711.22492044541</v>
      </c>
      <c r="X131" s="9">
        <v>272000</v>
      </c>
      <c r="Y131" s="14">
        <f t="shared" si="9"/>
        <v>711.22492044541286</v>
      </c>
    </row>
    <row r="132" spans="1:25" s="20" customFormat="1" ht="15.75" customHeight="1">
      <c r="A132" s="11">
        <f t="shared" si="7"/>
        <v>117</v>
      </c>
      <c r="B132" s="12" t="s">
        <v>137</v>
      </c>
      <c r="C132" s="11">
        <f t="shared" si="8"/>
        <v>35</v>
      </c>
      <c r="D132" s="13">
        <f>'May. 15'!W132</f>
        <v>35525.25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8">
        <f t="shared" si="10"/>
        <v>0</v>
      </c>
      <c r="V132" s="8">
        <f t="shared" si="10"/>
        <v>0</v>
      </c>
      <c r="W132" s="9">
        <f t="shared" si="6"/>
        <v>35525.25</v>
      </c>
      <c r="X132" s="9">
        <v>35000</v>
      </c>
      <c r="Y132" s="14">
        <f t="shared" si="9"/>
        <v>525.25</v>
      </c>
    </row>
    <row r="133" spans="1:25" s="20" customFormat="1" ht="15.75" customHeight="1">
      <c r="A133" s="11">
        <f t="shared" si="7"/>
        <v>118</v>
      </c>
      <c r="B133" s="12" t="s">
        <v>138</v>
      </c>
      <c r="C133" s="11">
        <f t="shared" si="8"/>
        <v>14</v>
      </c>
      <c r="D133" s="13">
        <f>'May. 15'!W133</f>
        <v>14716.896206736898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8">
        <f t="shared" si="10"/>
        <v>0</v>
      </c>
      <c r="V133" s="8">
        <f t="shared" si="10"/>
        <v>0</v>
      </c>
      <c r="W133" s="9">
        <f t="shared" si="6"/>
        <v>14716.896206736898</v>
      </c>
      <c r="X133" s="9">
        <v>14000</v>
      </c>
      <c r="Y133" s="14">
        <f t="shared" si="9"/>
        <v>716.89620673689751</v>
      </c>
    </row>
    <row r="134" spans="1:25" s="20" customFormat="1" ht="15.75" customHeight="1">
      <c r="A134" s="11">
        <f t="shared" si="7"/>
        <v>119</v>
      </c>
      <c r="B134" s="12" t="s">
        <v>139</v>
      </c>
      <c r="C134" s="11">
        <f t="shared" si="8"/>
        <v>256</v>
      </c>
      <c r="D134" s="13">
        <f>'May. 15'!W134</f>
        <v>256728.72694906683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8">
        <f t="shared" si="10"/>
        <v>0</v>
      </c>
      <c r="V134" s="8">
        <f t="shared" si="10"/>
        <v>0</v>
      </c>
      <c r="W134" s="9">
        <f t="shared" si="6"/>
        <v>256728.72694906683</v>
      </c>
      <c r="X134" s="9">
        <v>256000</v>
      </c>
      <c r="Y134" s="14">
        <f t="shared" si="9"/>
        <v>728.72694906682591</v>
      </c>
    </row>
    <row r="135" spans="1:25" s="20" customFormat="1" ht="15.75" customHeight="1">
      <c r="A135" s="11">
        <f t="shared" si="7"/>
        <v>120</v>
      </c>
      <c r="B135" s="12" t="s">
        <v>140</v>
      </c>
      <c r="C135" s="11">
        <f t="shared" si="8"/>
        <v>3</v>
      </c>
      <c r="D135" s="13">
        <f>'May. 15'!W135</f>
        <v>3681.9607408724478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8">
        <f t="shared" si="10"/>
        <v>0</v>
      </c>
      <c r="V135" s="8">
        <f t="shared" si="10"/>
        <v>0</v>
      </c>
      <c r="W135" s="9">
        <f t="shared" si="6"/>
        <v>3681.9607408724478</v>
      </c>
      <c r="X135" s="9">
        <v>3000</v>
      </c>
      <c r="Y135" s="14">
        <f t="shared" si="9"/>
        <v>681.96074087244779</v>
      </c>
    </row>
    <row r="136" spans="1:25" s="20" customFormat="1" ht="15.75" customHeight="1">
      <c r="A136" s="11">
        <f t="shared" si="7"/>
        <v>121</v>
      </c>
      <c r="B136" s="12" t="s">
        <v>141</v>
      </c>
      <c r="C136" s="11">
        <f t="shared" si="8"/>
        <v>295</v>
      </c>
      <c r="D136" s="13">
        <f>'May. 15'!W136</f>
        <v>295166.65159193566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8">
        <f t="shared" si="10"/>
        <v>0</v>
      </c>
      <c r="V136" s="8">
        <f t="shared" si="10"/>
        <v>0</v>
      </c>
      <c r="W136" s="9">
        <f t="shared" si="6"/>
        <v>295166.65159193566</v>
      </c>
      <c r="X136" s="9">
        <v>295000</v>
      </c>
      <c r="Y136" s="14">
        <f t="shared" si="9"/>
        <v>166.65159193566069</v>
      </c>
    </row>
    <row r="137" spans="1:25" s="20" customFormat="1" ht="15.75" customHeight="1">
      <c r="A137" s="11">
        <f t="shared" si="7"/>
        <v>122</v>
      </c>
      <c r="B137" s="12" t="s">
        <v>142</v>
      </c>
      <c r="C137" s="11">
        <f t="shared" si="8"/>
        <v>230</v>
      </c>
      <c r="D137" s="13">
        <f>'May. 15'!W137</f>
        <v>230526.26838564995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>
        <v>883.8</v>
      </c>
      <c r="U137" s="8">
        <f t="shared" si="10"/>
        <v>0</v>
      </c>
      <c r="V137" s="8">
        <f t="shared" si="10"/>
        <v>883.8</v>
      </c>
      <c r="W137" s="9">
        <f t="shared" si="6"/>
        <v>231410.06838564994</v>
      </c>
      <c r="X137" s="9">
        <v>230000</v>
      </c>
      <c r="Y137" s="14">
        <f t="shared" si="9"/>
        <v>1410.0683856499381</v>
      </c>
    </row>
    <row r="138" spans="1:25" s="20" customFormat="1" ht="15.75" customHeight="1">
      <c r="A138" s="11">
        <f t="shared" si="7"/>
        <v>123</v>
      </c>
      <c r="B138" s="12" t="s">
        <v>143</v>
      </c>
      <c r="C138" s="11">
        <f t="shared" si="8"/>
        <v>217</v>
      </c>
      <c r="D138" s="13">
        <f>'May. 15'!W138</f>
        <v>217552.98509160103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8">
        <f t="shared" si="10"/>
        <v>0</v>
      </c>
      <c r="V138" s="8">
        <f t="shared" si="10"/>
        <v>0</v>
      </c>
      <c r="W138" s="9">
        <f t="shared" si="6"/>
        <v>217552.98509160103</v>
      </c>
      <c r="X138" s="9">
        <v>217000</v>
      </c>
      <c r="Y138" s="14">
        <f t="shared" si="9"/>
        <v>552.98509160103276</v>
      </c>
    </row>
    <row r="139" spans="1:25" s="20" customFormat="1" ht="15.75" customHeight="1">
      <c r="A139" s="11">
        <f t="shared" si="7"/>
        <v>124</v>
      </c>
      <c r="B139" s="12" t="s">
        <v>144</v>
      </c>
      <c r="C139" s="11">
        <f t="shared" si="8"/>
        <v>184</v>
      </c>
      <c r="D139" s="13">
        <f>'May. 15'!W139</f>
        <v>184960.81512431378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8">
        <f t="shared" si="10"/>
        <v>0</v>
      </c>
      <c r="V139" s="8">
        <f t="shared" si="10"/>
        <v>0</v>
      </c>
      <c r="W139" s="9">
        <f t="shared" si="6"/>
        <v>184960.81512431378</v>
      </c>
      <c r="X139" s="9">
        <v>184000</v>
      </c>
      <c r="Y139" s="14">
        <f t="shared" si="9"/>
        <v>960.8151243137836</v>
      </c>
    </row>
    <row r="140" spans="1:25" s="20" customFormat="1" ht="15.75" customHeight="1">
      <c r="A140" s="11">
        <f t="shared" si="7"/>
        <v>125</v>
      </c>
      <c r="B140" s="12" t="s">
        <v>145</v>
      </c>
      <c r="C140" s="11">
        <f t="shared" si="8"/>
        <v>77</v>
      </c>
      <c r="D140" s="13">
        <f>'May. 15'!W140</f>
        <v>77111.24153342974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8">
        <f t="shared" si="10"/>
        <v>0</v>
      </c>
      <c r="V140" s="8">
        <f t="shared" si="10"/>
        <v>0</v>
      </c>
      <c r="W140" s="9">
        <f t="shared" si="6"/>
        <v>77111.24153342974</v>
      </c>
      <c r="X140" s="9">
        <v>77000</v>
      </c>
      <c r="Y140" s="14">
        <f t="shared" si="9"/>
        <v>111.24153342974023</v>
      </c>
    </row>
    <row r="141" spans="1:25" s="20" customFormat="1" ht="15.75" customHeight="1">
      <c r="A141" s="11">
        <f t="shared" si="7"/>
        <v>126</v>
      </c>
      <c r="B141" s="12" t="s">
        <v>146</v>
      </c>
      <c r="C141" s="11">
        <f t="shared" si="8"/>
        <v>68</v>
      </c>
      <c r="D141" s="13">
        <f>'May. 15'!W141</f>
        <v>68379.326734557486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8">
        <f t="shared" si="10"/>
        <v>0</v>
      </c>
      <c r="V141" s="8">
        <f t="shared" si="10"/>
        <v>0</v>
      </c>
      <c r="W141" s="9">
        <f t="shared" si="6"/>
        <v>68379.326734557486</v>
      </c>
      <c r="X141" s="9">
        <v>68000</v>
      </c>
      <c r="Y141" s="14">
        <f t="shared" si="9"/>
        <v>379.32673455748591</v>
      </c>
    </row>
    <row r="142" spans="1:25" s="20" customFormat="1" ht="15.75" customHeight="1">
      <c r="A142" s="11">
        <f t="shared" si="7"/>
        <v>127</v>
      </c>
      <c r="B142" s="12" t="s">
        <v>147</v>
      </c>
      <c r="C142" s="11">
        <f t="shared" si="8"/>
        <v>185</v>
      </c>
      <c r="D142" s="13">
        <f>'May. 15'!W142</f>
        <v>185319.48547381739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8">
        <f t="shared" si="10"/>
        <v>0</v>
      </c>
      <c r="V142" s="8">
        <f t="shared" si="10"/>
        <v>0</v>
      </c>
      <c r="W142" s="9">
        <f t="shared" si="6"/>
        <v>185319.48547381739</v>
      </c>
      <c r="X142" s="9">
        <v>185000</v>
      </c>
      <c r="Y142" s="14">
        <f t="shared" si="9"/>
        <v>319.48547381738899</v>
      </c>
    </row>
    <row r="143" spans="1:25" s="20" customFormat="1" ht="15.75" customHeight="1">
      <c r="A143" s="11">
        <f t="shared" si="7"/>
        <v>128</v>
      </c>
      <c r="B143" s="12" t="s">
        <v>148</v>
      </c>
      <c r="C143" s="11">
        <f t="shared" si="8"/>
        <v>59</v>
      </c>
      <c r="D143" s="13">
        <f>'May. 15'!W143</f>
        <v>59441.006031130491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8">
        <f t="shared" si="10"/>
        <v>0</v>
      </c>
      <c r="V143" s="8">
        <f t="shared" si="10"/>
        <v>0</v>
      </c>
      <c r="W143" s="9">
        <f t="shared" ref="W143:W206" si="11">+D143+V143-U143</f>
        <v>59441.006031130491</v>
      </c>
      <c r="X143" s="9">
        <v>59000</v>
      </c>
      <c r="Y143" s="14">
        <f t="shared" si="9"/>
        <v>441.00603113049146</v>
      </c>
    </row>
    <row r="144" spans="1:25" s="20" customFormat="1" ht="15.75" customHeight="1">
      <c r="A144" s="11">
        <f t="shared" si="7"/>
        <v>129</v>
      </c>
      <c r="B144" s="12" t="s">
        <v>149</v>
      </c>
      <c r="C144" s="11">
        <f t="shared" si="8"/>
        <v>57</v>
      </c>
      <c r="D144" s="13">
        <f>'May. 15'!W144</f>
        <v>57844.54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8">
        <f t="shared" si="10"/>
        <v>0</v>
      </c>
      <c r="V144" s="8">
        <f t="shared" si="10"/>
        <v>0</v>
      </c>
      <c r="W144" s="9">
        <f t="shared" si="11"/>
        <v>57844.54</v>
      </c>
      <c r="X144" s="9">
        <v>57000</v>
      </c>
      <c r="Y144" s="14">
        <f t="shared" si="9"/>
        <v>844.54000000000087</v>
      </c>
    </row>
    <row r="145" spans="1:25" s="20" customFormat="1" ht="15.75" customHeight="1">
      <c r="A145" s="11">
        <f t="shared" ref="A145:A208" si="12">+A144+1</f>
        <v>130</v>
      </c>
      <c r="B145" s="12" t="s">
        <v>150</v>
      </c>
      <c r="C145" s="11">
        <f t="shared" si="8"/>
        <v>330</v>
      </c>
      <c r="D145" s="13">
        <f>'May. 15'!W145</f>
        <v>330051.27364037896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8">
        <f t="shared" si="10"/>
        <v>0</v>
      </c>
      <c r="V145" s="8">
        <f t="shared" si="10"/>
        <v>0</v>
      </c>
      <c r="W145" s="9">
        <f t="shared" si="11"/>
        <v>330051.27364037896</v>
      </c>
      <c r="X145" s="9">
        <v>330000</v>
      </c>
      <c r="Y145" s="14">
        <f t="shared" si="9"/>
        <v>51.273640378960408</v>
      </c>
    </row>
    <row r="146" spans="1:25" s="20" customFormat="1" ht="15.75" customHeight="1">
      <c r="A146" s="11">
        <f t="shared" si="12"/>
        <v>131</v>
      </c>
      <c r="B146" s="12" t="s">
        <v>151</v>
      </c>
      <c r="C146" s="11">
        <f t="shared" si="8"/>
        <v>51</v>
      </c>
      <c r="D146" s="13">
        <f>'May. 15'!W146</f>
        <v>51796.012758185032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8">
        <f t="shared" si="10"/>
        <v>0</v>
      </c>
      <c r="V146" s="8">
        <f t="shared" si="10"/>
        <v>0</v>
      </c>
      <c r="W146" s="9">
        <f t="shared" si="11"/>
        <v>51796.012758185032</v>
      </c>
      <c r="X146" s="9">
        <v>51000</v>
      </c>
      <c r="Y146" s="14">
        <f t="shared" ref="Y146:Y209" si="13">+W146-X146</f>
        <v>796.012758185032</v>
      </c>
    </row>
    <row r="147" spans="1:25" s="20" customFormat="1" ht="15.75" customHeight="1">
      <c r="A147" s="11">
        <f t="shared" si="12"/>
        <v>132</v>
      </c>
      <c r="B147" s="12" t="s">
        <v>152</v>
      </c>
      <c r="C147" s="11">
        <f t="shared" ref="C147:C211" si="14">+X147/1000</f>
        <v>186</v>
      </c>
      <c r="D147" s="13">
        <f>'May. 15'!W147</f>
        <v>186408.65511762735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8">
        <f t="shared" si="10"/>
        <v>0</v>
      </c>
      <c r="V147" s="8">
        <f t="shared" si="10"/>
        <v>0</v>
      </c>
      <c r="W147" s="9">
        <f t="shared" si="11"/>
        <v>186408.65511762735</v>
      </c>
      <c r="X147" s="9">
        <v>186000</v>
      </c>
      <c r="Y147" s="14">
        <f t="shared" si="13"/>
        <v>408.65511762734968</v>
      </c>
    </row>
    <row r="148" spans="1:25" s="20" customFormat="1" ht="15.75" customHeight="1">
      <c r="A148" s="11">
        <f t="shared" si="12"/>
        <v>133</v>
      </c>
      <c r="B148" s="15" t="s">
        <v>273</v>
      </c>
      <c r="C148" s="16">
        <f t="shared" si="14"/>
        <v>10</v>
      </c>
      <c r="D148" s="17">
        <f>'May. 15'!W148</f>
        <v>10005.02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>
        <v>3.6</v>
      </c>
      <c r="U148" s="43">
        <f t="shared" si="10"/>
        <v>0</v>
      </c>
      <c r="V148" s="43">
        <f t="shared" si="10"/>
        <v>3.6</v>
      </c>
      <c r="W148" s="18">
        <f t="shared" si="11"/>
        <v>10008.620000000001</v>
      </c>
      <c r="X148" s="18">
        <v>10000</v>
      </c>
      <c r="Y148" s="19">
        <f t="shared" si="13"/>
        <v>8.6200000000008004</v>
      </c>
    </row>
    <row r="149" spans="1:25" s="20" customFormat="1" ht="15.75" customHeight="1">
      <c r="A149" s="11">
        <f t="shared" si="12"/>
        <v>134</v>
      </c>
      <c r="B149" s="12" t="s">
        <v>153</v>
      </c>
      <c r="C149" s="11">
        <f t="shared" si="14"/>
        <v>283</v>
      </c>
      <c r="D149" s="13">
        <f>'May. 15'!W149</f>
        <v>283497.56952448073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8">
        <f t="shared" si="10"/>
        <v>0</v>
      </c>
      <c r="V149" s="8">
        <f t="shared" si="10"/>
        <v>0</v>
      </c>
      <c r="W149" s="9">
        <f t="shared" si="11"/>
        <v>283497.56952448073</v>
      </c>
      <c r="X149" s="9">
        <v>283000</v>
      </c>
      <c r="Y149" s="14">
        <f t="shared" si="13"/>
        <v>497.56952448072843</v>
      </c>
    </row>
    <row r="150" spans="1:25" s="20" customFormat="1" ht="15.75" customHeight="1">
      <c r="A150" s="11">
        <f t="shared" si="12"/>
        <v>135</v>
      </c>
      <c r="B150" s="12" t="s">
        <v>154</v>
      </c>
      <c r="C150" s="11">
        <f t="shared" si="14"/>
        <v>218</v>
      </c>
      <c r="D150" s="13">
        <f>'May. 15'!W150</f>
        <v>218978.01555184764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8">
        <f t="shared" si="10"/>
        <v>0</v>
      </c>
      <c r="V150" s="8">
        <f t="shared" si="10"/>
        <v>0</v>
      </c>
      <c r="W150" s="9">
        <f t="shared" si="11"/>
        <v>218978.01555184764</v>
      </c>
      <c r="X150" s="9">
        <v>218000</v>
      </c>
      <c r="Y150" s="14">
        <f t="shared" si="13"/>
        <v>978.01555184763856</v>
      </c>
    </row>
    <row r="151" spans="1:25" s="20" customFormat="1" ht="15.75" customHeight="1">
      <c r="A151" s="11">
        <f t="shared" si="12"/>
        <v>136</v>
      </c>
      <c r="B151" s="12" t="s">
        <v>155</v>
      </c>
      <c r="C151" s="11">
        <f t="shared" si="14"/>
        <v>63</v>
      </c>
      <c r="D151" s="13">
        <f>'May. 15'!W151</f>
        <v>63057.033286065591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8">
        <f t="shared" si="10"/>
        <v>0</v>
      </c>
      <c r="V151" s="8">
        <f t="shared" si="10"/>
        <v>0</v>
      </c>
      <c r="W151" s="9">
        <f t="shared" si="11"/>
        <v>63057.033286065591</v>
      </c>
      <c r="X151" s="9">
        <v>63000</v>
      </c>
      <c r="Y151" s="14">
        <f t="shared" si="13"/>
        <v>57.033286065590801</v>
      </c>
    </row>
    <row r="152" spans="1:25" s="20" customFormat="1" ht="15.75" customHeight="1">
      <c r="A152" s="11">
        <f t="shared" si="12"/>
        <v>137</v>
      </c>
      <c r="B152" s="12" t="s">
        <v>156</v>
      </c>
      <c r="C152" s="11">
        <f t="shared" si="14"/>
        <v>70</v>
      </c>
      <c r="D152" s="13">
        <f>'May. 15'!W152</f>
        <v>70536.98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8">
        <f t="shared" si="10"/>
        <v>0</v>
      </c>
      <c r="V152" s="8">
        <f t="shared" si="10"/>
        <v>0</v>
      </c>
      <c r="W152" s="9">
        <f t="shared" si="11"/>
        <v>70536.98</v>
      </c>
      <c r="X152" s="9">
        <v>70000</v>
      </c>
      <c r="Y152" s="14">
        <f t="shared" si="13"/>
        <v>536.97999999999593</v>
      </c>
    </row>
    <row r="153" spans="1:25" s="20" customFormat="1" ht="15.75" customHeight="1">
      <c r="A153" s="11">
        <f t="shared" si="12"/>
        <v>138</v>
      </c>
      <c r="B153" s="12" t="s">
        <v>157</v>
      </c>
      <c r="C153" s="11">
        <f t="shared" si="14"/>
        <v>200</v>
      </c>
      <c r="D153" s="13">
        <f>'May. 15'!W153</f>
        <v>200049.28023289825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8">
        <f t="shared" si="10"/>
        <v>0</v>
      </c>
      <c r="V153" s="8">
        <f t="shared" si="10"/>
        <v>0</v>
      </c>
      <c r="W153" s="9">
        <f t="shared" si="11"/>
        <v>200049.28023289825</v>
      </c>
      <c r="X153" s="9">
        <v>200000</v>
      </c>
      <c r="Y153" s="14">
        <f t="shared" si="13"/>
        <v>49.280232898250688</v>
      </c>
    </row>
    <row r="154" spans="1:25" s="20" customFormat="1" ht="15.75" customHeight="1">
      <c r="A154" s="11">
        <f t="shared" si="12"/>
        <v>139</v>
      </c>
      <c r="B154" s="12" t="s">
        <v>158</v>
      </c>
      <c r="C154" s="11">
        <f t="shared" si="14"/>
        <v>257</v>
      </c>
      <c r="D154" s="13">
        <f>'May. 15'!W154</f>
        <v>257982.45860550835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8">
        <f t="shared" si="10"/>
        <v>0</v>
      </c>
      <c r="V154" s="8">
        <f t="shared" si="10"/>
        <v>0</v>
      </c>
      <c r="W154" s="9">
        <f t="shared" si="11"/>
        <v>257982.45860550835</v>
      </c>
      <c r="X154" s="9">
        <v>257000</v>
      </c>
      <c r="Y154" s="14">
        <f t="shared" si="13"/>
        <v>982.45860550834914</v>
      </c>
    </row>
    <row r="155" spans="1:25" s="20" customFormat="1" ht="15.75" customHeight="1">
      <c r="A155" s="11">
        <f t="shared" si="12"/>
        <v>140</v>
      </c>
      <c r="B155" s="12" t="s">
        <v>159</v>
      </c>
      <c r="C155" s="11">
        <f t="shared" si="14"/>
        <v>101</v>
      </c>
      <c r="D155" s="13">
        <f>'May. 15'!W155</f>
        <v>101774.54811688444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8">
        <f t="shared" si="10"/>
        <v>0</v>
      </c>
      <c r="V155" s="8">
        <f t="shared" si="10"/>
        <v>0</v>
      </c>
      <c r="W155" s="9">
        <f t="shared" si="11"/>
        <v>101774.54811688444</v>
      </c>
      <c r="X155" s="9">
        <v>101000</v>
      </c>
      <c r="Y155" s="14">
        <f t="shared" si="13"/>
        <v>774.5481168844417</v>
      </c>
    </row>
    <row r="156" spans="1:25" s="20" customFormat="1" ht="15.75" customHeight="1">
      <c r="A156" s="11">
        <f t="shared" si="12"/>
        <v>141</v>
      </c>
      <c r="B156" s="12" t="s">
        <v>160</v>
      </c>
      <c r="C156" s="11">
        <f t="shared" si="14"/>
        <v>27</v>
      </c>
      <c r="D156" s="13">
        <f>'May. 15'!W156</f>
        <v>27618.796055315888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8">
        <f t="shared" si="10"/>
        <v>0</v>
      </c>
      <c r="V156" s="8">
        <f t="shared" si="10"/>
        <v>0</v>
      </c>
      <c r="W156" s="9">
        <f t="shared" si="11"/>
        <v>27618.796055315888</v>
      </c>
      <c r="X156" s="9">
        <v>27000</v>
      </c>
      <c r="Y156" s="14">
        <f t="shared" si="13"/>
        <v>618.79605531588822</v>
      </c>
    </row>
    <row r="157" spans="1:25" s="20" customFormat="1" ht="15.75" customHeight="1">
      <c r="A157" s="11">
        <f t="shared" si="12"/>
        <v>142</v>
      </c>
      <c r="B157" s="12" t="s">
        <v>161</v>
      </c>
      <c r="C157" s="11">
        <f t="shared" si="14"/>
        <v>295</v>
      </c>
      <c r="D157" s="13">
        <f>'May. 15'!W157</f>
        <v>295418.34132937924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8">
        <f t="shared" si="10"/>
        <v>0</v>
      </c>
      <c r="V157" s="8">
        <f t="shared" si="10"/>
        <v>0</v>
      </c>
      <c r="W157" s="9">
        <f t="shared" si="11"/>
        <v>295418.34132937924</v>
      </c>
      <c r="X157" s="9">
        <v>295000</v>
      </c>
      <c r="Y157" s="14">
        <f t="shared" si="13"/>
        <v>418.34132937924005</v>
      </c>
    </row>
    <row r="158" spans="1:25" s="20" customFormat="1" ht="15.75" customHeight="1">
      <c r="A158" s="11">
        <f t="shared" si="12"/>
        <v>143</v>
      </c>
      <c r="B158" s="12" t="s">
        <v>162</v>
      </c>
      <c r="C158" s="11">
        <f t="shared" si="14"/>
        <v>50</v>
      </c>
      <c r="D158" s="13">
        <f>'May. 15'!W158</f>
        <v>50650.632055971801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8">
        <f t="shared" si="10"/>
        <v>0</v>
      </c>
      <c r="V158" s="8">
        <f t="shared" si="10"/>
        <v>0</v>
      </c>
      <c r="W158" s="9">
        <f t="shared" si="11"/>
        <v>50650.632055971801</v>
      </c>
      <c r="X158" s="9">
        <v>50000</v>
      </c>
      <c r="Y158" s="14">
        <f t="shared" si="13"/>
        <v>650.63205597180058</v>
      </c>
    </row>
    <row r="159" spans="1:25" s="20" customFormat="1" ht="15.75" customHeight="1">
      <c r="A159" s="11">
        <f t="shared" si="12"/>
        <v>144</v>
      </c>
      <c r="B159" s="12" t="s">
        <v>163</v>
      </c>
      <c r="C159" s="11">
        <f t="shared" si="14"/>
        <v>146</v>
      </c>
      <c r="D159" s="13">
        <f>'May. 15'!W159</f>
        <v>146263.10975219813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8">
        <f t="shared" ref="U159:V222" si="15">+E159+I159+K159+M159+O159+Q159+S159</f>
        <v>0</v>
      </c>
      <c r="V159" s="8">
        <f t="shared" si="15"/>
        <v>0</v>
      </c>
      <c r="W159" s="9">
        <f t="shared" si="11"/>
        <v>146263.10975219813</v>
      </c>
      <c r="X159" s="9">
        <v>146000</v>
      </c>
      <c r="Y159" s="14">
        <f t="shared" si="13"/>
        <v>263.10975219812826</v>
      </c>
    </row>
    <row r="160" spans="1:25" s="20" customFormat="1" ht="15.75" customHeight="1">
      <c r="A160" s="11">
        <f t="shared" si="12"/>
        <v>145</v>
      </c>
      <c r="B160" s="15" t="s">
        <v>164</v>
      </c>
      <c r="C160" s="16">
        <f t="shared" si="14"/>
        <v>15</v>
      </c>
      <c r="D160" s="17">
        <f>'May. 15'!W160</f>
        <v>15546.1</v>
      </c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43">
        <f t="shared" si="15"/>
        <v>0</v>
      </c>
      <c r="V160" s="43">
        <f t="shared" si="15"/>
        <v>0</v>
      </c>
      <c r="W160" s="18">
        <f t="shared" si="11"/>
        <v>15546.1</v>
      </c>
      <c r="X160" s="18">
        <v>15000</v>
      </c>
      <c r="Y160" s="19">
        <f t="shared" si="13"/>
        <v>546.10000000000036</v>
      </c>
    </row>
    <row r="161" spans="1:25" s="20" customFormat="1" ht="15.75" customHeight="1">
      <c r="A161" s="11">
        <f t="shared" si="12"/>
        <v>146</v>
      </c>
      <c r="B161" s="12" t="s">
        <v>165</v>
      </c>
      <c r="C161" s="11">
        <f t="shared" si="14"/>
        <v>10</v>
      </c>
      <c r="D161" s="13">
        <f>'May. 15'!W161</f>
        <v>10602.592570017283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8">
        <f t="shared" si="15"/>
        <v>0</v>
      </c>
      <c r="V161" s="8">
        <f t="shared" si="15"/>
        <v>0</v>
      </c>
      <c r="W161" s="9">
        <f t="shared" si="11"/>
        <v>10602.592570017283</v>
      </c>
      <c r="X161" s="9">
        <v>10000</v>
      </c>
      <c r="Y161" s="14">
        <f t="shared" si="13"/>
        <v>602.59257001728292</v>
      </c>
    </row>
    <row r="162" spans="1:25" s="20" customFormat="1" ht="15.75" customHeight="1">
      <c r="A162" s="11">
        <f t="shared" si="12"/>
        <v>147</v>
      </c>
      <c r="B162" s="12" t="s">
        <v>166</v>
      </c>
      <c r="C162" s="11">
        <f t="shared" si="14"/>
        <v>99</v>
      </c>
      <c r="D162" s="13">
        <f>'May. 15'!W162</f>
        <v>99880.975950448294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8">
        <f t="shared" si="15"/>
        <v>0</v>
      </c>
      <c r="V162" s="8">
        <f t="shared" si="15"/>
        <v>0</v>
      </c>
      <c r="W162" s="9">
        <f t="shared" si="11"/>
        <v>99880.975950448294</v>
      </c>
      <c r="X162" s="9">
        <v>99000</v>
      </c>
      <c r="Y162" s="14">
        <f t="shared" si="13"/>
        <v>880.97595044829359</v>
      </c>
    </row>
    <row r="163" spans="1:25" s="20" customFormat="1" ht="15.75" customHeight="1">
      <c r="A163" s="11">
        <f t="shared" si="12"/>
        <v>148</v>
      </c>
      <c r="B163" s="12" t="s">
        <v>167</v>
      </c>
      <c r="C163" s="11">
        <f t="shared" si="14"/>
        <v>12</v>
      </c>
      <c r="D163" s="13">
        <f>'May. 15'!W163</f>
        <v>12472.653568074707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8">
        <f t="shared" si="15"/>
        <v>0</v>
      </c>
      <c r="V163" s="8">
        <f t="shared" si="15"/>
        <v>0</v>
      </c>
      <c r="W163" s="9">
        <f t="shared" si="11"/>
        <v>12472.653568074707</v>
      </c>
      <c r="X163" s="9">
        <v>12000</v>
      </c>
      <c r="Y163" s="14">
        <f t="shared" si="13"/>
        <v>472.65356807470744</v>
      </c>
    </row>
    <row r="164" spans="1:25" s="20" customFormat="1" ht="15.75" customHeight="1">
      <c r="A164" s="11">
        <f t="shared" si="12"/>
        <v>149</v>
      </c>
      <c r="B164" s="12" t="s">
        <v>168</v>
      </c>
      <c r="C164" s="11">
        <f t="shared" si="14"/>
        <v>169</v>
      </c>
      <c r="D164" s="13">
        <f>'May. 15'!W164</f>
        <v>169394.81495825099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8">
        <f t="shared" si="15"/>
        <v>0</v>
      </c>
      <c r="V164" s="8">
        <f t="shared" si="15"/>
        <v>0</v>
      </c>
      <c r="W164" s="9">
        <f t="shared" si="11"/>
        <v>169394.81495825099</v>
      </c>
      <c r="X164" s="9">
        <v>169000</v>
      </c>
      <c r="Y164" s="14">
        <f t="shared" si="13"/>
        <v>394.8149582509941</v>
      </c>
    </row>
    <row r="165" spans="1:25" s="20" customFormat="1" ht="15.75" customHeight="1">
      <c r="A165" s="11">
        <f t="shared" si="12"/>
        <v>150</v>
      </c>
      <c r="B165" s="12" t="s">
        <v>169</v>
      </c>
      <c r="C165" s="11">
        <f t="shared" si="14"/>
        <v>18</v>
      </c>
      <c r="D165" s="13">
        <f>'May. 15'!W165</f>
        <v>18570.852301921866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8">
        <f t="shared" si="15"/>
        <v>0</v>
      </c>
      <c r="V165" s="8">
        <f t="shared" si="15"/>
        <v>0</v>
      </c>
      <c r="W165" s="9">
        <f t="shared" si="11"/>
        <v>18570.852301921866</v>
      </c>
      <c r="X165" s="9">
        <v>18000</v>
      </c>
      <c r="Y165" s="14">
        <f t="shared" si="13"/>
        <v>570.85230192186646</v>
      </c>
    </row>
    <row r="166" spans="1:25" s="20" customFormat="1" ht="15.75" customHeight="1">
      <c r="A166" s="11">
        <f t="shared" si="12"/>
        <v>151</v>
      </c>
      <c r="B166" s="12" t="s">
        <v>170</v>
      </c>
      <c r="C166" s="11">
        <f t="shared" si="14"/>
        <v>221</v>
      </c>
      <c r="D166" s="13">
        <f>'May. 15'!W166</f>
        <v>221291.28375962347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8">
        <f t="shared" si="15"/>
        <v>0</v>
      </c>
      <c r="V166" s="8">
        <f t="shared" si="15"/>
        <v>0</v>
      </c>
      <c r="W166" s="9">
        <f t="shared" si="11"/>
        <v>221291.28375962347</v>
      </c>
      <c r="X166" s="9">
        <v>221000</v>
      </c>
      <c r="Y166" s="14">
        <f t="shared" si="13"/>
        <v>291.28375962347491</v>
      </c>
    </row>
    <row r="167" spans="1:25" s="20" customFormat="1" ht="15.75" customHeight="1">
      <c r="A167" s="11">
        <f t="shared" si="12"/>
        <v>152</v>
      </c>
      <c r="B167" s="12" t="s">
        <v>171</v>
      </c>
      <c r="C167" s="11">
        <f t="shared" si="14"/>
        <v>91</v>
      </c>
      <c r="D167" s="13">
        <f>'May. 15'!W167</f>
        <v>91110.925143656117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8">
        <f t="shared" si="15"/>
        <v>0</v>
      </c>
      <c r="V167" s="8">
        <f t="shared" si="15"/>
        <v>0</v>
      </c>
      <c r="W167" s="9">
        <f t="shared" si="11"/>
        <v>91110.925143656117</v>
      </c>
      <c r="X167" s="9">
        <v>91000</v>
      </c>
      <c r="Y167" s="14">
        <f t="shared" si="13"/>
        <v>110.92514365611714</v>
      </c>
    </row>
    <row r="168" spans="1:25" s="20" customFormat="1" ht="15.75" customHeight="1">
      <c r="A168" s="11">
        <f t="shared" si="12"/>
        <v>153</v>
      </c>
      <c r="B168" s="12" t="s">
        <v>172</v>
      </c>
      <c r="C168" s="11">
        <f t="shared" si="14"/>
        <v>273</v>
      </c>
      <c r="D168" s="13">
        <f>'May. 15'!W168</f>
        <v>273899.60312888934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8">
        <f t="shared" si="15"/>
        <v>0</v>
      </c>
      <c r="V168" s="8">
        <f t="shared" si="15"/>
        <v>0</v>
      </c>
      <c r="W168" s="9">
        <f t="shared" si="11"/>
        <v>273899.60312888934</v>
      </c>
      <c r="X168" s="9">
        <v>273000</v>
      </c>
      <c r="Y168" s="14">
        <f t="shared" si="13"/>
        <v>899.60312888934277</v>
      </c>
    </row>
    <row r="169" spans="1:25" s="20" customFormat="1" ht="15.75" customHeight="1">
      <c r="A169" s="11">
        <f t="shared" si="12"/>
        <v>154</v>
      </c>
      <c r="B169" s="12" t="s">
        <v>173</v>
      </c>
      <c r="C169" s="11">
        <f t="shared" si="14"/>
        <v>273</v>
      </c>
      <c r="D169" s="13">
        <f>'May. 15'!W169</f>
        <v>273822.11901016673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8">
        <f t="shared" si="15"/>
        <v>0</v>
      </c>
      <c r="V169" s="8">
        <f t="shared" si="15"/>
        <v>0</v>
      </c>
      <c r="W169" s="9">
        <f t="shared" si="11"/>
        <v>273822.11901016673</v>
      </c>
      <c r="X169" s="9">
        <v>273000</v>
      </c>
      <c r="Y169" s="14">
        <f t="shared" si="13"/>
        <v>822.11901016673073</v>
      </c>
    </row>
    <row r="170" spans="1:25" s="20" customFormat="1" ht="15.75" customHeight="1">
      <c r="A170" s="11">
        <f t="shared" si="12"/>
        <v>155</v>
      </c>
      <c r="B170" s="12" t="s">
        <v>174</v>
      </c>
      <c r="C170" s="11">
        <f t="shared" si="14"/>
        <v>381</v>
      </c>
      <c r="D170" s="13">
        <f>'May. 15'!W170</f>
        <v>381214.75760160573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8">
        <f t="shared" si="15"/>
        <v>0</v>
      </c>
      <c r="V170" s="8">
        <f t="shared" si="15"/>
        <v>0</v>
      </c>
      <c r="W170" s="9">
        <f t="shared" si="11"/>
        <v>381214.75760160573</v>
      </c>
      <c r="X170" s="9">
        <v>381000</v>
      </c>
      <c r="Y170" s="14">
        <f t="shared" si="13"/>
        <v>214.75760160572827</v>
      </c>
    </row>
    <row r="171" spans="1:25" s="20" customFormat="1" ht="15.75" customHeight="1">
      <c r="A171" s="11">
        <f t="shared" si="12"/>
        <v>156</v>
      </c>
      <c r="B171" s="12" t="s">
        <v>175</v>
      </c>
      <c r="C171" s="11">
        <f t="shared" si="14"/>
        <v>33</v>
      </c>
      <c r="D171" s="13">
        <f>'May. 15'!W171</f>
        <v>33335.208295621669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8">
        <f t="shared" si="15"/>
        <v>0</v>
      </c>
      <c r="V171" s="8">
        <f t="shared" si="15"/>
        <v>0</v>
      </c>
      <c r="W171" s="9">
        <f t="shared" si="11"/>
        <v>33335.208295621669</v>
      </c>
      <c r="X171" s="9">
        <v>33000</v>
      </c>
      <c r="Y171" s="14">
        <f t="shared" si="13"/>
        <v>335.20829562166909</v>
      </c>
    </row>
    <row r="172" spans="1:25" s="20" customFormat="1" ht="15.75" customHeight="1">
      <c r="A172" s="11">
        <f t="shared" si="12"/>
        <v>157</v>
      </c>
      <c r="B172" s="12" t="s">
        <v>176</v>
      </c>
      <c r="C172" s="11">
        <f t="shared" si="14"/>
        <v>97</v>
      </c>
      <c r="D172" s="13">
        <f>'May. 15'!W172</f>
        <v>97112.220511844629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8">
        <f t="shared" si="15"/>
        <v>0</v>
      </c>
      <c r="V172" s="8">
        <f t="shared" si="15"/>
        <v>0</v>
      </c>
      <c r="W172" s="9">
        <f t="shared" si="11"/>
        <v>97112.220511844629</v>
      </c>
      <c r="X172" s="9">
        <v>97000</v>
      </c>
      <c r="Y172" s="14">
        <f t="shared" si="13"/>
        <v>112.22051184462907</v>
      </c>
    </row>
    <row r="173" spans="1:25" s="20" customFormat="1" ht="15.75" customHeight="1">
      <c r="A173" s="11">
        <f t="shared" si="12"/>
        <v>158</v>
      </c>
      <c r="B173" s="12" t="s">
        <v>177</v>
      </c>
      <c r="C173" s="11">
        <f t="shared" si="14"/>
        <v>1151</v>
      </c>
      <c r="D173" s="13">
        <f>'May. 15'!W173</f>
        <v>1151229.0715429243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8">
        <f t="shared" si="15"/>
        <v>0</v>
      </c>
      <c r="V173" s="8">
        <f t="shared" si="15"/>
        <v>0</v>
      </c>
      <c r="W173" s="9">
        <f t="shared" si="11"/>
        <v>1151229.0715429243</v>
      </c>
      <c r="X173" s="9">
        <v>1151000</v>
      </c>
      <c r="Y173" s="14">
        <f t="shared" si="13"/>
        <v>229.07154292427003</v>
      </c>
    </row>
    <row r="174" spans="1:25" s="20" customFormat="1" ht="15.75" customHeight="1">
      <c r="A174" s="11">
        <f t="shared" si="12"/>
        <v>159</v>
      </c>
      <c r="B174" s="12" t="s">
        <v>178</v>
      </c>
      <c r="C174" s="11">
        <f t="shared" si="14"/>
        <v>122</v>
      </c>
      <c r="D174" s="13">
        <f>'May. 15'!W174</f>
        <v>122028.2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8">
        <f t="shared" si="15"/>
        <v>0</v>
      </c>
      <c r="V174" s="8">
        <f t="shared" si="15"/>
        <v>0</v>
      </c>
      <c r="W174" s="9">
        <f t="shared" si="11"/>
        <v>122028.2</v>
      </c>
      <c r="X174" s="9">
        <v>122000</v>
      </c>
      <c r="Y174" s="14">
        <f t="shared" si="13"/>
        <v>28.19999999999709</v>
      </c>
    </row>
    <row r="175" spans="1:25" s="20" customFormat="1" ht="15.75" customHeight="1">
      <c r="A175" s="11">
        <f t="shared" si="12"/>
        <v>160</v>
      </c>
      <c r="B175" s="12" t="s">
        <v>179</v>
      </c>
      <c r="C175" s="11">
        <f t="shared" si="14"/>
        <v>164</v>
      </c>
      <c r="D175" s="13">
        <f>'May. 15'!W175</f>
        <v>164300.18537665898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8">
        <f t="shared" si="15"/>
        <v>0</v>
      </c>
      <c r="V175" s="8">
        <f t="shared" si="15"/>
        <v>0</v>
      </c>
      <c r="W175" s="9">
        <f t="shared" si="11"/>
        <v>164300.18537665898</v>
      </c>
      <c r="X175" s="9">
        <v>164000</v>
      </c>
      <c r="Y175" s="14">
        <f t="shared" si="13"/>
        <v>300.18537665897748</v>
      </c>
    </row>
    <row r="176" spans="1:25" s="20" customFormat="1" ht="15.75" customHeight="1">
      <c r="A176" s="11">
        <f t="shared" si="12"/>
        <v>161</v>
      </c>
      <c r="B176" s="12" t="s">
        <v>180</v>
      </c>
      <c r="C176" s="11">
        <f t="shared" si="14"/>
        <v>656</v>
      </c>
      <c r="D176" s="13">
        <f>'May. 15'!W176</f>
        <v>656595.24416241958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8">
        <f t="shared" si="15"/>
        <v>0</v>
      </c>
      <c r="V176" s="8">
        <f t="shared" si="15"/>
        <v>0</v>
      </c>
      <c r="W176" s="9">
        <f t="shared" si="11"/>
        <v>656595.24416241958</v>
      </c>
      <c r="X176" s="9">
        <v>656000</v>
      </c>
      <c r="Y176" s="14">
        <f t="shared" si="13"/>
        <v>595.24416241957806</v>
      </c>
    </row>
    <row r="177" spans="1:25" s="20" customFormat="1" ht="15.75" customHeight="1">
      <c r="A177" s="11">
        <f t="shared" si="12"/>
        <v>162</v>
      </c>
      <c r="B177" s="12" t="s">
        <v>181</v>
      </c>
      <c r="C177" s="11">
        <f t="shared" si="14"/>
        <v>73</v>
      </c>
      <c r="D177" s="13">
        <f>'May. 15'!W177</f>
        <v>73498.139409780284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8">
        <f t="shared" si="15"/>
        <v>0</v>
      </c>
      <c r="V177" s="8">
        <f t="shared" si="15"/>
        <v>0</v>
      </c>
      <c r="W177" s="9">
        <f t="shared" si="11"/>
        <v>73498.139409780284</v>
      </c>
      <c r="X177" s="9">
        <v>73000</v>
      </c>
      <c r="Y177" s="14">
        <f t="shared" si="13"/>
        <v>498.13940978028404</v>
      </c>
    </row>
    <row r="178" spans="1:25" s="20" customFormat="1" ht="15.75" customHeight="1">
      <c r="A178" s="11">
        <f t="shared" si="12"/>
        <v>163</v>
      </c>
      <c r="B178" s="12" t="s">
        <v>182</v>
      </c>
      <c r="C178" s="11">
        <f t="shared" si="14"/>
        <v>202</v>
      </c>
      <c r="D178" s="13">
        <f>'May. 15'!W178</f>
        <v>202716.09079412717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8">
        <f t="shared" si="15"/>
        <v>0</v>
      </c>
      <c r="V178" s="8">
        <f t="shared" si="15"/>
        <v>0</v>
      </c>
      <c r="W178" s="9">
        <f t="shared" si="11"/>
        <v>202716.09079412717</v>
      </c>
      <c r="X178" s="9">
        <v>202000</v>
      </c>
      <c r="Y178" s="14">
        <f t="shared" si="13"/>
        <v>716.09079412717256</v>
      </c>
    </row>
    <row r="179" spans="1:25" s="20" customFormat="1" ht="15.75" customHeight="1">
      <c r="A179" s="11">
        <f t="shared" si="12"/>
        <v>164</v>
      </c>
      <c r="B179" s="15" t="s">
        <v>183</v>
      </c>
      <c r="C179" s="16">
        <f t="shared" si="14"/>
        <v>10</v>
      </c>
      <c r="D179" s="17">
        <f>'May. 15'!W179</f>
        <v>10406.75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43">
        <f t="shared" si="15"/>
        <v>0</v>
      </c>
      <c r="V179" s="43">
        <f t="shared" si="15"/>
        <v>0</v>
      </c>
      <c r="W179" s="18">
        <f t="shared" si="11"/>
        <v>10406.75</v>
      </c>
      <c r="X179" s="18">
        <v>10000</v>
      </c>
      <c r="Y179" s="19">
        <f t="shared" si="13"/>
        <v>406.75</v>
      </c>
    </row>
    <row r="180" spans="1:25" s="20" customFormat="1" ht="15.75" customHeight="1">
      <c r="A180" s="11">
        <f t="shared" si="12"/>
        <v>165</v>
      </c>
      <c r="B180" s="12" t="s">
        <v>184</v>
      </c>
      <c r="C180" s="11">
        <f t="shared" si="14"/>
        <v>265</v>
      </c>
      <c r="D180" s="13">
        <f>'May. 15'!W180</f>
        <v>265932.57238617277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8">
        <f t="shared" si="15"/>
        <v>0</v>
      </c>
      <c r="V180" s="8">
        <f t="shared" si="15"/>
        <v>0</v>
      </c>
      <c r="W180" s="9">
        <f t="shared" si="11"/>
        <v>265932.57238617277</v>
      </c>
      <c r="X180" s="9">
        <v>265000</v>
      </c>
      <c r="Y180" s="14">
        <f t="shared" si="13"/>
        <v>932.57238617277471</v>
      </c>
    </row>
    <row r="181" spans="1:25" s="20" customFormat="1" ht="15.75" customHeight="1">
      <c r="A181" s="11">
        <f t="shared" si="12"/>
        <v>166</v>
      </c>
      <c r="B181" s="12" t="s">
        <v>185</v>
      </c>
      <c r="C181" s="11">
        <f t="shared" si="14"/>
        <v>70</v>
      </c>
      <c r="D181" s="13">
        <f>'May. 15'!W181</f>
        <v>70315.8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8">
        <f t="shared" si="15"/>
        <v>0</v>
      </c>
      <c r="V181" s="8">
        <f t="shared" si="15"/>
        <v>0</v>
      </c>
      <c r="W181" s="9">
        <f t="shared" si="11"/>
        <v>70315.8</v>
      </c>
      <c r="X181" s="9">
        <v>70000</v>
      </c>
      <c r="Y181" s="14">
        <f t="shared" si="13"/>
        <v>315.80000000000291</v>
      </c>
    </row>
    <row r="182" spans="1:25" s="20" customFormat="1" ht="15.75" customHeight="1">
      <c r="A182" s="11">
        <f t="shared" si="12"/>
        <v>167</v>
      </c>
      <c r="B182" s="12" t="s">
        <v>186</v>
      </c>
      <c r="C182" s="11">
        <f t="shared" si="14"/>
        <v>23</v>
      </c>
      <c r="D182" s="13">
        <f>'May. 15'!W182</f>
        <v>23103.938352134966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8">
        <f t="shared" si="15"/>
        <v>0</v>
      </c>
      <c r="V182" s="8">
        <f t="shared" si="15"/>
        <v>0</v>
      </c>
      <c r="W182" s="9">
        <f t="shared" si="11"/>
        <v>23103.938352134966</v>
      </c>
      <c r="X182" s="9">
        <v>23000</v>
      </c>
      <c r="Y182" s="14">
        <f t="shared" si="13"/>
        <v>103.93835213496641</v>
      </c>
    </row>
    <row r="183" spans="1:25" s="20" customFormat="1" ht="15.75" customHeight="1">
      <c r="A183" s="11">
        <f t="shared" si="12"/>
        <v>168</v>
      </c>
      <c r="B183" s="12" t="s">
        <v>187</v>
      </c>
      <c r="C183" s="11">
        <f t="shared" si="14"/>
        <v>42</v>
      </c>
      <c r="D183" s="13">
        <f>'May. 15'!W183</f>
        <v>42952.269772558531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8">
        <f t="shared" si="15"/>
        <v>0</v>
      </c>
      <c r="V183" s="8">
        <f t="shared" si="15"/>
        <v>0</v>
      </c>
      <c r="W183" s="9">
        <f t="shared" si="11"/>
        <v>42952.269772558531</v>
      </c>
      <c r="X183" s="9">
        <v>42000</v>
      </c>
      <c r="Y183" s="14">
        <f t="shared" si="13"/>
        <v>952.26977255853126</v>
      </c>
    </row>
    <row r="184" spans="1:25" s="20" customFormat="1" ht="15.75" customHeight="1">
      <c r="A184" s="11">
        <f t="shared" si="12"/>
        <v>169</v>
      </c>
      <c r="B184" s="12" t="s">
        <v>188</v>
      </c>
      <c r="C184" s="11">
        <f t="shared" si="14"/>
        <v>49</v>
      </c>
      <c r="D184" s="13">
        <f>'May. 15'!W184</f>
        <v>49487.881920525448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8">
        <f t="shared" si="15"/>
        <v>0</v>
      </c>
      <c r="V184" s="8">
        <f t="shared" si="15"/>
        <v>0</v>
      </c>
      <c r="W184" s="9">
        <f t="shared" si="11"/>
        <v>49487.881920525448</v>
      </c>
      <c r="X184" s="9">
        <v>49000</v>
      </c>
      <c r="Y184" s="14">
        <f t="shared" si="13"/>
        <v>487.88192052544764</v>
      </c>
    </row>
    <row r="185" spans="1:25" s="20" customFormat="1" ht="15.75" customHeight="1">
      <c r="A185" s="11">
        <f t="shared" si="12"/>
        <v>170</v>
      </c>
      <c r="B185" s="21" t="s">
        <v>189</v>
      </c>
      <c r="C185" s="22">
        <f t="shared" si="14"/>
        <v>0</v>
      </c>
      <c r="D185" s="23">
        <f>'May. 15'!W185</f>
        <v>0</v>
      </c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7">
        <f t="shared" si="15"/>
        <v>0</v>
      </c>
      <c r="V185" s="27">
        <f t="shared" si="15"/>
        <v>0</v>
      </c>
      <c r="W185" s="24">
        <f t="shared" si="11"/>
        <v>0</v>
      </c>
      <c r="X185" s="24">
        <v>0</v>
      </c>
      <c r="Y185" s="25">
        <f t="shared" si="13"/>
        <v>0</v>
      </c>
    </row>
    <row r="186" spans="1:25" s="20" customFormat="1" ht="15.75" customHeight="1">
      <c r="A186" s="11">
        <f t="shared" si="12"/>
        <v>171</v>
      </c>
      <c r="B186" s="12" t="s">
        <v>190</v>
      </c>
      <c r="C186" s="11">
        <f t="shared" si="14"/>
        <v>91</v>
      </c>
      <c r="D186" s="13">
        <f>'May. 15'!W186</f>
        <v>91669.587174012588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8">
        <f t="shared" si="15"/>
        <v>0</v>
      </c>
      <c r="V186" s="8">
        <f t="shared" si="15"/>
        <v>0</v>
      </c>
      <c r="W186" s="9">
        <f t="shared" si="11"/>
        <v>91669.587174012588</v>
      </c>
      <c r="X186" s="9">
        <v>91000</v>
      </c>
      <c r="Y186" s="14">
        <f t="shared" si="13"/>
        <v>669.58717401258764</v>
      </c>
    </row>
    <row r="187" spans="1:25" s="20" customFormat="1" ht="15.75" customHeight="1">
      <c r="A187" s="11">
        <f t="shared" si="12"/>
        <v>172</v>
      </c>
      <c r="B187" s="12" t="s">
        <v>191</v>
      </c>
      <c r="C187" s="11">
        <f t="shared" si="14"/>
        <v>255</v>
      </c>
      <c r="D187" s="13">
        <f>'May. 15'!W187</f>
        <v>255975.61660718458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8">
        <f t="shared" si="15"/>
        <v>0</v>
      </c>
      <c r="V187" s="8">
        <f t="shared" si="15"/>
        <v>0</v>
      </c>
      <c r="W187" s="9">
        <f t="shared" si="11"/>
        <v>255975.61660718458</v>
      </c>
      <c r="X187" s="9">
        <v>255000</v>
      </c>
      <c r="Y187" s="14">
        <f t="shared" si="13"/>
        <v>975.61660718458006</v>
      </c>
    </row>
    <row r="188" spans="1:25" s="20" customFormat="1" ht="15.75" customHeight="1">
      <c r="A188" s="11">
        <f t="shared" si="12"/>
        <v>173</v>
      </c>
      <c r="B188" s="15" t="s">
        <v>192</v>
      </c>
      <c r="C188" s="16">
        <f t="shared" si="14"/>
        <v>160</v>
      </c>
      <c r="D188" s="17">
        <f>'May. 15'!W188</f>
        <v>160656.47247455132</v>
      </c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43">
        <f t="shared" si="15"/>
        <v>0</v>
      </c>
      <c r="V188" s="43">
        <f t="shared" si="15"/>
        <v>0</v>
      </c>
      <c r="W188" s="18">
        <f t="shared" si="11"/>
        <v>160656.47247455132</v>
      </c>
      <c r="X188" s="18">
        <v>160000</v>
      </c>
      <c r="Y188" s="19">
        <f t="shared" si="13"/>
        <v>656.4724745513231</v>
      </c>
    </row>
    <row r="189" spans="1:25" s="20" customFormat="1" ht="15.75" customHeight="1">
      <c r="A189" s="11">
        <f t="shared" si="12"/>
        <v>174</v>
      </c>
      <c r="B189" s="12" t="s">
        <v>193</v>
      </c>
      <c r="C189" s="11">
        <f t="shared" si="14"/>
        <v>96</v>
      </c>
      <c r="D189" s="13">
        <f>'May. 15'!W189</f>
        <v>96658.029361492459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8">
        <f t="shared" si="15"/>
        <v>0</v>
      </c>
      <c r="V189" s="8">
        <f t="shared" si="15"/>
        <v>0</v>
      </c>
      <c r="W189" s="9">
        <f t="shared" si="11"/>
        <v>96658.029361492459</v>
      </c>
      <c r="X189" s="9">
        <v>96000</v>
      </c>
      <c r="Y189" s="14">
        <f t="shared" si="13"/>
        <v>658.02936149245943</v>
      </c>
    </row>
    <row r="190" spans="1:25" s="20" customFormat="1" ht="15.75" customHeight="1">
      <c r="A190" s="11">
        <f t="shared" si="12"/>
        <v>175</v>
      </c>
      <c r="B190" s="12" t="s">
        <v>194</v>
      </c>
      <c r="C190" s="11">
        <f t="shared" si="14"/>
        <v>152</v>
      </c>
      <c r="D190" s="13">
        <f>'May. 15'!W190</f>
        <v>152727.19898293767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8">
        <f t="shared" si="15"/>
        <v>0</v>
      </c>
      <c r="V190" s="8">
        <f t="shared" si="15"/>
        <v>0</v>
      </c>
      <c r="W190" s="9">
        <f t="shared" si="11"/>
        <v>152727.19898293767</v>
      </c>
      <c r="X190" s="9">
        <v>152000</v>
      </c>
      <c r="Y190" s="14">
        <f t="shared" si="13"/>
        <v>727.19898293766892</v>
      </c>
    </row>
    <row r="191" spans="1:25" s="20" customFormat="1" ht="15.75" customHeight="1">
      <c r="A191" s="11">
        <f t="shared" si="12"/>
        <v>176</v>
      </c>
      <c r="B191" s="12" t="s">
        <v>195</v>
      </c>
      <c r="C191" s="11">
        <f t="shared" si="14"/>
        <v>234</v>
      </c>
      <c r="D191" s="13">
        <f>'May. 15'!W191</f>
        <v>234786.77948464605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8">
        <f t="shared" si="15"/>
        <v>0</v>
      </c>
      <c r="V191" s="8">
        <f t="shared" si="15"/>
        <v>0</v>
      </c>
      <c r="W191" s="9">
        <f t="shared" si="11"/>
        <v>234786.77948464605</v>
      </c>
      <c r="X191" s="9">
        <v>234000</v>
      </c>
      <c r="Y191" s="14">
        <f t="shared" si="13"/>
        <v>786.7794846460456</v>
      </c>
    </row>
    <row r="192" spans="1:25" s="20" customFormat="1" ht="15.75" customHeight="1">
      <c r="A192" s="11">
        <f t="shared" si="12"/>
        <v>177</v>
      </c>
      <c r="B192" s="15" t="s">
        <v>196</v>
      </c>
      <c r="C192" s="16">
        <f t="shared" si="14"/>
        <v>64</v>
      </c>
      <c r="D192" s="17">
        <f>'May. 15'!W192</f>
        <v>64735.321788443092</v>
      </c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>
        <v>750</v>
      </c>
      <c r="S192" s="17"/>
      <c r="T192" s="17"/>
      <c r="U192" s="43">
        <f t="shared" si="15"/>
        <v>0</v>
      </c>
      <c r="V192" s="43">
        <f t="shared" si="15"/>
        <v>750</v>
      </c>
      <c r="W192" s="18">
        <f t="shared" si="11"/>
        <v>65485.321788443092</v>
      </c>
      <c r="X192" s="18">
        <v>64000</v>
      </c>
      <c r="Y192" s="19">
        <f t="shared" si="13"/>
        <v>1485.3217884430924</v>
      </c>
    </row>
    <row r="193" spans="1:25" s="20" customFormat="1" ht="15.75" customHeight="1">
      <c r="A193" s="11">
        <f t="shared" si="12"/>
        <v>178</v>
      </c>
      <c r="B193" s="12" t="s">
        <v>197</v>
      </c>
      <c r="C193" s="11">
        <f t="shared" si="14"/>
        <v>27</v>
      </c>
      <c r="D193" s="13">
        <f>'May. 15'!W193</f>
        <v>27258.866591731254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8">
        <f t="shared" si="15"/>
        <v>0</v>
      </c>
      <c r="V193" s="8">
        <f t="shared" si="15"/>
        <v>0</v>
      </c>
      <c r="W193" s="9">
        <f t="shared" si="11"/>
        <v>27258.866591731254</v>
      </c>
      <c r="X193" s="9">
        <v>27000</v>
      </c>
      <c r="Y193" s="14">
        <f t="shared" si="13"/>
        <v>258.86659173125372</v>
      </c>
    </row>
    <row r="194" spans="1:25" s="20" customFormat="1" ht="15.75" customHeight="1">
      <c r="A194" s="11">
        <f t="shared" si="12"/>
        <v>179</v>
      </c>
      <c r="B194" s="12" t="s">
        <v>198</v>
      </c>
      <c r="C194" s="11">
        <f t="shared" si="14"/>
        <v>192</v>
      </c>
      <c r="D194" s="13">
        <f>'May. 15'!W194</f>
        <v>192416.75303813239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8">
        <f t="shared" si="15"/>
        <v>0</v>
      </c>
      <c r="V194" s="8">
        <f t="shared" si="15"/>
        <v>0</v>
      </c>
      <c r="W194" s="9">
        <f t="shared" si="11"/>
        <v>192416.75303813239</v>
      </c>
      <c r="X194" s="9">
        <v>192000</v>
      </c>
      <c r="Y194" s="14">
        <f t="shared" si="13"/>
        <v>416.75303813238861</v>
      </c>
    </row>
    <row r="195" spans="1:25" s="20" customFormat="1" ht="15.75" customHeight="1">
      <c r="A195" s="11">
        <f t="shared" si="12"/>
        <v>180</v>
      </c>
      <c r="B195" s="12" t="s">
        <v>199</v>
      </c>
      <c r="C195" s="11">
        <f t="shared" si="14"/>
        <v>12</v>
      </c>
      <c r="D195" s="13">
        <f>'May. 15'!W195</f>
        <v>12638.809866706213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8">
        <f t="shared" si="15"/>
        <v>0</v>
      </c>
      <c r="V195" s="8">
        <f t="shared" si="15"/>
        <v>0</v>
      </c>
      <c r="W195" s="9">
        <f t="shared" si="11"/>
        <v>12638.809866706213</v>
      </c>
      <c r="X195" s="9">
        <v>12000</v>
      </c>
      <c r="Y195" s="14">
        <f t="shared" si="13"/>
        <v>638.80986670621314</v>
      </c>
    </row>
    <row r="196" spans="1:25" s="20" customFormat="1" ht="15.75" customHeight="1">
      <c r="A196" s="11">
        <f t="shared" si="12"/>
        <v>181</v>
      </c>
      <c r="B196" s="12" t="s">
        <v>200</v>
      </c>
      <c r="C196" s="11">
        <f t="shared" si="14"/>
        <v>282</v>
      </c>
      <c r="D196" s="13">
        <f>'May. 15'!W196</f>
        <v>282223.91459408257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8">
        <f t="shared" si="15"/>
        <v>0</v>
      </c>
      <c r="V196" s="8">
        <f t="shared" si="15"/>
        <v>0</v>
      </c>
      <c r="W196" s="9">
        <f t="shared" si="11"/>
        <v>282223.91459408257</v>
      </c>
      <c r="X196" s="9">
        <v>282000</v>
      </c>
      <c r="Y196" s="14">
        <f t="shared" si="13"/>
        <v>223.91459408256924</v>
      </c>
    </row>
    <row r="197" spans="1:25" s="20" customFormat="1" ht="15.75" customHeight="1">
      <c r="A197" s="11">
        <f t="shared" si="12"/>
        <v>182</v>
      </c>
      <c r="B197" s="12" t="s">
        <v>201</v>
      </c>
      <c r="C197" s="11">
        <f t="shared" si="14"/>
        <v>269</v>
      </c>
      <c r="D197" s="13">
        <f>'May. 15'!W197</f>
        <v>269905.71329767624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8">
        <f t="shared" si="15"/>
        <v>0</v>
      </c>
      <c r="V197" s="8">
        <f t="shared" si="15"/>
        <v>0</v>
      </c>
      <c r="W197" s="9">
        <f t="shared" si="11"/>
        <v>269905.71329767624</v>
      </c>
      <c r="X197" s="9">
        <v>269000</v>
      </c>
      <c r="Y197" s="14">
        <f t="shared" si="13"/>
        <v>905.71329767623683</v>
      </c>
    </row>
    <row r="198" spans="1:25" s="20" customFormat="1" ht="15.75" customHeight="1">
      <c r="A198" s="11">
        <f t="shared" si="12"/>
        <v>183</v>
      </c>
      <c r="B198" s="12" t="s">
        <v>202</v>
      </c>
      <c r="C198" s="11">
        <f t="shared" si="14"/>
        <v>453</v>
      </c>
      <c r="D198" s="13">
        <f>'May. 15'!W198</f>
        <v>453321.44323141413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8">
        <f t="shared" si="15"/>
        <v>0</v>
      </c>
      <c r="V198" s="8">
        <f t="shared" si="15"/>
        <v>0</v>
      </c>
      <c r="W198" s="9">
        <f t="shared" si="11"/>
        <v>453321.44323141413</v>
      </c>
      <c r="X198" s="9">
        <v>453000</v>
      </c>
      <c r="Y198" s="14">
        <f t="shared" si="13"/>
        <v>321.44323141413042</v>
      </c>
    </row>
    <row r="199" spans="1:25" s="20" customFormat="1" ht="15.75" customHeight="1">
      <c r="A199" s="11">
        <f t="shared" si="12"/>
        <v>184</v>
      </c>
      <c r="B199" s="12" t="s">
        <v>203</v>
      </c>
      <c r="C199" s="11">
        <f t="shared" si="14"/>
        <v>237</v>
      </c>
      <c r="D199" s="13">
        <f>'May. 15'!W199</f>
        <v>237380.18699988062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8">
        <f t="shared" si="15"/>
        <v>0</v>
      </c>
      <c r="V199" s="8">
        <f t="shared" si="15"/>
        <v>0</v>
      </c>
      <c r="W199" s="9">
        <f t="shared" si="11"/>
        <v>237380.18699988062</v>
      </c>
      <c r="X199" s="9">
        <v>237000</v>
      </c>
      <c r="Y199" s="14">
        <f t="shared" si="13"/>
        <v>380.18699988062144</v>
      </c>
    </row>
    <row r="200" spans="1:25" s="20" customFormat="1" ht="15.75" customHeight="1">
      <c r="A200" s="11">
        <f t="shared" si="12"/>
        <v>185</v>
      </c>
      <c r="B200" s="12" t="s">
        <v>204</v>
      </c>
      <c r="C200" s="11">
        <f t="shared" si="14"/>
        <v>122</v>
      </c>
      <c r="D200" s="13">
        <f>'May. 15'!W200</f>
        <v>122504.59919477503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8">
        <f t="shared" si="15"/>
        <v>0</v>
      </c>
      <c r="V200" s="8">
        <f t="shared" si="15"/>
        <v>0</v>
      </c>
      <c r="W200" s="9">
        <f t="shared" si="11"/>
        <v>122504.59919477503</v>
      </c>
      <c r="X200" s="9">
        <v>122000</v>
      </c>
      <c r="Y200" s="14">
        <f t="shared" si="13"/>
        <v>504.5991947750299</v>
      </c>
    </row>
    <row r="201" spans="1:25" s="20" customFormat="1" ht="15.75" customHeight="1">
      <c r="A201" s="11">
        <f t="shared" si="12"/>
        <v>186</v>
      </c>
      <c r="B201" s="12" t="s">
        <v>205</v>
      </c>
      <c r="C201" s="11">
        <f t="shared" si="14"/>
        <v>296</v>
      </c>
      <c r="D201" s="13">
        <f>'May. 15'!W201</f>
        <v>296548.57316332724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8">
        <f t="shared" si="15"/>
        <v>0</v>
      </c>
      <c r="V201" s="8">
        <f t="shared" si="15"/>
        <v>0</v>
      </c>
      <c r="W201" s="9">
        <f t="shared" si="11"/>
        <v>296548.57316332724</v>
      </c>
      <c r="X201" s="9">
        <v>296000</v>
      </c>
      <c r="Y201" s="14">
        <f t="shared" si="13"/>
        <v>548.57316332723713</v>
      </c>
    </row>
    <row r="202" spans="1:25" s="20" customFormat="1" ht="15.75" customHeight="1">
      <c r="A202" s="11">
        <f t="shared" si="12"/>
        <v>187</v>
      </c>
      <c r="B202" s="21" t="s">
        <v>206</v>
      </c>
      <c r="C202" s="22">
        <f t="shared" si="14"/>
        <v>0</v>
      </c>
      <c r="D202" s="23">
        <f>'May. 15'!W202</f>
        <v>0</v>
      </c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7">
        <f t="shared" si="15"/>
        <v>0</v>
      </c>
      <c r="V202" s="27">
        <f t="shared" si="15"/>
        <v>0</v>
      </c>
      <c r="W202" s="24">
        <f t="shared" si="11"/>
        <v>0</v>
      </c>
      <c r="X202" s="24">
        <v>0</v>
      </c>
      <c r="Y202" s="25">
        <f t="shared" si="13"/>
        <v>0</v>
      </c>
    </row>
    <row r="203" spans="1:25" s="20" customFormat="1" ht="15.75" customHeight="1">
      <c r="A203" s="11">
        <f t="shared" si="12"/>
        <v>188</v>
      </c>
      <c r="B203" s="21" t="s">
        <v>207</v>
      </c>
      <c r="C203" s="22">
        <f t="shared" si="14"/>
        <v>0</v>
      </c>
      <c r="D203" s="23">
        <f>'May. 15'!W203</f>
        <v>8.0775564128998667E-4</v>
      </c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7">
        <f t="shared" si="15"/>
        <v>0</v>
      </c>
      <c r="V203" s="27">
        <f t="shared" si="15"/>
        <v>0</v>
      </c>
      <c r="W203" s="24">
        <f t="shared" si="11"/>
        <v>8.0775564128998667E-4</v>
      </c>
      <c r="X203" s="24">
        <v>0</v>
      </c>
      <c r="Y203" s="25">
        <f t="shared" si="13"/>
        <v>8.0775564128998667E-4</v>
      </c>
    </row>
    <row r="204" spans="1:25" s="20" customFormat="1" ht="15.75" customHeight="1">
      <c r="A204" s="11">
        <f t="shared" si="12"/>
        <v>189</v>
      </c>
      <c r="B204" s="12" t="s">
        <v>208</v>
      </c>
      <c r="C204" s="11">
        <f t="shared" si="14"/>
        <v>67</v>
      </c>
      <c r="D204" s="13">
        <f>'May. 15'!W204</f>
        <v>67596.990000000005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8">
        <f t="shared" si="15"/>
        <v>0</v>
      </c>
      <c r="V204" s="8">
        <f t="shared" si="15"/>
        <v>0</v>
      </c>
      <c r="W204" s="9">
        <f t="shared" si="11"/>
        <v>67596.990000000005</v>
      </c>
      <c r="X204" s="9">
        <v>67000</v>
      </c>
      <c r="Y204" s="14">
        <f t="shared" si="13"/>
        <v>596.99000000000524</v>
      </c>
    </row>
    <row r="205" spans="1:25" s="20" customFormat="1" ht="15.75" customHeight="1">
      <c r="A205" s="11">
        <f t="shared" si="12"/>
        <v>190</v>
      </c>
      <c r="B205" s="12" t="s">
        <v>209</v>
      </c>
      <c r="C205" s="11">
        <f t="shared" si="14"/>
        <v>28</v>
      </c>
      <c r="D205" s="13">
        <f>'May. 15'!W205</f>
        <v>28204.843916243899</v>
      </c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8">
        <f t="shared" si="15"/>
        <v>0</v>
      </c>
      <c r="V205" s="8">
        <f t="shared" si="15"/>
        <v>0</v>
      </c>
      <c r="W205" s="9">
        <f t="shared" si="11"/>
        <v>28204.843916243899</v>
      </c>
      <c r="X205" s="9">
        <v>28000</v>
      </c>
      <c r="Y205" s="14">
        <f t="shared" si="13"/>
        <v>204.843916243899</v>
      </c>
    </row>
    <row r="206" spans="1:25" s="20" customFormat="1" ht="15.75" customHeight="1">
      <c r="A206" s="11">
        <f t="shared" si="12"/>
        <v>191</v>
      </c>
      <c r="B206" s="12" t="s">
        <v>210</v>
      </c>
      <c r="C206" s="11">
        <f t="shared" si="14"/>
        <v>32</v>
      </c>
      <c r="D206" s="13">
        <f>'May. 15'!W206</f>
        <v>32064.334281957359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8">
        <f t="shared" si="15"/>
        <v>0</v>
      </c>
      <c r="V206" s="8">
        <f t="shared" si="15"/>
        <v>0</v>
      </c>
      <c r="W206" s="9">
        <f t="shared" si="11"/>
        <v>32064.334281957359</v>
      </c>
      <c r="X206" s="9">
        <v>32000</v>
      </c>
      <c r="Y206" s="14">
        <f t="shared" si="13"/>
        <v>64.334281957359053</v>
      </c>
    </row>
    <row r="207" spans="1:25" s="20" customFormat="1" ht="15.75" customHeight="1">
      <c r="A207" s="11">
        <f t="shared" si="12"/>
        <v>192</v>
      </c>
      <c r="B207" s="12" t="s">
        <v>211</v>
      </c>
      <c r="C207" s="11">
        <f t="shared" si="14"/>
        <v>384</v>
      </c>
      <c r="D207" s="13">
        <f>'May. 15'!W207</f>
        <v>384793.12453564547</v>
      </c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8">
        <f t="shared" si="15"/>
        <v>0</v>
      </c>
      <c r="V207" s="8">
        <f t="shared" si="15"/>
        <v>0</v>
      </c>
      <c r="W207" s="9">
        <f t="shared" ref="W207:W261" si="16">+D207+V207-U207</f>
        <v>384793.12453564547</v>
      </c>
      <c r="X207" s="9">
        <v>384000</v>
      </c>
      <c r="Y207" s="14">
        <f t="shared" si="13"/>
        <v>793.12453564547468</v>
      </c>
    </row>
    <row r="208" spans="1:25" s="20" customFormat="1" ht="15.75" customHeight="1">
      <c r="A208" s="11">
        <f t="shared" si="12"/>
        <v>193</v>
      </c>
      <c r="B208" s="12" t="s">
        <v>212</v>
      </c>
      <c r="C208" s="11">
        <f t="shared" si="14"/>
        <v>92</v>
      </c>
      <c r="D208" s="13">
        <f>'May. 15'!W208</f>
        <v>92210.756468658597</v>
      </c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8">
        <f t="shared" si="15"/>
        <v>0</v>
      </c>
      <c r="V208" s="8">
        <f t="shared" si="15"/>
        <v>0</v>
      </c>
      <c r="W208" s="9">
        <f t="shared" si="16"/>
        <v>92210.756468658597</v>
      </c>
      <c r="X208" s="9">
        <v>92000</v>
      </c>
      <c r="Y208" s="14">
        <f t="shared" si="13"/>
        <v>210.75646865859744</v>
      </c>
    </row>
    <row r="209" spans="1:25" s="20" customFormat="1" ht="15.75" customHeight="1">
      <c r="A209" s="11">
        <f t="shared" ref="A209:A258" si="17">+A208+1</f>
        <v>194</v>
      </c>
      <c r="B209" s="12" t="s">
        <v>213</v>
      </c>
      <c r="C209" s="11">
        <f t="shared" si="14"/>
        <v>87</v>
      </c>
      <c r="D209" s="13">
        <f>'May. 15'!W209</f>
        <v>87879.515977314688</v>
      </c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8">
        <f t="shared" si="15"/>
        <v>0</v>
      </c>
      <c r="V209" s="8">
        <f t="shared" si="15"/>
        <v>0</v>
      </c>
      <c r="W209" s="9">
        <f t="shared" si="16"/>
        <v>87879.515977314688</v>
      </c>
      <c r="X209" s="9">
        <v>87000</v>
      </c>
      <c r="Y209" s="14">
        <f t="shared" si="13"/>
        <v>879.51597731468792</v>
      </c>
    </row>
    <row r="210" spans="1:25" s="20" customFormat="1" ht="15.75" customHeight="1">
      <c r="A210" s="11">
        <f t="shared" si="17"/>
        <v>195</v>
      </c>
      <c r="B210" s="12" t="s">
        <v>214</v>
      </c>
      <c r="C210" s="11">
        <f t="shared" si="14"/>
        <v>22</v>
      </c>
      <c r="D210" s="13">
        <f>'May. 15'!W210</f>
        <v>22056.806068801587</v>
      </c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8">
        <f t="shared" si="15"/>
        <v>0</v>
      </c>
      <c r="V210" s="8">
        <f t="shared" si="15"/>
        <v>0</v>
      </c>
      <c r="W210" s="9">
        <f t="shared" si="16"/>
        <v>22056.806068801587</v>
      </c>
      <c r="X210" s="9">
        <v>22000</v>
      </c>
      <c r="Y210" s="14">
        <f t="shared" ref="Y210:Y261" si="18">+W210-X210</f>
        <v>56.806068801586662</v>
      </c>
    </row>
    <row r="211" spans="1:25" s="20" customFormat="1" ht="15.75" customHeight="1">
      <c r="A211" s="11">
        <f t="shared" si="17"/>
        <v>196</v>
      </c>
      <c r="B211" s="12" t="s">
        <v>215</v>
      </c>
      <c r="C211" s="11">
        <f t="shared" si="14"/>
        <v>190</v>
      </c>
      <c r="D211" s="13">
        <f>'May. 15'!W211</f>
        <v>190761.2795025896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8">
        <f t="shared" si="15"/>
        <v>0</v>
      </c>
      <c r="V211" s="8">
        <f t="shared" si="15"/>
        <v>0</v>
      </c>
      <c r="W211" s="9">
        <f t="shared" si="16"/>
        <v>190761.2795025896</v>
      </c>
      <c r="X211" s="9">
        <v>190000</v>
      </c>
      <c r="Y211" s="14">
        <f t="shared" si="18"/>
        <v>761.27950258960482</v>
      </c>
    </row>
    <row r="212" spans="1:25" s="20" customFormat="1" ht="15.75" customHeight="1">
      <c r="A212" s="11">
        <f t="shared" si="17"/>
        <v>197</v>
      </c>
      <c r="B212" s="12" t="s">
        <v>216</v>
      </c>
      <c r="C212" s="11">
        <f t="shared" ref="C212:C261" si="19">+X212/1000</f>
        <v>184</v>
      </c>
      <c r="D212" s="13">
        <f>'May. 15'!W212</f>
        <v>184274.84604472571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8">
        <f t="shared" si="15"/>
        <v>0</v>
      </c>
      <c r="V212" s="8">
        <f t="shared" si="15"/>
        <v>0</v>
      </c>
      <c r="W212" s="9">
        <f t="shared" si="16"/>
        <v>184274.84604472571</v>
      </c>
      <c r="X212" s="9">
        <v>184000</v>
      </c>
      <c r="Y212" s="14">
        <f t="shared" si="18"/>
        <v>274.84604472570936</v>
      </c>
    </row>
    <row r="213" spans="1:25" s="20" customFormat="1" ht="15.75" customHeight="1">
      <c r="A213" s="11">
        <f t="shared" si="17"/>
        <v>198</v>
      </c>
      <c r="B213" s="12" t="s">
        <v>217</v>
      </c>
      <c r="C213" s="11">
        <f t="shared" si="19"/>
        <v>12</v>
      </c>
      <c r="D213" s="13">
        <f>'May. 15'!W213</f>
        <v>12311.4</v>
      </c>
      <c r="E213" s="13"/>
      <c r="F213" s="13">
        <v>40000</v>
      </c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8">
        <f t="shared" si="15"/>
        <v>0</v>
      </c>
      <c r="V213" s="8">
        <f t="shared" si="15"/>
        <v>40000</v>
      </c>
      <c r="W213" s="9">
        <f t="shared" si="16"/>
        <v>52311.4</v>
      </c>
      <c r="X213" s="9">
        <v>12000</v>
      </c>
      <c r="Y213" s="14">
        <f t="shared" si="18"/>
        <v>40311.4</v>
      </c>
    </row>
    <row r="214" spans="1:25" s="20" customFormat="1" ht="15.75" customHeight="1">
      <c r="A214" s="11">
        <f t="shared" si="17"/>
        <v>199</v>
      </c>
      <c r="B214" s="15" t="s">
        <v>218</v>
      </c>
      <c r="C214" s="16">
        <f t="shared" si="19"/>
        <v>132</v>
      </c>
      <c r="D214" s="17">
        <f>'May. 15'!W214</f>
        <v>132701.32325336646</v>
      </c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43">
        <f t="shared" si="15"/>
        <v>0</v>
      </c>
      <c r="V214" s="43">
        <f t="shared" si="15"/>
        <v>0</v>
      </c>
      <c r="W214" s="18">
        <f t="shared" si="16"/>
        <v>132701.32325336646</v>
      </c>
      <c r="X214" s="18">
        <v>132000</v>
      </c>
      <c r="Y214" s="19">
        <f t="shared" si="18"/>
        <v>701.3232533664559</v>
      </c>
    </row>
    <row r="215" spans="1:25" s="20" customFormat="1" ht="15.75" customHeight="1">
      <c r="A215" s="11">
        <f t="shared" si="17"/>
        <v>200</v>
      </c>
      <c r="B215" s="21" t="s">
        <v>219</v>
      </c>
      <c r="C215" s="22">
        <f t="shared" si="19"/>
        <v>0</v>
      </c>
      <c r="D215" s="23">
        <f>'May. 15'!W215</f>
        <v>-3.1753512084833346E-3</v>
      </c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7">
        <f t="shared" si="15"/>
        <v>0</v>
      </c>
      <c r="V215" s="27">
        <f t="shared" si="15"/>
        <v>0</v>
      </c>
      <c r="W215" s="24">
        <f t="shared" si="16"/>
        <v>-3.1753512084833346E-3</v>
      </c>
      <c r="X215" s="24">
        <v>0</v>
      </c>
      <c r="Y215" s="25">
        <f t="shared" si="18"/>
        <v>-3.1753512084833346E-3</v>
      </c>
    </row>
    <row r="216" spans="1:25" s="20" customFormat="1" ht="15.75" customHeight="1">
      <c r="A216" s="11">
        <f t="shared" si="17"/>
        <v>201</v>
      </c>
      <c r="B216" s="12" t="s">
        <v>220</v>
      </c>
      <c r="C216" s="11">
        <f t="shared" si="19"/>
        <v>14</v>
      </c>
      <c r="D216" s="13">
        <f>'May. 15'!W216</f>
        <v>14184.37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8">
        <f t="shared" si="15"/>
        <v>0</v>
      </c>
      <c r="V216" s="8">
        <f t="shared" si="15"/>
        <v>0</v>
      </c>
      <c r="W216" s="9">
        <f t="shared" si="16"/>
        <v>14184.37</v>
      </c>
      <c r="X216" s="9">
        <v>14000</v>
      </c>
      <c r="Y216" s="14">
        <f t="shared" si="18"/>
        <v>184.3700000000008</v>
      </c>
    </row>
    <row r="217" spans="1:25" s="20" customFormat="1" ht="15.75" customHeight="1">
      <c r="A217" s="11">
        <f t="shared" si="17"/>
        <v>202</v>
      </c>
      <c r="B217" s="12" t="s">
        <v>221</v>
      </c>
      <c r="C217" s="11">
        <f t="shared" si="19"/>
        <v>45</v>
      </c>
      <c r="D217" s="13">
        <f>'May. 15'!W217</f>
        <v>45173.811626452938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8">
        <f t="shared" si="15"/>
        <v>0</v>
      </c>
      <c r="V217" s="8">
        <f t="shared" si="15"/>
        <v>0</v>
      </c>
      <c r="W217" s="9">
        <f t="shared" si="16"/>
        <v>45173.811626452938</v>
      </c>
      <c r="X217" s="9">
        <v>45000</v>
      </c>
      <c r="Y217" s="14">
        <f t="shared" si="18"/>
        <v>173.81162645293807</v>
      </c>
    </row>
    <row r="218" spans="1:25" s="20" customFormat="1" ht="15.75" customHeight="1">
      <c r="A218" s="11">
        <f t="shared" si="17"/>
        <v>203</v>
      </c>
      <c r="B218" s="15" t="s">
        <v>222</v>
      </c>
      <c r="C218" s="16">
        <f t="shared" si="19"/>
        <v>54</v>
      </c>
      <c r="D218" s="17">
        <f>'May. 15'!W218</f>
        <v>54078.006589446959</v>
      </c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43">
        <f t="shared" si="15"/>
        <v>0</v>
      </c>
      <c r="V218" s="43">
        <f t="shared" si="15"/>
        <v>0</v>
      </c>
      <c r="W218" s="18">
        <f t="shared" si="16"/>
        <v>54078.006589446959</v>
      </c>
      <c r="X218" s="18">
        <v>54000</v>
      </c>
      <c r="Y218" s="19">
        <f t="shared" si="18"/>
        <v>78.006589446958969</v>
      </c>
    </row>
    <row r="219" spans="1:25" s="20" customFormat="1" ht="15.75" customHeight="1">
      <c r="A219" s="11">
        <f t="shared" si="17"/>
        <v>204</v>
      </c>
      <c r="B219" s="12" t="s">
        <v>223</v>
      </c>
      <c r="C219" s="11">
        <f t="shared" si="19"/>
        <v>179</v>
      </c>
      <c r="D219" s="13">
        <f>'May. 15'!W219</f>
        <v>179610.34692929051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8">
        <f t="shared" si="15"/>
        <v>0</v>
      </c>
      <c r="V219" s="8">
        <f t="shared" si="15"/>
        <v>0</v>
      </c>
      <c r="W219" s="9">
        <f t="shared" si="16"/>
        <v>179610.34692929051</v>
      </c>
      <c r="X219" s="9">
        <v>179000</v>
      </c>
      <c r="Y219" s="14">
        <f t="shared" si="18"/>
        <v>610.34692929050652</v>
      </c>
    </row>
    <row r="220" spans="1:25" s="20" customFormat="1" ht="15.75" customHeight="1">
      <c r="A220" s="11">
        <f t="shared" si="17"/>
        <v>205</v>
      </c>
      <c r="B220" s="12" t="s">
        <v>224</v>
      </c>
      <c r="C220" s="11">
        <f t="shared" si="19"/>
        <v>304</v>
      </c>
      <c r="D220" s="13">
        <f>'May. 15'!W220</f>
        <v>304036.7319939945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>
        <v>72</v>
      </c>
      <c r="U220" s="8">
        <f t="shared" si="15"/>
        <v>0</v>
      </c>
      <c r="V220" s="8">
        <f t="shared" si="15"/>
        <v>72</v>
      </c>
      <c r="W220" s="9">
        <f t="shared" si="16"/>
        <v>304108.7319939945</v>
      </c>
      <c r="X220" s="9">
        <v>304000</v>
      </c>
      <c r="Y220" s="14">
        <f t="shared" si="18"/>
        <v>108.73199399450095</v>
      </c>
    </row>
    <row r="221" spans="1:25" s="20" customFormat="1" ht="15.75" customHeight="1">
      <c r="A221" s="11">
        <f t="shared" si="17"/>
        <v>206</v>
      </c>
      <c r="B221" s="12" t="s">
        <v>225</v>
      </c>
      <c r="C221" s="11">
        <f t="shared" si="19"/>
        <v>65</v>
      </c>
      <c r="D221" s="13">
        <f>'May. 15'!W221</f>
        <v>65435.91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8">
        <f t="shared" si="15"/>
        <v>0</v>
      </c>
      <c r="V221" s="8">
        <f t="shared" si="15"/>
        <v>0</v>
      </c>
      <c r="W221" s="9">
        <f t="shared" si="16"/>
        <v>65435.91</v>
      </c>
      <c r="X221" s="9">
        <v>65000</v>
      </c>
      <c r="Y221" s="14">
        <f t="shared" si="18"/>
        <v>435.91000000000349</v>
      </c>
    </row>
    <row r="222" spans="1:25" s="20" customFormat="1" ht="15.75" customHeight="1">
      <c r="A222" s="11">
        <f t="shared" si="17"/>
        <v>207</v>
      </c>
      <c r="B222" s="12" t="s">
        <v>226</v>
      </c>
      <c r="C222" s="11">
        <f t="shared" si="19"/>
        <v>133</v>
      </c>
      <c r="D222" s="13">
        <f>'May. 15'!W222</f>
        <v>133125.56030028284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8">
        <f t="shared" si="15"/>
        <v>0</v>
      </c>
      <c r="V222" s="8">
        <f t="shared" si="15"/>
        <v>0</v>
      </c>
      <c r="W222" s="9">
        <f t="shared" si="16"/>
        <v>133125.56030028284</v>
      </c>
      <c r="X222" s="9">
        <v>133000</v>
      </c>
      <c r="Y222" s="14">
        <f t="shared" si="18"/>
        <v>125.56030028284295</v>
      </c>
    </row>
    <row r="223" spans="1:25" s="20" customFormat="1" ht="15.75" customHeight="1">
      <c r="A223" s="11">
        <f t="shared" si="17"/>
        <v>208</v>
      </c>
      <c r="B223" s="12" t="s">
        <v>227</v>
      </c>
      <c r="C223" s="11">
        <f t="shared" si="19"/>
        <v>81</v>
      </c>
      <c r="D223" s="13">
        <f>'May. 15'!W223</f>
        <v>81284.486751629505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8">
        <f t="shared" ref="U223:V261" si="20">+E223+I223+K223+M223+O223+Q223+S223</f>
        <v>0</v>
      </c>
      <c r="V223" s="8">
        <f t="shared" si="20"/>
        <v>0</v>
      </c>
      <c r="W223" s="9">
        <f t="shared" si="16"/>
        <v>81284.486751629505</v>
      </c>
      <c r="X223" s="9">
        <v>81000</v>
      </c>
      <c r="Y223" s="14">
        <f t="shared" si="18"/>
        <v>284.48675162950531</v>
      </c>
    </row>
    <row r="224" spans="1:25" s="20" customFormat="1" ht="15.75" customHeight="1">
      <c r="A224" s="11">
        <f t="shared" si="17"/>
        <v>209</v>
      </c>
      <c r="B224" s="12" t="s">
        <v>228</v>
      </c>
      <c r="C224" s="11">
        <f t="shared" si="19"/>
        <v>34</v>
      </c>
      <c r="D224" s="13">
        <f>'May. 15'!W224</f>
        <v>34643.86299670962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8">
        <f t="shared" si="20"/>
        <v>0</v>
      </c>
      <c r="V224" s="8">
        <f t="shared" si="20"/>
        <v>0</v>
      </c>
      <c r="W224" s="9">
        <f t="shared" si="16"/>
        <v>34643.86299670962</v>
      </c>
      <c r="X224" s="9">
        <v>34000</v>
      </c>
      <c r="Y224" s="14">
        <f t="shared" si="18"/>
        <v>643.86299670962035</v>
      </c>
    </row>
    <row r="225" spans="1:25" s="20" customFormat="1" ht="15.75" customHeight="1">
      <c r="A225" s="11">
        <f t="shared" si="17"/>
        <v>210</v>
      </c>
      <c r="B225" s="12" t="s">
        <v>229</v>
      </c>
      <c r="C225" s="11">
        <f t="shared" si="19"/>
        <v>144</v>
      </c>
      <c r="D225" s="13">
        <f>'May. 15'!W225</f>
        <v>144585.1101833088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8">
        <f t="shared" si="20"/>
        <v>0</v>
      </c>
      <c r="V225" s="8">
        <f t="shared" si="20"/>
        <v>0</v>
      </c>
      <c r="W225" s="9">
        <f t="shared" si="16"/>
        <v>144585.1101833088</v>
      </c>
      <c r="X225" s="9">
        <v>144000</v>
      </c>
      <c r="Y225" s="14">
        <f t="shared" si="18"/>
        <v>585.11018330880324</v>
      </c>
    </row>
    <row r="226" spans="1:25" s="20" customFormat="1" ht="15.75" customHeight="1">
      <c r="A226" s="11">
        <f t="shared" si="17"/>
        <v>211</v>
      </c>
      <c r="B226" s="12" t="s">
        <v>230</v>
      </c>
      <c r="C226" s="11">
        <f t="shared" si="19"/>
        <v>3</v>
      </c>
      <c r="D226" s="13">
        <f>'May. 15'!W226</f>
        <v>3752.3299116271828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8">
        <f t="shared" si="20"/>
        <v>0</v>
      </c>
      <c r="V226" s="8">
        <f t="shared" si="20"/>
        <v>0</v>
      </c>
      <c r="W226" s="9">
        <f t="shared" si="16"/>
        <v>3752.3299116271828</v>
      </c>
      <c r="X226" s="9">
        <v>3000</v>
      </c>
      <c r="Y226" s="14">
        <f t="shared" si="18"/>
        <v>752.32991162718281</v>
      </c>
    </row>
    <row r="227" spans="1:25" s="20" customFormat="1" ht="15.75" customHeight="1">
      <c r="A227" s="11">
        <f t="shared" si="17"/>
        <v>212</v>
      </c>
      <c r="B227" s="21" t="s">
        <v>231</v>
      </c>
      <c r="C227" s="22">
        <f t="shared" si="19"/>
        <v>0</v>
      </c>
      <c r="D227" s="23">
        <f>'May. 15'!W227</f>
        <v>-4.06239292351529E-3</v>
      </c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7">
        <f t="shared" si="20"/>
        <v>0</v>
      </c>
      <c r="V227" s="27">
        <f t="shared" si="20"/>
        <v>0</v>
      </c>
      <c r="W227" s="24">
        <f t="shared" si="16"/>
        <v>-4.06239292351529E-3</v>
      </c>
      <c r="X227" s="24">
        <v>0</v>
      </c>
      <c r="Y227" s="25">
        <f t="shared" si="18"/>
        <v>-4.06239292351529E-3</v>
      </c>
    </row>
    <row r="228" spans="1:25" s="20" customFormat="1" ht="15.75" customHeight="1">
      <c r="A228" s="11">
        <f t="shared" si="17"/>
        <v>213</v>
      </c>
      <c r="B228" s="15" t="s">
        <v>232</v>
      </c>
      <c r="C228" s="16">
        <f t="shared" si="19"/>
        <v>60</v>
      </c>
      <c r="D228" s="17">
        <f>'May. 15'!W228</f>
        <v>60958.6940148535</v>
      </c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43">
        <f t="shared" si="20"/>
        <v>0</v>
      </c>
      <c r="V228" s="43">
        <f t="shared" si="20"/>
        <v>0</v>
      </c>
      <c r="W228" s="18">
        <f t="shared" si="16"/>
        <v>60958.6940148535</v>
      </c>
      <c r="X228" s="18">
        <v>60000</v>
      </c>
      <c r="Y228" s="19">
        <f t="shared" si="18"/>
        <v>958.69401485349954</v>
      </c>
    </row>
    <row r="229" spans="1:25" s="20" customFormat="1" ht="15.75" customHeight="1">
      <c r="A229" s="11">
        <f t="shared" si="17"/>
        <v>214</v>
      </c>
      <c r="B229" s="12" t="s">
        <v>233</v>
      </c>
      <c r="C229" s="11">
        <f t="shared" si="19"/>
        <v>596</v>
      </c>
      <c r="D229" s="13">
        <f>'May. 15'!W229</f>
        <v>596218.76067853568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8">
        <f t="shared" si="20"/>
        <v>0</v>
      </c>
      <c r="V229" s="8">
        <f t="shared" si="20"/>
        <v>0</v>
      </c>
      <c r="W229" s="9">
        <f t="shared" si="16"/>
        <v>596218.76067853568</v>
      </c>
      <c r="X229" s="9">
        <v>596000</v>
      </c>
      <c r="Y229" s="14">
        <f t="shared" si="18"/>
        <v>218.76067853567656</v>
      </c>
    </row>
    <row r="230" spans="1:25" s="20" customFormat="1" ht="15.75" customHeight="1">
      <c r="A230" s="11">
        <f t="shared" si="17"/>
        <v>215</v>
      </c>
      <c r="B230" s="12" t="s">
        <v>234</v>
      </c>
      <c r="C230" s="11">
        <f t="shared" si="19"/>
        <v>70</v>
      </c>
      <c r="D230" s="13">
        <f>'May. 15'!W230</f>
        <v>70481.930810362202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8">
        <f t="shared" si="20"/>
        <v>0</v>
      </c>
      <c r="V230" s="8">
        <f t="shared" si="20"/>
        <v>0</v>
      </c>
      <c r="W230" s="9">
        <f t="shared" si="16"/>
        <v>70481.930810362202</v>
      </c>
      <c r="X230" s="9">
        <v>70000</v>
      </c>
      <c r="Y230" s="14">
        <f t="shared" si="18"/>
        <v>481.93081036220246</v>
      </c>
    </row>
    <row r="231" spans="1:25" s="20" customFormat="1" ht="15.75" customHeight="1">
      <c r="A231" s="11">
        <f t="shared" si="17"/>
        <v>216</v>
      </c>
      <c r="B231" s="12" t="s">
        <v>235</v>
      </c>
      <c r="C231" s="11">
        <f t="shared" si="19"/>
        <v>0</v>
      </c>
      <c r="D231" s="13">
        <f>'May. 15'!W231</f>
        <v>2.6600440469337627E-3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8">
        <f t="shared" si="20"/>
        <v>0</v>
      </c>
      <c r="V231" s="8">
        <f t="shared" si="20"/>
        <v>0</v>
      </c>
      <c r="W231" s="9">
        <f t="shared" si="16"/>
        <v>2.6600440469337627E-3</v>
      </c>
      <c r="X231" s="9">
        <v>0</v>
      </c>
      <c r="Y231" s="14">
        <f t="shared" si="18"/>
        <v>2.6600440469337627E-3</v>
      </c>
    </row>
    <row r="232" spans="1:25" s="20" customFormat="1" ht="15.75" customHeight="1">
      <c r="A232" s="11">
        <f t="shared" si="17"/>
        <v>217</v>
      </c>
      <c r="B232" s="12" t="s">
        <v>236</v>
      </c>
      <c r="C232" s="11">
        <f t="shared" si="19"/>
        <v>25</v>
      </c>
      <c r="D232" s="13">
        <f>'May. 15'!W232</f>
        <v>25066.639999999999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8">
        <f t="shared" si="20"/>
        <v>0</v>
      </c>
      <c r="V232" s="8">
        <f t="shared" si="20"/>
        <v>0</v>
      </c>
      <c r="W232" s="9">
        <f t="shared" si="16"/>
        <v>25066.639999999999</v>
      </c>
      <c r="X232" s="9">
        <v>25000</v>
      </c>
      <c r="Y232" s="14">
        <f t="shared" si="18"/>
        <v>66.639999999999418</v>
      </c>
    </row>
    <row r="233" spans="1:25" s="20" customFormat="1" ht="15.75" customHeight="1">
      <c r="A233" s="11">
        <f t="shared" si="17"/>
        <v>218</v>
      </c>
      <c r="B233" s="12" t="s">
        <v>237</v>
      </c>
      <c r="C233" s="11">
        <f t="shared" si="19"/>
        <v>21</v>
      </c>
      <c r="D233" s="13">
        <f>'May. 15'!W233</f>
        <v>21398.9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8">
        <f t="shared" si="20"/>
        <v>0</v>
      </c>
      <c r="V233" s="8">
        <f t="shared" si="20"/>
        <v>0</v>
      </c>
      <c r="W233" s="9">
        <f t="shared" si="16"/>
        <v>21398.9</v>
      </c>
      <c r="X233" s="9">
        <v>21000</v>
      </c>
      <c r="Y233" s="14">
        <f t="shared" si="18"/>
        <v>398.90000000000146</v>
      </c>
    </row>
    <row r="234" spans="1:25" s="20" customFormat="1" ht="15.75" customHeight="1">
      <c r="A234" s="11">
        <f t="shared" si="17"/>
        <v>219</v>
      </c>
      <c r="B234" s="12" t="s">
        <v>238</v>
      </c>
      <c r="C234" s="11">
        <f t="shared" si="19"/>
        <v>78</v>
      </c>
      <c r="D234" s="13">
        <f>'May. 15'!W234</f>
        <v>78167.74250890741</v>
      </c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8">
        <f t="shared" si="20"/>
        <v>0</v>
      </c>
      <c r="V234" s="8">
        <f t="shared" si="20"/>
        <v>0</v>
      </c>
      <c r="W234" s="9">
        <f t="shared" si="16"/>
        <v>78167.74250890741</v>
      </c>
      <c r="X234" s="9">
        <v>78000</v>
      </c>
      <c r="Y234" s="14">
        <f t="shared" si="18"/>
        <v>167.7425089074095</v>
      </c>
    </row>
    <row r="235" spans="1:25" s="20" customFormat="1" ht="15.75" customHeight="1">
      <c r="A235" s="11">
        <f t="shared" si="17"/>
        <v>220</v>
      </c>
      <c r="B235" s="15" t="s">
        <v>239</v>
      </c>
      <c r="C235" s="16">
        <f t="shared" si="19"/>
        <v>10</v>
      </c>
      <c r="D235" s="17">
        <f>'May. 15'!W235</f>
        <v>10455.25</v>
      </c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43">
        <f t="shared" si="20"/>
        <v>0</v>
      </c>
      <c r="V235" s="43">
        <f t="shared" si="20"/>
        <v>0</v>
      </c>
      <c r="W235" s="18">
        <f t="shared" si="16"/>
        <v>10455.25</v>
      </c>
      <c r="X235" s="18">
        <v>10000</v>
      </c>
      <c r="Y235" s="19">
        <f t="shared" si="18"/>
        <v>455.25</v>
      </c>
    </row>
    <row r="236" spans="1:25" s="20" customFormat="1" ht="15.75" customHeight="1">
      <c r="A236" s="11">
        <f t="shared" si="17"/>
        <v>221</v>
      </c>
      <c r="B236" s="12" t="s">
        <v>240</v>
      </c>
      <c r="C236" s="11">
        <f t="shared" si="19"/>
        <v>18</v>
      </c>
      <c r="D236" s="13">
        <f>'May. 15'!W236</f>
        <v>18652.59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8">
        <f t="shared" si="20"/>
        <v>0</v>
      </c>
      <c r="V236" s="8">
        <f t="shared" si="20"/>
        <v>0</v>
      </c>
      <c r="W236" s="9">
        <f t="shared" si="16"/>
        <v>18652.59</v>
      </c>
      <c r="X236" s="9">
        <v>18000</v>
      </c>
      <c r="Y236" s="14">
        <f t="shared" si="18"/>
        <v>652.59000000000015</v>
      </c>
    </row>
    <row r="237" spans="1:25" s="20" customFormat="1" ht="15.75" customHeight="1">
      <c r="A237" s="11">
        <f t="shared" si="17"/>
        <v>222</v>
      </c>
      <c r="B237" s="12" t="s">
        <v>241</v>
      </c>
      <c r="C237" s="11">
        <f t="shared" si="19"/>
        <v>67</v>
      </c>
      <c r="D237" s="13">
        <f>'May. 15'!W237</f>
        <v>67204.36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8">
        <f t="shared" si="20"/>
        <v>0</v>
      </c>
      <c r="V237" s="8">
        <f t="shared" si="20"/>
        <v>0</v>
      </c>
      <c r="W237" s="9">
        <f t="shared" si="16"/>
        <v>67204.36</v>
      </c>
      <c r="X237" s="9">
        <v>67000</v>
      </c>
      <c r="Y237" s="14">
        <f t="shared" si="18"/>
        <v>204.36000000000058</v>
      </c>
    </row>
    <row r="238" spans="1:25" s="20" customFormat="1" ht="15.75" customHeight="1">
      <c r="A238" s="11">
        <f t="shared" si="17"/>
        <v>223</v>
      </c>
      <c r="B238" s="12" t="s">
        <v>242</v>
      </c>
      <c r="C238" s="11">
        <f t="shared" si="19"/>
        <v>74</v>
      </c>
      <c r="D238" s="13">
        <f>'May. 15'!W238</f>
        <v>74121.47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8">
        <f t="shared" si="20"/>
        <v>0</v>
      </c>
      <c r="V238" s="8">
        <f t="shared" si="20"/>
        <v>0</v>
      </c>
      <c r="W238" s="9">
        <f t="shared" si="16"/>
        <v>74121.47</v>
      </c>
      <c r="X238" s="9">
        <v>74000</v>
      </c>
      <c r="Y238" s="14">
        <f t="shared" si="18"/>
        <v>121.47000000000116</v>
      </c>
    </row>
    <row r="239" spans="1:25" s="20" customFormat="1" ht="15.75" customHeight="1">
      <c r="A239" s="11">
        <f t="shared" si="17"/>
        <v>224</v>
      </c>
      <c r="B239" s="12" t="s">
        <v>243</v>
      </c>
      <c r="C239" s="11">
        <f t="shared" si="19"/>
        <v>29</v>
      </c>
      <c r="D239" s="13">
        <f>'May. 15'!W239</f>
        <v>29663.041887009182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8">
        <f t="shared" si="20"/>
        <v>0</v>
      </c>
      <c r="V239" s="8">
        <f t="shared" si="20"/>
        <v>0</v>
      </c>
      <c r="W239" s="9">
        <f t="shared" si="16"/>
        <v>29663.041887009182</v>
      </c>
      <c r="X239" s="9">
        <v>29000</v>
      </c>
      <c r="Y239" s="14">
        <f t="shared" si="18"/>
        <v>663.04188700918166</v>
      </c>
    </row>
    <row r="240" spans="1:25" s="20" customFormat="1" ht="15.75" customHeight="1">
      <c r="A240" s="11">
        <f t="shared" si="17"/>
        <v>225</v>
      </c>
      <c r="B240" s="12" t="s">
        <v>244</v>
      </c>
      <c r="C240" s="11">
        <f t="shared" si="19"/>
        <v>106</v>
      </c>
      <c r="D240" s="13">
        <f>'May. 15'!W240</f>
        <v>106158.66169417398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8">
        <f t="shared" si="20"/>
        <v>0</v>
      </c>
      <c r="V240" s="8">
        <f t="shared" si="20"/>
        <v>0</v>
      </c>
      <c r="W240" s="9">
        <f t="shared" si="16"/>
        <v>106158.66169417398</v>
      </c>
      <c r="X240" s="9">
        <v>106000</v>
      </c>
      <c r="Y240" s="14">
        <f t="shared" si="18"/>
        <v>158.66169417397759</v>
      </c>
    </row>
    <row r="241" spans="1:25" s="20" customFormat="1" ht="15.75" customHeight="1">
      <c r="A241" s="11">
        <f t="shared" si="17"/>
        <v>226</v>
      </c>
      <c r="B241" s="12" t="s">
        <v>245</v>
      </c>
      <c r="C241" s="11">
        <f t="shared" si="19"/>
        <v>62</v>
      </c>
      <c r="D241" s="13">
        <f>'May. 15'!W241</f>
        <v>62594.539999999994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8">
        <f t="shared" si="20"/>
        <v>0</v>
      </c>
      <c r="V241" s="8">
        <f t="shared" si="20"/>
        <v>0</v>
      </c>
      <c r="W241" s="9">
        <f t="shared" si="16"/>
        <v>62594.539999999994</v>
      </c>
      <c r="X241" s="9">
        <v>62000</v>
      </c>
      <c r="Y241" s="14">
        <f t="shared" si="18"/>
        <v>594.5399999999936</v>
      </c>
    </row>
    <row r="242" spans="1:25" s="20" customFormat="1" ht="15.75" customHeight="1">
      <c r="A242" s="11">
        <f t="shared" si="17"/>
        <v>227</v>
      </c>
      <c r="B242" s="12" t="s">
        <v>246</v>
      </c>
      <c r="C242" s="11">
        <f t="shared" si="19"/>
        <v>13</v>
      </c>
      <c r="D242" s="13">
        <f>'May. 15'!W242</f>
        <v>13801.15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8">
        <f t="shared" si="20"/>
        <v>0</v>
      </c>
      <c r="V242" s="8">
        <f t="shared" si="20"/>
        <v>0</v>
      </c>
      <c r="W242" s="9">
        <f t="shared" si="16"/>
        <v>13801.15</v>
      </c>
      <c r="X242" s="9">
        <v>13000</v>
      </c>
      <c r="Y242" s="14">
        <f t="shared" si="18"/>
        <v>801.14999999999964</v>
      </c>
    </row>
    <row r="243" spans="1:25" s="20" customFormat="1" ht="15.75" customHeight="1">
      <c r="A243" s="11">
        <f t="shared" si="17"/>
        <v>228</v>
      </c>
      <c r="B243" s="12" t="s">
        <v>247</v>
      </c>
      <c r="C243" s="11">
        <f t="shared" si="19"/>
        <v>13</v>
      </c>
      <c r="D243" s="13">
        <f>'May. 15'!W243</f>
        <v>13770.767976280575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8">
        <f t="shared" si="20"/>
        <v>0</v>
      </c>
      <c r="V243" s="8">
        <f t="shared" si="20"/>
        <v>0</v>
      </c>
      <c r="W243" s="9">
        <f t="shared" si="16"/>
        <v>13770.767976280575</v>
      </c>
      <c r="X243" s="9">
        <v>13000</v>
      </c>
      <c r="Y243" s="14">
        <f t="shared" si="18"/>
        <v>770.76797628057466</v>
      </c>
    </row>
    <row r="244" spans="1:25" s="20" customFormat="1" ht="15.75" customHeight="1">
      <c r="A244" s="11">
        <f t="shared" si="17"/>
        <v>229</v>
      </c>
      <c r="B244" s="12" t="s">
        <v>248</v>
      </c>
      <c r="C244" s="11">
        <f t="shared" si="19"/>
        <v>85</v>
      </c>
      <c r="D244" s="13">
        <f>'May. 15'!W244</f>
        <v>85067.490967875667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8">
        <f t="shared" si="20"/>
        <v>0</v>
      </c>
      <c r="V244" s="8">
        <f t="shared" si="20"/>
        <v>0</v>
      </c>
      <c r="W244" s="9">
        <f t="shared" si="16"/>
        <v>85067.490967875667</v>
      </c>
      <c r="X244" s="9">
        <v>85000</v>
      </c>
      <c r="Y244" s="14">
        <f t="shared" si="18"/>
        <v>67.490967875666684</v>
      </c>
    </row>
    <row r="245" spans="1:25" s="20" customFormat="1" ht="15.75" customHeight="1">
      <c r="A245" s="11">
        <f t="shared" si="17"/>
        <v>230</v>
      </c>
      <c r="B245" s="21" t="s">
        <v>249</v>
      </c>
      <c r="C245" s="22">
        <f t="shared" si="19"/>
        <v>0</v>
      </c>
      <c r="D245" s="23">
        <f>'May. 15'!W245</f>
        <v>-1.9672797934617847E-3</v>
      </c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7">
        <f t="shared" si="20"/>
        <v>0</v>
      </c>
      <c r="V245" s="27">
        <f t="shared" si="20"/>
        <v>0</v>
      </c>
      <c r="W245" s="24">
        <f t="shared" si="16"/>
        <v>-1.9672797934617847E-3</v>
      </c>
      <c r="X245" s="24">
        <v>0</v>
      </c>
      <c r="Y245" s="25">
        <f t="shared" si="18"/>
        <v>-1.9672797934617847E-3</v>
      </c>
    </row>
    <row r="246" spans="1:25" s="20" customFormat="1" ht="15.75" customHeight="1">
      <c r="A246" s="11">
        <f t="shared" si="17"/>
        <v>231</v>
      </c>
      <c r="B246" s="12" t="s">
        <v>250</v>
      </c>
      <c r="C246" s="11">
        <f t="shared" si="19"/>
        <v>33</v>
      </c>
      <c r="D246" s="13">
        <f>'May. 15'!W246</f>
        <v>33566.681911684769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8">
        <f t="shared" si="20"/>
        <v>0</v>
      </c>
      <c r="V246" s="8">
        <f t="shared" si="20"/>
        <v>0</v>
      </c>
      <c r="W246" s="9">
        <f t="shared" si="16"/>
        <v>33566.681911684769</v>
      </c>
      <c r="X246" s="9">
        <v>33000</v>
      </c>
      <c r="Y246" s="14">
        <f t="shared" si="18"/>
        <v>566.68191168476915</v>
      </c>
    </row>
    <row r="247" spans="1:25" s="20" customFormat="1" ht="15.75" customHeight="1">
      <c r="A247" s="11">
        <f t="shared" si="17"/>
        <v>232</v>
      </c>
      <c r="B247" s="15" t="s">
        <v>251</v>
      </c>
      <c r="C247" s="16">
        <f t="shared" si="19"/>
        <v>62</v>
      </c>
      <c r="D247" s="17">
        <f>'May. 15'!W247</f>
        <v>62390.158029261169</v>
      </c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43">
        <f t="shared" si="20"/>
        <v>0</v>
      </c>
      <c r="V247" s="43">
        <f t="shared" si="20"/>
        <v>0</v>
      </c>
      <c r="W247" s="18">
        <f t="shared" si="16"/>
        <v>62390.158029261169</v>
      </c>
      <c r="X247" s="18">
        <v>62000</v>
      </c>
      <c r="Y247" s="19">
        <f t="shared" si="18"/>
        <v>390.15802926116885</v>
      </c>
    </row>
    <row r="248" spans="1:25" s="20" customFormat="1" ht="15.75" customHeight="1">
      <c r="A248" s="11">
        <f t="shared" si="17"/>
        <v>233</v>
      </c>
      <c r="B248" s="12" t="s">
        <v>252</v>
      </c>
      <c r="C248" s="11">
        <f t="shared" si="19"/>
        <v>112</v>
      </c>
      <c r="D248" s="13">
        <f>'May. 15'!W248</f>
        <v>112333.77709456012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8">
        <f t="shared" si="20"/>
        <v>0</v>
      </c>
      <c r="V248" s="8">
        <f t="shared" si="20"/>
        <v>0</v>
      </c>
      <c r="W248" s="9">
        <f t="shared" si="16"/>
        <v>112333.77709456012</v>
      </c>
      <c r="X248" s="9">
        <v>112000</v>
      </c>
      <c r="Y248" s="14">
        <f t="shared" si="18"/>
        <v>333.77709456012235</v>
      </c>
    </row>
    <row r="249" spans="1:25" s="20" customFormat="1" ht="15.75" customHeight="1">
      <c r="A249" s="11">
        <f t="shared" si="17"/>
        <v>234</v>
      </c>
      <c r="B249" s="12" t="s">
        <v>253</v>
      </c>
      <c r="C249" s="11">
        <f t="shared" si="19"/>
        <v>463</v>
      </c>
      <c r="D249" s="13">
        <f>'May. 15'!W249</f>
        <v>463664.38517112134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8">
        <f t="shared" si="20"/>
        <v>0</v>
      </c>
      <c r="V249" s="8">
        <f t="shared" si="20"/>
        <v>0</v>
      </c>
      <c r="W249" s="9">
        <f t="shared" si="16"/>
        <v>463664.38517112134</v>
      </c>
      <c r="X249" s="9">
        <v>463000</v>
      </c>
      <c r="Y249" s="14">
        <f t="shared" si="18"/>
        <v>664.38517112133559</v>
      </c>
    </row>
    <row r="250" spans="1:25" s="20" customFormat="1" ht="15.75" customHeight="1">
      <c r="A250" s="11">
        <f t="shared" si="17"/>
        <v>235</v>
      </c>
      <c r="B250" s="12" t="s">
        <v>254</v>
      </c>
      <c r="C250" s="11">
        <f t="shared" si="19"/>
        <v>26</v>
      </c>
      <c r="D250" s="13">
        <f>'May. 15'!W250</f>
        <v>26568.61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8">
        <f t="shared" si="20"/>
        <v>0</v>
      </c>
      <c r="V250" s="8">
        <f t="shared" si="20"/>
        <v>0</v>
      </c>
      <c r="W250" s="9">
        <f t="shared" si="16"/>
        <v>26568.61</v>
      </c>
      <c r="X250" s="9">
        <v>26000</v>
      </c>
      <c r="Y250" s="14">
        <f t="shared" si="18"/>
        <v>568.61000000000058</v>
      </c>
    </row>
    <row r="251" spans="1:25" s="20" customFormat="1" ht="15.75" customHeight="1">
      <c r="A251" s="11">
        <f t="shared" si="17"/>
        <v>236</v>
      </c>
      <c r="B251" s="12" t="s">
        <v>255</v>
      </c>
      <c r="C251" s="11">
        <f t="shared" si="19"/>
        <v>70</v>
      </c>
      <c r="D251" s="13">
        <f>'May. 15'!W251</f>
        <v>70739.782030459683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8">
        <f t="shared" si="20"/>
        <v>0</v>
      </c>
      <c r="V251" s="8">
        <f t="shared" si="20"/>
        <v>0</v>
      </c>
      <c r="W251" s="9">
        <f t="shared" si="16"/>
        <v>70739.782030459683</v>
      </c>
      <c r="X251" s="9">
        <v>70000</v>
      </c>
      <c r="Y251" s="14">
        <f t="shared" si="18"/>
        <v>739.78203045968257</v>
      </c>
    </row>
    <row r="252" spans="1:25" s="20" customFormat="1" ht="15.75" customHeight="1">
      <c r="A252" s="11">
        <f t="shared" si="17"/>
        <v>237</v>
      </c>
      <c r="B252" s="12" t="s">
        <v>256</v>
      </c>
      <c r="C252" s="11">
        <f t="shared" si="19"/>
        <v>245</v>
      </c>
      <c r="D252" s="13">
        <f>'May. 15'!W252</f>
        <v>245541.92757819642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8">
        <f t="shared" si="20"/>
        <v>0</v>
      </c>
      <c r="V252" s="8">
        <f t="shared" si="20"/>
        <v>0</v>
      </c>
      <c r="W252" s="9">
        <f t="shared" si="16"/>
        <v>245541.92757819642</v>
      </c>
      <c r="X252" s="9">
        <v>245000</v>
      </c>
      <c r="Y252" s="14">
        <f t="shared" si="18"/>
        <v>541.92757819642429</v>
      </c>
    </row>
    <row r="253" spans="1:25" s="20" customFormat="1" ht="15.75" customHeight="1">
      <c r="A253" s="11">
        <f t="shared" si="17"/>
        <v>238</v>
      </c>
      <c r="B253" s="12" t="s">
        <v>257</v>
      </c>
      <c r="C253" s="11">
        <f t="shared" si="19"/>
        <v>58</v>
      </c>
      <c r="D253" s="13">
        <f>'May. 15'!W253</f>
        <v>58197.32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28"/>
      <c r="Q253" s="13"/>
      <c r="R253" s="28"/>
      <c r="S253" s="13"/>
      <c r="T253" s="13"/>
      <c r="U253" s="8">
        <f t="shared" si="20"/>
        <v>0</v>
      </c>
      <c r="V253" s="8">
        <f t="shared" si="20"/>
        <v>0</v>
      </c>
      <c r="W253" s="9">
        <f t="shared" si="16"/>
        <v>58197.32</v>
      </c>
      <c r="X253" s="9">
        <v>58000</v>
      </c>
      <c r="Y253" s="14">
        <f t="shared" si="18"/>
        <v>197.31999999999971</v>
      </c>
    </row>
    <row r="254" spans="1:25" s="20" customFormat="1" ht="15.75" customHeight="1">
      <c r="A254" s="11">
        <f t="shared" si="17"/>
        <v>239</v>
      </c>
      <c r="B254" s="12" t="s">
        <v>258</v>
      </c>
      <c r="C254" s="11">
        <f t="shared" si="19"/>
        <v>223</v>
      </c>
      <c r="D254" s="13">
        <f>'May. 15'!W254</f>
        <v>223021.69614070357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8">
        <f t="shared" si="20"/>
        <v>0</v>
      </c>
      <c r="V254" s="8">
        <f t="shared" si="20"/>
        <v>0</v>
      </c>
      <c r="W254" s="9">
        <f t="shared" si="16"/>
        <v>223021.69614070357</v>
      </c>
      <c r="X254" s="9">
        <v>223000</v>
      </c>
      <c r="Y254" s="14">
        <f t="shared" si="18"/>
        <v>21.696140703570563</v>
      </c>
    </row>
    <row r="255" spans="1:25" s="20" customFormat="1" ht="15.75" customHeight="1">
      <c r="A255" s="11">
        <f t="shared" si="17"/>
        <v>240</v>
      </c>
      <c r="B255" s="12" t="s">
        <v>259</v>
      </c>
      <c r="C255" s="11">
        <f t="shared" si="19"/>
        <v>285</v>
      </c>
      <c r="D255" s="13">
        <f>'May. 15'!W255</f>
        <v>285133.38894974173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8">
        <f t="shared" si="20"/>
        <v>0</v>
      </c>
      <c r="V255" s="8">
        <f t="shared" si="20"/>
        <v>0</v>
      </c>
      <c r="W255" s="9">
        <f t="shared" si="16"/>
        <v>285133.38894974173</v>
      </c>
      <c r="X255" s="9">
        <v>285000</v>
      </c>
      <c r="Y255" s="14">
        <f t="shared" si="18"/>
        <v>133.38894974172581</v>
      </c>
    </row>
    <row r="256" spans="1:25" s="20" customFormat="1" ht="15.75" customHeight="1">
      <c r="A256" s="11">
        <f t="shared" si="17"/>
        <v>241</v>
      </c>
      <c r="B256" s="21" t="s">
        <v>260</v>
      </c>
      <c r="C256" s="22">
        <f t="shared" si="19"/>
        <v>0</v>
      </c>
      <c r="D256" s="23">
        <f>'May. 15'!W256</f>
        <v>6.3599382701795548E-4</v>
      </c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7">
        <f t="shared" si="20"/>
        <v>0</v>
      </c>
      <c r="V256" s="27">
        <f t="shared" si="20"/>
        <v>0</v>
      </c>
      <c r="W256" s="24">
        <f t="shared" si="16"/>
        <v>6.3599382701795548E-4</v>
      </c>
      <c r="X256" s="24">
        <v>0</v>
      </c>
      <c r="Y256" s="25">
        <f t="shared" si="18"/>
        <v>6.3599382701795548E-4</v>
      </c>
    </row>
    <row r="257" spans="1:25" s="20" customFormat="1" ht="15.75" customHeight="1">
      <c r="A257" s="11">
        <f t="shared" si="17"/>
        <v>242</v>
      </c>
      <c r="B257" s="21" t="s">
        <v>261</v>
      </c>
      <c r="C257" s="22">
        <f t="shared" si="19"/>
        <v>0</v>
      </c>
      <c r="D257" s="23">
        <f>'May. 15'!W257</f>
        <v>-1.5968545922078192E-3</v>
      </c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7">
        <f t="shared" si="20"/>
        <v>0</v>
      </c>
      <c r="V257" s="27">
        <f t="shared" si="20"/>
        <v>0</v>
      </c>
      <c r="W257" s="24">
        <f t="shared" si="16"/>
        <v>-1.5968545922078192E-3</v>
      </c>
      <c r="X257" s="24">
        <v>0</v>
      </c>
      <c r="Y257" s="25">
        <f t="shared" si="18"/>
        <v>-1.5968545922078192E-3</v>
      </c>
    </row>
    <row r="258" spans="1:25" s="20" customFormat="1" ht="15.75" customHeight="1">
      <c r="A258" s="11">
        <f t="shared" si="17"/>
        <v>243</v>
      </c>
      <c r="B258" s="12" t="s">
        <v>262</v>
      </c>
      <c r="C258" s="11">
        <f t="shared" si="19"/>
        <v>143</v>
      </c>
      <c r="D258" s="13">
        <f>'May. 15'!W258</f>
        <v>143190.9125125462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8">
        <f t="shared" si="20"/>
        <v>0</v>
      </c>
      <c r="V258" s="8">
        <f t="shared" si="20"/>
        <v>0</v>
      </c>
      <c r="W258" s="9">
        <f t="shared" si="16"/>
        <v>143190.9125125462</v>
      </c>
      <c r="X258" s="9">
        <v>143000</v>
      </c>
      <c r="Y258" s="14">
        <f t="shared" si="18"/>
        <v>190.91251254620147</v>
      </c>
    </row>
    <row r="259" spans="1:25" s="20" customFormat="1" ht="15.75" customHeight="1">
      <c r="A259" s="11"/>
      <c r="B259" s="12"/>
      <c r="C259" s="11">
        <f t="shared" si="19"/>
        <v>0</v>
      </c>
      <c r="D259" s="13">
        <f>'May. 15'!W259</f>
        <v>484.98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8">
        <f t="shared" si="20"/>
        <v>0</v>
      </c>
      <c r="V259" s="8">
        <f t="shared" si="20"/>
        <v>0</v>
      </c>
      <c r="W259" s="9">
        <f t="shared" si="16"/>
        <v>484.98</v>
      </c>
      <c r="X259" s="9">
        <v>0</v>
      </c>
      <c r="Y259" s="14">
        <f t="shared" si="18"/>
        <v>484.98</v>
      </c>
    </row>
    <row r="260" spans="1:25" s="20" customFormat="1" ht="15.75" customHeight="1">
      <c r="A260" s="11"/>
      <c r="B260" s="12"/>
      <c r="C260" s="11">
        <f t="shared" si="19"/>
        <v>0</v>
      </c>
      <c r="D260" s="13">
        <f>'May. 15'!W260</f>
        <v>428.37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8">
        <f t="shared" si="20"/>
        <v>0</v>
      </c>
      <c r="V260" s="8">
        <f t="shared" si="20"/>
        <v>0</v>
      </c>
      <c r="W260" s="9">
        <f t="shared" si="16"/>
        <v>428.37</v>
      </c>
      <c r="X260" s="9">
        <v>0</v>
      </c>
      <c r="Y260" s="14">
        <f t="shared" si="18"/>
        <v>428.37</v>
      </c>
    </row>
    <row r="261" spans="1:25" s="20" customFormat="1" ht="15.75" customHeight="1">
      <c r="A261" s="11"/>
      <c r="B261" s="12"/>
      <c r="C261" s="11">
        <f t="shared" si="19"/>
        <v>0</v>
      </c>
      <c r="D261" s="13">
        <f>'May. 15'!W261</f>
        <v>365.82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8">
        <f t="shared" si="20"/>
        <v>0</v>
      </c>
      <c r="V261" s="8">
        <f t="shared" si="20"/>
        <v>0</v>
      </c>
      <c r="W261" s="9">
        <f t="shared" si="16"/>
        <v>365.82</v>
      </c>
      <c r="X261" s="9">
        <v>0</v>
      </c>
      <c r="Y261" s="14">
        <f t="shared" si="18"/>
        <v>365.82</v>
      </c>
    </row>
    <row r="262" spans="1:25" s="31" customFormat="1" ht="15.75" customHeight="1" thickBot="1">
      <c r="A262" s="52" t="s">
        <v>263</v>
      </c>
      <c r="B262" s="52"/>
      <c r="C262" s="29">
        <f t="shared" ref="C262:Y262" si="21">SUM(C16:C261)</f>
        <v>29081</v>
      </c>
      <c r="D262" s="30">
        <f t="shared" si="21"/>
        <v>29187188.930740178</v>
      </c>
      <c r="E262" s="30">
        <f t="shared" si="21"/>
        <v>0</v>
      </c>
      <c r="F262" s="30">
        <f t="shared" si="21"/>
        <v>46950</v>
      </c>
      <c r="G262" s="30">
        <f t="shared" si="21"/>
        <v>0</v>
      </c>
      <c r="H262" s="30">
        <f t="shared" si="21"/>
        <v>0</v>
      </c>
      <c r="I262" s="30">
        <f t="shared" si="21"/>
        <v>0</v>
      </c>
      <c r="J262" s="30">
        <f t="shared" si="21"/>
        <v>0</v>
      </c>
      <c r="K262" s="30">
        <f t="shared" si="21"/>
        <v>0</v>
      </c>
      <c r="L262" s="30">
        <f t="shared" si="21"/>
        <v>0</v>
      </c>
      <c r="M262" s="30">
        <f t="shared" si="21"/>
        <v>0</v>
      </c>
      <c r="N262" s="30">
        <f t="shared" si="21"/>
        <v>0</v>
      </c>
      <c r="O262" s="30">
        <f t="shared" si="21"/>
        <v>0</v>
      </c>
      <c r="P262" s="30">
        <f t="shared" si="21"/>
        <v>0</v>
      </c>
      <c r="Q262" s="30">
        <f t="shared" si="21"/>
        <v>0</v>
      </c>
      <c r="R262" s="30">
        <f t="shared" si="21"/>
        <v>2000</v>
      </c>
      <c r="S262" s="30">
        <f t="shared" si="21"/>
        <v>109738.15</v>
      </c>
      <c r="T262" s="30">
        <f t="shared" si="21"/>
        <v>1106.9999999999998</v>
      </c>
      <c r="U262" s="30">
        <f t="shared" si="21"/>
        <v>109738.15</v>
      </c>
      <c r="V262" s="30">
        <f t="shared" si="21"/>
        <v>50057</v>
      </c>
      <c r="W262" s="30">
        <f t="shared" si="21"/>
        <v>29127507.780740179</v>
      </c>
      <c r="X262" s="30">
        <f t="shared" si="21"/>
        <v>29081000</v>
      </c>
      <c r="Y262" s="30">
        <f t="shared" si="21"/>
        <v>46507.780740181319</v>
      </c>
    </row>
    <row r="263" spans="1:25" s="31" customFormat="1" thickTop="1">
      <c r="A263" s="32"/>
      <c r="B263" s="32"/>
      <c r="C263" s="32"/>
      <c r="D263" s="20">
        <f>D262-'May. 15'!W262</f>
        <v>0</v>
      </c>
      <c r="E263" s="33">
        <f>E262-'[3]Jun. 15'!$E$130-'[3]Jun. 15'!$E$131-'[3]Jun. 15'!$E$132</f>
        <v>0</v>
      </c>
      <c r="F263" s="33">
        <f>F262-'[3]Jun. 15'!$F$130-'[3]Jun. 15'!$F$131-'[3]Jun. 15'!$F$132</f>
        <v>0</v>
      </c>
      <c r="G263" s="33">
        <f>G262-'[3]Jun. 15'!$G$130-'[3]Jun. 15'!$G$131-'[3]Jun. 15'!$G$132</f>
        <v>0</v>
      </c>
      <c r="H263" s="33">
        <f>H262-'[3]Jun. 15'!$H$130-'[3]Jun. 15'!$H$131-'[3]Jun. 15'!$H$132</f>
        <v>0</v>
      </c>
      <c r="I263" s="33">
        <f>I262-'[3]Jun. 15'!$I$130-'[3]Jun. 15'!$I$131-'[3]Jun. 15'!$I$132</f>
        <v>0</v>
      </c>
      <c r="J263" s="33">
        <f>J262-'[3]Jun. 15'!$J$130-'[3]Jun. 15'!$J$131-'[3]Jun. 15'!$J$132</f>
        <v>0</v>
      </c>
      <c r="K263" s="33">
        <f>K262-'[3]Jun. 15'!$K$130-'[3]Jun. 15'!$K$131-'[3]Jun. 15'!$K$132</f>
        <v>0</v>
      </c>
      <c r="L263" s="33">
        <f>L262-'[3]Jun. 15'!$L$130-'[3]Jun. 15'!$L$131-'[3]Jun. 15'!$L$132</f>
        <v>0</v>
      </c>
      <c r="M263" s="33">
        <f>M262-'[3]Jun. 15'!$M$130-'[3]Jun. 15'!$M$131-'[3]Jun. 15'!$M$132</f>
        <v>0</v>
      </c>
      <c r="N263" s="33">
        <f>N262-'[3]Jun. 15'!$N$130-'[3]Jun. 15'!$N$131-'[3]Jun. 15'!$N$132</f>
        <v>0</v>
      </c>
      <c r="O263" s="33">
        <f>O262-'[3]Jun. 15'!$O$130-'[3]Jun. 15'!$O$131-'[3]Jun. 15'!$O$132</f>
        <v>0</v>
      </c>
      <c r="P263" s="33">
        <f>P262-'[3]Jun. 15'!$P$130-'[3]Jun. 15'!$P$131-'[3]Jun. 15'!$P$132</f>
        <v>0</v>
      </c>
      <c r="Q263" s="33">
        <f>Q262-'[3]Jun. 15'!$Q$130-'[3]Jun. 15'!$Q$131-'[3]Jun. 15'!$Q$132</f>
        <v>0</v>
      </c>
      <c r="R263" s="33">
        <f>R262-'[3]Jun. 15'!$R$130-'[3]Jun. 15'!$R$131-'[3]Jun. 15'!$R$132</f>
        <v>0</v>
      </c>
      <c r="S263" s="33">
        <f>S262-'[3]Jun. 15'!$S$130-'[3]Jun. 15'!$S$131-'[3]Jun. 15'!$S$132</f>
        <v>-5.7980287238024175E-12</v>
      </c>
      <c r="T263" s="33">
        <f>T262-'[3]Jun. 15'!$T$130-'[3]Jun. 15'!$T$131-'[3]Jun. 15'!$T$132</f>
        <v>0</v>
      </c>
      <c r="U263" s="33">
        <f>U262-'[3]Jun. 15'!$U$130-'[3]Jun. 15'!$U$131-'[3]Jun. 15'!$U$132</f>
        <v>-5.7980287238024175E-12</v>
      </c>
      <c r="V263" s="33">
        <f>V262-'[3]Jun. 15'!$V$130-'[3]Jun. 15'!$V$131-'[3]Jun. 15'!$V$132</f>
        <v>0</v>
      </c>
      <c r="W263" s="34">
        <f>W262-'[4]Jun. 15'!$E$158-'[4]Jun. 15'!$E$159-'[4]Jun. 15'!$E$160</f>
        <v>5.5420336393581238E-3</v>
      </c>
      <c r="X263" s="34">
        <f>+X262+Y262-W262</f>
        <v>0</v>
      </c>
      <c r="Y263" s="35"/>
    </row>
    <row r="264" spans="1:25" s="31" customFormat="1">
      <c r="A264" s="32" t="s">
        <v>264</v>
      </c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6"/>
      <c r="Q264" s="36"/>
      <c r="R264" s="36"/>
      <c r="S264" s="2"/>
      <c r="T264" s="20"/>
      <c r="U264" s="2"/>
      <c r="V264" s="2"/>
      <c r="W264" s="34"/>
      <c r="X264" s="20" t="s">
        <v>265</v>
      </c>
      <c r="Y264" s="1"/>
    </row>
    <row r="265" spans="1:25" s="31" customFormat="1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0"/>
      <c r="Q265" s="20"/>
      <c r="R265" s="20"/>
      <c r="S265" s="2"/>
      <c r="T265" s="20"/>
      <c r="U265" s="2"/>
      <c r="V265" s="2"/>
      <c r="W265" s="34"/>
      <c r="X265" s="34"/>
      <c r="Y265" s="1"/>
    </row>
    <row r="266" spans="1:25">
      <c r="A266" s="37" t="s">
        <v>266</v>
      </c>
      <c r="P266" s="20"/>
      <c r="Q266" s="20"/>
      <c r="R266" s="20"/>
      <c r="S266" s="20"/>
      <c r="T266" s="20"/>
      <c r="U266" s="20"/>
      <c r="V266" s="38"/>
      <c r="W266" s="34"/>
      <c r="X266" s="53"/>
      <c r="Y266" s="53"/>
    </row>
    <row r="267" spans="1:25" s="31" customFormat="1">
      <c r="A267" s="32" t="s">
        <v>268</v>
      </c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0"/>
      <c r="T267" s="20"/>
      <c r="U267" s="2"/>
      <c r="V267" s="2"/>
      <c r="W267" s="2"/>
      <c r="X267" s="54" t="s">
        <v>269</v>
      </c>
      <c r="Y267" s="54"/>
    </row>
    <row r="268" spans="1:25">
      <c r="S268" s="20"/>
      <c r="T268" s="20"/>
      <c r="W268" s="39"/>
      <c r="X268" s="34"/>
      <c r="Y268" s="40"/>
    </row>
    <row r="269" spans="1:25">
      <c r="A269" s="32"/>
      <c r="S269" s="20"/>
      <c r="T269" s="20"/>
      <c r="W269" s="34"/>
      <c r="X269" s="34"/>
      <c r="Y269" s="40"/>
    </row>
    <row r="270" spans="1:25">
      <c r="A270" s="32"/>
      <c r="W270" s="34"/>
      <c r="X270" s="39"/>
      <c r="Y270" s="26"/>
    </row>
    <row r="271" spans="1:25">
      <c r="W271" s="34"/>
      <c r="Y271" s="41"/>
    </row>
    <row r="272" spans="1:25">
      <c r="W272" s="42"/>
      <c r="X272" s="55"/>
      <c r="Y272" s="55"/>
    </row>
    <row r="273" spans="1:25">
      <c r="W273" s="42"/>
      <c r="X273" s="50"/>
      <c r="Y273" s="50"/>
    </row>
    <row r="274" spans="1:25">
      <c r="W274" s="34"/>
      <c r="X274" s="34"/>
    </row>
    <row r="276" spans="1:25">
      <c r="X276" s="34"/>
      <c r="Y276" s="26"/>
    </row>
    <row r="278" spans="1:25" s="2" customFormat="1">
      <c r="A278" s="1"/>
      <c r="B278" s="1"/>
      <c r="C278" s="1"/>
      <c r="Y278" s="1"/>
    </row>
    <row r="279" spans="1:25" s="2" customFormat="1">
      <c r="A279" s="1"/>
      <c r="B279" s="1"/>
      <c r="C279" s="1"/>
      <c r="Y279" s="1"/>
    </row>
    <row r="280" spans="1:25" s="2" customFormat="1">
      <c r="A280" s="1"/>
      <c r="B280" s="1"/>
      <c r="C280" s="1"/>
      <c r="Y280" s="1"/>
    </row>
    <row r="281" spans="1:25" s="2" customFormat="1">
      <c r="A281" s="1"/>
      <c r="B281" s="1"/>
      <c r="C281" s="1"/>
      <c r="Y281" s="1"/>
    </row>
    <row r="283" spans="1:25" s="2" customFormat="1">
      <c r="A283" s="1"/>
      <c r="B283" s="1"/>
      <c r="C283" s="1"/>
      <c r="Y283" s="1"/>
    </row>
    <row r="288" spans="1:25" s="2" customFormat="1">
      <c r="A288" s="1"/>
      <c r="B288" s="1"/>
      <c r="C288" s="1"/>
      <c r="Y288" s="1"/>
    </row>
    <row r="289" spans="1:25" s="2" customFormat="1">
      <c r="A289" s="1"/>
      <c r="B289" s="1"/>
      <c r="C289" s="1"/>
      <c r="Y289" s="1"/>
    </row>
    <row r="290" spans="1:25" s="2" customFormat="1">
      <c r="A290" s="1"/>
      <c r="B290" s="1"/>
      <c r="C290" s="1"/>
      <c r="Y290" s="1"/>
    </row>
    <row r="291" spans="1:25" s="2" customFormat="1">
      <c r="A291" s="1"/>
      <c r="B291" s="1"/>
      <c r="C291" s="1"/>
      <c r="Y291" s="1"/>
    </row>
    <row r="292" spans="1:25" s="2" customFormat="1">
      <c r="A292" s="1"/>
      <c r="B292" s="1"/>
      <c r="C292" s="1"/>
      <c r="Y292" s="1"/>
    </row>
    <row r="293" spans="1:25" s="2" customFormat="1">
      <c r="A293" s="1"/>
      <c r="B293" s="1"/>
      <c r="C293" s="1"/>
      <c r="Y293" s="1"/>
    </row>
    <row r="294" spans="1:25" s="2" customFormat="1">
      <c r="A294" s="1"/>
      <c r="B294" s="1"/>
      <c r="C294" s="1"/>
      <c r="Y294" s="1"/>
    </row>
    <row r="295" spans="1:25" s="20" customFormat="1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"/>
    </row>
    <row r="296" spans="1:25" s="20" customFormat="1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"/>
    </row>
    <row r="297" spans="1:25" s="20" customFormat="1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"/>
    </row>
    <row r="298" spans="1:25" s="20" customFormat="1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"/>
    </row>
    <row r="299" spans="1:25" s="20" customFormat="1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"/>
    </row>
    <row r="300" spans="1:25" s="20" customFormat="1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1"/>
    </row>
    <row r="301" spans="1:25" s="20" customFormat="1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"/>
    </row>
    <row r="302" spans="1:25" s="20" customFormat="1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"/>
    </row>
    <row r="303" spans="1:25" s="20" customFormat="1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"/>
    </row>
    <row r="304" spans="1:25" s="20" customFormat="1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"/>
    </row>
    <row r="305" spans="4:25" s="20" customFormat="1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"/>
    </row>
    <row r="306" spans="4:25" s="20" customFormat="1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"/>
    </row>
    <row r="310" spans="4:25" s="20" customFormat="1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"/>
    </row>
    <row r="311" spans="4:25" s="20" customFormat="1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"/>
    </row>
    <row r="314" spans="4:25" s="20" customFormat="1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"/>
    </row>
    <row r="315" spans="4:25" s="20" customFormat="1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"/>
    </row>
    <row r="316" spans="4:25" s="20" customFormat="1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"/>
    </row>
    <row r="317" spans="4:25" s="20" customFormat="1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"/>
    </row>
    <row r="318" spans="4:25" s="20" customFormat="1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"/>
    </row>
    <row r="319" spans="4:25" s="20" customFormat="1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"/>
    </row>
    <row r="321" spans="4:25" s="20" customFormat="1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"/>
    </row>
    <row r="322" spans="4:25" s="20" customFormat="1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"/>
    </row>
    <row r="324" spans="4:25" s="20" customFormat="1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"/>
    </row>
    <row r="325" spans="4:25" s="20" customFormat="1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"/>
    </row>
    <row r="326" spans="4:25" s="20" customFormat="1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"/>
    </row>
    <row r="327" spans="4:25" s="20" customFormat="1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"/>
    </row>
    <row r="328" spans="4:25" s="20" customFormat="1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"/>
    </row>
    <row r="329" spans="4:25" s="20" customFormat="1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"/>
    </row>
    <row r="338" spans="4:25" s="20" customFormat="1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"/>
    </row>
    <row r="339" spans="4:25" s="20" customFormat="1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"/>
    </row>
    <row r="340" spans="4:25" s="20" customFormat="1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"/>
    </row>
    <row r="341" spans="4:25" s="20" customFormat="1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"/>
    </row>
    <row r="343" spans="4:25" s="20" customFormat="1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"/>
    </row>
    <row r="356" spans="1:25" s="20" customFormat="1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"/>
    </row>
    <row r="357" spans="1:25" s="20" customFormat="1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"/>
    </row>
    <row r="358" spans="1:25" s="20" customFormat="1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"/>
    </row>
    <row r="359" spans="1:25" s="20" customFormat="1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"/>
    </row>
    <row r="360" spans="1:25" s="20" customFormat="1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"/>
    </row>
    <row r="361" spans="1:25" s="20" customFormat="1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"/>
    </row>
    <row r="362" spans="1:25" s="20" customFormat="1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"/>
    </row>
  </sheetData>
  <sheetProtection password="EC34" sheet="1" objects="1" scenarios="1"/>
  <mergeCells count="29">
    <mergeCell ref="A8:Y8"/>
    <mergeCell ref="A3:Y3"/>
    <mergeCell ref="A4:Y4"/>
    <mergeCell ref="A5:Y5"/>
    <mergeCell ref="A6:Y6"/>
    <mergeCell ref="A7:Y7"/>
    <mergeCell ref="A10:Y10"/>
    <mergeCell ref="A11:Y11"/>
    <mergeCell ref="A13:A14"/>
    <mergeCell ref="B13:B14"/>
    <mergeCell ref="C13:C14"/>
    <mergeCell ref="D13:D14"/>
    <mergeCell ref="E13:F13"/>
    <mergeCell ref="G13:H13"/>
    <mergeCell ref="I13:J13"/>
    <mergeCell ref="K13:L13"/>
    <mergeCell ref="X273:Y273"/>
    <mergeCell ref="X13:X14"/>
    <mergeCell ref="Y13:Y14"/>
    <mergeCell ref="A262:B262"/>
    <mergeCell ref="X266:Y266"/>
    <mergeCell ref="X267:Y267"/>
    <mergeCell ref="X272:Y272"/>
    <mergeCell ref="M13:N13"/>
    <mergeCell ref="O13:P13"/>
    <mergeCell ref="Q13:R13"/>
    <mergeCell ref="S13:T13"/>
    <mergeCell ref="U13:V13"/>
    <mergeCell ref="W13:W14"/>
  </mergeCells>
  <printOptions horizontalCentered="1"/>
  <pageMargins left="0" right="0" top="0.5" bottom="0.5" header="0" footer="0"/>
  <pageSetup paperSize="12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Y369"/>
  <sheetViews>
    <sheetView tabSelected="1" workbookViewId="0">
      <pane xSplit="4" ySplit="14" topLeftCell="E259" activePane="bottomRight" state="frozen"/>
      <selection activeCell="W15" sqref="W15:W261"/>
      <selection pane="topRight" activeCell="W15" sqref="W15:W261"/>
      <selection pane="bottomLeft" activeCell="W15" sqref="W15:W261"/>
      <selection pane="bottomRight" activeCell="W270" sqref="W270"/>
    </sheetView>
  </sheetViews>
  <sheetFormatPr defaultRowHeight="15.75"/>
  <cols>
    <col min="1" max="1" width="4.28515625" style="1" customWidth="1"/>
    <col min="2" max="2" width="42.28515625" style="1" bestFit="1" customWidth="1"/>
    <col min="3" max="3" width="7.28515625" style="1" customWidth="1"/>
    <col min="4" max="4" width="13.28515625" style="2" hidden="1" customWidth="1"/>
    <col min="5" max="5" width="6.28515625" style="2" hidden="1" customWidth="1"/>
    <col min="6" max="10" width="10.85546875" style="2" hidden="1" customWidth="1"/>
    <col min="11" max="11" width="11" style="2" hidden="1" customWidth="1"/>
    <col min="12" max="12" width="7" style="2" hidden="1" customWidth="1"/>
    <col min="13" max="15" width="11" style="2" hidden="1" customWidth="1"/>
    <col min="16" max="16" width="12.42578125" style="2" hidden="1" customWidth="1"/>
    <col min="17" max="17" width="9.85546875" style="2" hidden="1" customWidth="1"/>
    <col min="18" max="18" width="12.42578125" style="2" hidden="1" customWidth="1"/>
    <col min="19" max="21" width="11" style="2" hidden="1" customWidth="1"/>
    <col min="22" max="22" width="12.42578125" style="2" hidden="1" customWidth="1"/>
    <col min="23" max="23" width="13.5703125" style="2" bestFit="1" customWidth="1"/>
    <col min="24" max="24" width="15.7109375" style="2" bestFit="1" customWidth="1"/>
    <col min="25" max="25" width="17.85546875" style="1" bestFit="1" customWidth="1"/>
    <col min="26" max="16384" width="9.140625" style="1"/>
  </cols>
  <sheetData>
    <row r="1" spans="1:25" ht="15.75" hidden="1" customHeight="1"/>
    <row r="2" spans="1:25" ht="15.75" hidden="1" customHeight="1"/>
    <row r="3" spans="1:25" ht="18" hidden="1" customHeight="1">
      <c r="A3" s="60" t="s">
        <v>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spans="1:25" ht="20.25" hidden="1" customHeight="1">
      <c r="A4" s="61" t="s">
        <v>1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</row>
    <row r="5" spans="1:25" hidden="1">
      <c r="A5" s="62" t="s">
        <v>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</row>
    <row r="6" spans="1:25" ht="15.75" hidden="1" customHeight="1">
      <c r="A6" s="57" t="s">
        <v>3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7" spans="1:25" ht="15.75" hidden="1" customHeight="1">
      <c r="A7" s="57" t="s">
        <v>4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</row>
    <row r="8" spans="1:25" hidden="1">
      <c r="A8" s="57" t="s">
        <v>5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spans="1:25" ht="10.5" hidden="1" customHeight="1"/>
    <row r="10" spans="1:25" ht="18" hidden="1">
      <c r="A10" s="56" t="s">
        <v>6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</row>
    <row r="11" spans="1:25" ht="15.75" hidden="1" customHeight="1">
      <c r="A11" s="57" t="s">
        <v>287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 spans="1:25" ht="9" hidden="1" customHeight="1"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5" ht="27.75" customHeight="1">
      <c r="A13" s="58" t="s">
        <v>7</v>
      </c>
      <c r="B13" s="58" t="s">
        <v>8</v>
      </c>
      <c r="C13" s="59" t="s">
        <v>9</v>
      </c>
      <c r="D13" s="51" t="s">
        <v>288</v>
      </c>
      <c r="E13" s="51" t="s">
        <v>11</v>
      </c>
      <c r="F13" s="51"/>
      <c r="G13" s="51" t="s">
        <v>12</v>
      </c>
      <c r="H13" s="51"/>
      <c r="I13" s="51" t="s">
        <v>13</v>
      </c>
      <c r="J13" s="51"/>
      <c r="K13" s="51" t="s">
        <v>14</v>
      </c>
      <c r="L13" s="51"/>
      <c r="M13" s="51" t="s">
        <v>15</v>
      </c>
      <c r="N13" s="51"/>
      <c r="O13" s="51" t="s">
        <v>16</v>
      </c>
      <c r="P13" s="51"/>
      <c r="Q13" s="51" t="s">
        <v>17</v>
      </c>
      <c r="R13" s="51"/>
      <c r="S13" s="51" t="s">
        <v>18</v>
      </c>
      <c r="T13" s="51"/>
      <c r="U13" s="51" t="s">
        <v>19</v>
      </c>
      <c r="V13" s="51"/>
      <c r="W13" s="51" t="s">
        <v>19</v>
      </c>
      <c r="X13" s="51" t="s">
        <v>20</v>
      </c>
      <c r="Y13" s="51" t="s">
        <v>21</v>
      </c>
    </row>
    <row r="14" spans="1:25" ht="24.95" customHeight="1">
      <c r="A14" s="58"/>
      <c r="B14" s="58"/>
      <c r="C14" s="59"/>
      <c r="D14" s="51"/>
      <c r="E14" s="49" t="s">
        <v>22</v>
      </c>
      <c r="F14" s="49" t="s">
        <v>23</v>
      </c>
      <c r="G14" s="49" t="s">
        <v>22</v>
      </c>
      <c r="H14" s="49" t="s">
        <v>23</v>
      </c>
      <c r="I14" s="49" t="s">
        <v>22</v>
      </c>
      <c r="J14" s="49" t="s">
        <v>23</v>
      </c>
      <c r="K14" s="49" t="s">
        <v>22</v>
      </c>
      <c r="L14" s="49" t="s">
        <v>23</v>
      </c>
      <c r="M14" s="49" t="s">
        <v>22</v>
      </c>
      <c r="N14" s="49" t="s">
        <v>23</v>
      </c>
      <c r="O14" s="49" t="s">
        <v>22</v>
      </c>
      <c r="P14" s="49" t="s">
        <v>23</v>
      </c>
      <c r="Q14" s="49" t="s">
        <v>22</v>
      </c>
      <c r="R14" s="49" t="s">
        <v>23</v>
      </c>
      <c r="S14" s="49" t="s">
        <v>22</v>
      </c>
      <c r="T14" s="49" t="s">
        <v>23</v>
      </c>
      <c r="U14" s="49" t="s">
        <v>22</v>
      </c>
      <c r="V14" s="49" t="s">
        <v>23</v>
      </c>
      <c r="W14" s="51"/>
      <c r="X14" s="51"/>
      <c r="Y14" s="51"/>
    </row>
    <row r="15" spans="1:25" ht="15.75" customHeight="1">
      <c r="A15" s="6"/>
      <c r="B15" s="6"/>
      <c r="C15" s="7"/>
      <c r="D15" s="8">
        <f>'Jun. 15'!W15</f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>
        <f t="shared" ref="U15:V15" si="0">+E15+I15+K15+M15+O15+Q15+S15</f>
        <v>0</v>
      </c>
      <c r="V15" s="8">
        <f t="shared" si="0"/>
        <v>0</v>
      </c>
      <c r="W15" s="9">
        <f t="shared" ref="W15" si="1">+D15+V15-U15</f>
        <v>0</v>
      </c>
      <c r="X15" s="9">
        <f>+W15-Y15</f>
        <v>0</v>
      </c>
      <c r="Y15" s="10"/>
    </row>
    <row r="16" spans="1:25" ht="15.75" customHeight="1">
      <c r="A16" s="11">
        <f>+A15+1</f>
        <v>1</v>
      </c>
      <c r="B16" s="12" t="s">
        <v>24</v>
      </c>
      <c r="C16" s="11">
        <f t="shared" ref="C16:C80" si="2">+X16/1000</f>
        <v>461</v>
      </c>
      <c r="D16" s="13">
        <f>'Jun. 15'!W16</f>
        <v>461877.53903208167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>
        <v>36</v>
      </c>
      <c r="U16" s="8">
        <f t="shared" ref="U16:U79" si="3">+E16+I16+K16+M16+O16+Q16+S16</f>
        <v>0</v>
      </c>
      <c r="V16" s="8">
        <f t="shared" ref="V16:V79" si="4">+F16+J16+L16+N16+P16+R16+T16</f>
        <v>36</v>
      </c>
      <c r="W16" s="9">
        <f t="shared" ref="W16:W79" si="5">+D16+V16-U16</f>
        <v>461913.53903208167</v>
      </c>
      <c r="X16" s="9">
        <v>461000</v>
      </c>
      <c r="Y16" s="14">
        <f t="shared" ref="Y16:Y80" si="6">+W16-X16</f>
        <v>913.53903208166594</v>
      </c>
    </row>
    <row r="17" spans="1:25" ht="15.75" customHeight="1">
      <c r="A17" s="11">
        <f t="shared" ref="A17:A80" si="7">+A16+1</f>
        <v>2</v>
      </c>
      <c r="B17" s="21" t="s">
        <v>25</v>
      </c>
      <c r="C17" s="22">
        <f t="shared" si="2"/>
        <v>0</v>
      </c>
      <c r="D17" s="23">
        <f>'Jun. 15'!W17</f>
        <v>-1.5944070037221536E-3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8">
        <f t="shared" si="3"/>
        <v>0</v>
      </c>
      <c r="V17" s="8">
        <f t="shared" si="4"/>
        <v>0</v>
      </c>
      <c r="W17" s="9">
        <f t="shared" si="5"/>
        <v>-1.5944070037221536E-3</v>
      </c>
      <c r="X17" s="24">
        <v>0</v>
      </c>
      <c r="Y17" s="14">
        <f t="shared" si="6"/>
        <v>-1.5944070037221536E-3</v>
      </c>
    </row>
    <row r="18" spans="1:25" ht="15.75" customHeight="1">
      <c r="A18" s="11">
        <f t="shared" si="7"/>
        <v>3</v>
      </c>
      <c r="B18" s="12" t="s">
        <v>26</v>
      </c>
      <c r="C18" s="11">
        <f t="shared" si="2"/>
        <v>135</v>
      </c>
      <c r="D18" s="13">
        <f>'Jun. 15'!W18</f>
        <v>135524.74083194142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>
        <f t="shared" si="3"/>
        <v>0</v>
      </c>
      <c r="V18" s="8">
        <f t="shared" si="4"/>
        <v>0</v>
      </c>
      <c r="W18" s="9">
        <f t="shared" si="5"/>
        <v>135524.74083194142</v>
      </c>
      <c r="X18" s="9">
        <v>135000</v>
      </c>
      <c r="Y18" s="14">
        <f t="shared" si="6"/>
        <v>524.7408319414244</v>
      </c>
    </row>
    <row r="19" spans="1:25" ht="15.75" customHeight="1">
      <c r="A19" s="11">
        <f t="shared" si="7"/>
        <v>4</v>
      </c>
      <c r="B19" s="12" t="s">
        <v>27</v>
      </c>
      <c r="C19" s="11">
        <f t="shared" si="2"/>
        <v>223</v>
      </c>
      <c r="D19" s="13">
        <f>'Jun. 15'!W19</f>
        <v>223412.65689121868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>
        <f t="shared" si="3"/>
        <v>0</v>
      </c>
      <c r="V19" s="8">
        <f t="shared" si="4"/>
        <v>0</v>
      </c>
      <c r="W19" s="9">
        <f t="shared" si="5"/>
        <v>223412.65689121868</v>
      </c>
      <c r="X19" s="9">
        <v>223000</v>
      </c>
      <c r="Y19" s="14">
        <f t="shared" si="6"/>
        <v>412.65689121867763</v>
      </c>
    </row>
    <row r="20" spans="1:25" ht="15.75" customHeight="1">
      <c r="A20" s="11">
        <f t="shared" si="7"/>
        <v>5</v>
      </c>
      <c r="B20" s="12" t="s">
        <v>28</v>
      </c>
      <c r="C20" s="11">
        <f t="shared" si="2"/>
        <v>78</v>
      </c>
      <c r="D20" s="13">
        <f>'Jun. 15'!W20</f>
        <v>78800.926734557492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>
        <f t="shared" si="3"/>
        <v>0</v>
      </c>
      <c r="V20" s="8">
        <f t="shared" si="4"/>
        <v>0</v>
      </c>
      <c r="W20" s="9">
        <f t="shared" si="5"/>
        <v>78800.926734557492</v>
      </c>
      <c r="X20" s="9">
        <v>78000</v>
      </c>
      <c r="Y20" s="14">
        <f t="shared" si="6"/>
        <v>800.92673455749173</v>
      </c>
    </row>
    <row r="21" spans="1:25" ht="15.75" customHeight="1">
      <c r="A21" s="11">
        <f t="shared" si="7"/>
        <v>6</v>
      </c>
      <c r="B21" s="15" t="s">
        <v>29</v>
      </c>
      <c r="C21" s="16">
        <f t="shared" si="2"/>
        <v>36</v>
      </c>
      <c r="D21" s="17">
        <f>'Jun. 15'!W21</f>
        <v>36769.040000000001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8">
        <f t="shared" si="3"/>
        <v>0</v>
      </c>
      <c r="V21" s="8">
        <f t="shared" si="4"/>
        <v>0</v>
      </c>
      <c r="W21" s="9">
        <f t="shared" si="5"/>
        <v>36769.040000000001</v>
      </c>
      <c r="X21" s="18">
        <v>36000</v>
      </c>
      <c r="Y21" s="14">
        <f t="shared" si="6"/>
        <v>769.04000000000087</v>
      </c>
    </row>
    <row r="22" spans="1:25" ht="15.75" customHeight="1">
      <c r="A22" s="11">
        <f t="shared" si="7"/>
        <v>7</v>
      </c>
      <c r="B22" s="15" t="s">
        <v>30</v>
      </c>
      <c r="C22" s="16">
        <f t="shared" si="2"/>
        <v>10</v>
      </c>
      <c r="D22" s="17">
        <f>'Jun. 15'!W22</f>
        <v>10022.6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8">
        <f t="shared" si="3"/>
        <v>0</v>
      </c>
      <c r="V22" s="8">
        <f t="shared" si="4"/>
        <v>0</v>
      </c>
      <c r="W22" s="9">
        <f t="shared" si="5"/>
        <v>10022.6</v>
      </c>
      <c r="X22" s="18">
        <v>10000</v>
      </c>
      <c r="Y22" s="14">
        <f t="shared" si="6"/>
        <v>22.600000000000364</v>
      </c>
    </row>
    <row r="23" spans="1:25" ht="15.75" customHeight="1">
      <c r="A23" s="11">
        <f t="shared" si="7"/>
        <v>8</v>
      </c>
      <c r="B23" s="12" t="s">
        <v>31</v>
      </c>
      <c r="C23" s="11">
        <f t="shared" si="2"/>
        <v>360</v>
      </c>
      <c r="D23" s="13">
        <f>'Jun. 15'!W23</f>
        <v>360855.6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>
        <f t="shared" si="3"/>
        <v>0</v>
      </c>
      <c r="V23" s="8">
        <f t="shared" si="4"/>
        <v>0</v>
      </c>
      <c r="W23" s="9">
        <f t="shared" si="5"/>
        <v>360855.6</v>
      </c>
      <c r="X23" s="9">
        <v>360000</v>
      </c>
      <c r="Y23" s="14">
        <f t="shared" si="6"/>
        <v>855.59999999997672</v>
      </c>
    </row>
    <row r="24" spans="1:25" ht="15.75" customHeight="1">
      <c r="A24" s="11">
        <f t="shared" si="7"/>
        <v>9</v>
      </c>
      <c r="B24" s="12" t="s">
        <v>32</v>
      </c>
      <c r="C24" s="11">
        <f t="shared" si="2"/>
        <v>354</v>
      </c>
      <c r="D24" s="13">
        <f>'Jun. 15'!W24</f>
        <v>354321.04433720291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>
        <f t="shared" si="3"/>
        <v>0</v>
      </c>
      <c r="V24" s="8">
        <f t="shared" si="4"/>
        <v>0</v>
      </c>
      <c r="W24" s="9">
        <f t="shared" si="5"/>
        <v>354321.04433720291</v>
      </c>
      <c r="X24" s="9">
        <v>354000</v>
      </c>
      <c r="Y24" s="14">
        <f t="shared" si="6"/>
        <v>321.04433720291127</v>
      </c>
    </row>
    <row r="25" spans="1:25" ht="15.75" customHeight="1">
      <c r="A25" s="11">
        <f t="shared" si="7"/>
        <v>10</v>
      </c>
      <c r="B25" s="15" t="s">
        <v>33</v>
      </c>
      <c r="C25" s="16">
        <f t="shared" si="2"/>
        <v>154</v>
      </c>
      <c r="D25" s="17">
        <f>'Jun. 15'!W25</f>
        <v>154100.06875987753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8">
        <f t="shared" si="3"/>
        <v>0</v>
      </c>
      <c r="V25" s="8">
        <f t="shared" si="4"/>
        <v>0</v>
      </c>
      <c r="W25" s="9">
        <f t="shared" si="5"/>
        <v>154100.06875987753</v>
      </c>
      <c r="X25" s="18">
        <v>154000</v>
      </c>
      <c r="Y25" s="14">
        <f t="shared" si="6"/>
        <v>100.06875987752574</v>
      </c>
    </row>
    <row r="26" spans="1:25" ht="15.75" customHeight="1">
      <c r="A26" s="11">
        <f t="shared" si="7"/>
        <v>11</v>
      </c>
      <c r="B26" s="12" t="s">
        <v>34</v>
      </c>
      <c r="C26" s="11">
        <f t="shared" si="2"/>
        <v>88</v>
      </c>
      <c r="D26" s="13">
        <f>'Jun. 15'!W26</f>
        <v>88941.346760377201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>
        <f t="shared" si="3"/>
        <v>0</v>
      </c>
      <c r="V26" s="8">
        <f t="shared" si="4"/>
        <v>0</v>
      </c>
      <c r="W26" s="9">
        <f t="shared" si="5"/>
        <v>88941.346760377201</v>
      </c>
      <c r="X26" s="9">
        <v>88000</v>
      </c>
      <c r="Y26" s="14">
        <f t="shared" si="6"/>
        <v>941.34676037720055</v>
      </c>
    </row>
    <row r="27" spans="1:25" ht="15.75" customHeight="1">
      <c r="A27" s="11">
        <f t="shared" si="7"/>
        <v>12</v>
      </c>
      <c r="B27" s="12" t="s">
        <v>35</v>
      </c>
      <c r="C27" s="11">
        <f t="shared" si="2"/>
        <v>221</v>
      </c>
      <c r="D27" s="13">
        <f>'Jun. 15'!W27</f>
        <v>221726.01124261174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>
        <f t="shared" si="3"/>
        <v>0</v>
      </c>
      <c r="V27" s="8">
        <f t="shared" si="4"/>
        <v>0</v>
      </c>
      <c r="W27" s="9">
        <f t="shared" si="5"/>
        <v>221726.01124261174</v>
      </c>
      <c r="X27" s="9">
        <v>221000</v>
      </c>
      <c r="Y27" s="14">
        <f t="shared" si="6"/>
        <v>726.01124261174118</v>
      </c>
    </row>
    <row r="28" spans="1:25" ht="15.75" customHeight="1">
      <c r="A28" s="11">
        <f t="shared" si="7"/>
        <v>13</v>
      </c>
      <c r="B28" s="15" t="s">
        <v>272</v>
      </c>
      <c r="C28" s="16">
        <f t="shared" si="2"/>
        <v>10</v>
      </c>
      <c r="D28" s="17">
        <f>'Jun. 15'!W28</f>
        <v>10000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8">
        <f t="shared" si="3"/>
        <v>0</v>
      </c>
      <c r="V28" s="8">
        <f t="shared" si="4"/>
        <v>0</v>
      </c>
      <c r="W28" s="9">
        <f t="shared" si="5"/>
        <v>10000</v>
      </c>
      <c r="X28" s="18">
        <v>10000</v>
      </c>
      <c r="Y28" s="14">
        <f t="shared" si="6"/>
        <v>0</v>
      </c>
    </row>
    <row r="29" spans="1:25" ht="15.75" customHeight="1">
      <c r="A29" s="11">
        <f t="shared" si="7"/>
        <v>14</v>
      </c>
      <c r="B29" s="12" t="s">
        <v>36</v>
      </c>
      <c r="C29" s="11">
        <f t="shared" si="2"/>
        <v>70</v>
      </c>
      <c r="D29" s="13">
        <f>'Jun. 15'!W29</f>
        <v>70196.78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>
        <f t="shared" si="3"/>
        <v>0</v>
      </c>
      <c r="V29" s="8">
        <f t="shared" si="4"/>
        <v>0</v>
      </c>
      <c r="W29" s="9">
        <f t="shared" si="5"/>
        <v>70196.78</v>
      </c>
      <c r="X29" s="9">
        <v>70000</v>
      </c>
      <c r="Y29" s="14">
        <f t="shared" si="6"/>
        <v>196.77999999999884</v>
      </c>
    </row>
    <row r="30" spans="1:25" ht="15.75" customHeight="1">
      <c r="A30" s="11">
        <f t="shared" si="7"/>
        <v>15</v>
      </c>
      <c r="B30" s="12" t="s">
        <v>37</v>
      </c>
      <c r="C30" s="11">
        <f t="shared" si="2"/>
        <v>153</v>
      </c>
      <c r="D30" s="13">
        <f>'Jun. 15'!W30</f>
        <v>153523.4703868143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>
        <f t="shared" si="3"/>
        <v>0</v>
      </c>
      <c r="V30" s="8">
        <f t="shared" si="4"/>
        <v>0</v>
      </c>
      <c r="W30" s="9">
        <f t="shared" si="5"/>
        <v>153523.4703868143</v>
      </c>
      <c r="X30" s="9">
        <v>153000</v>
      </c>
      <c r="Y30" s="14">
        <f t="shared" si="6"/>
        <v>523.47038681429694</v>
      </c>
    </row>
    <row r="31" spans="1:25" ht="15.75" customHeight="1">
      <c r="A31" s="11">
        <f t="shared" si="7"/>
        <v>16</v>
      </c>
      <c r="B31" s="12" t="s">
        <v>38</v>
      </c>
      <c r="C31" s="11">
        <f t="shared" si="2"/>
        <v>196</v>
      </c>
      <c r="D31" s="13">
        <f>'Jun. 15'!W31</f>
        <v>196700.07512953199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>
        <f t="shared" si="3"/>
        <v>0</v>
      </c>
      <c r="V31" s="8">
        <f t="shared" si="4"/>
        <v>0</v>
      </c>
      <c r="W31" s="9">
        <f t="shared" si="5"/>
        <v>196700.07512953199</v>
      </c>
      <c r="X31" s="9">
        <v>196000</v>
      </c>
      <c r="Y31" s="14">
        <f t="shared" si="6"/>
        <v>700.0751295319933</v>
      </c>
    </row>
    <row r="32" spans="1:25" ht="15.75" customHeight="1">
      <c r="A32" s="11">
        <f t="shared" si="7"/>
        <v>17</v>
      </c>
      <c r="B32" s="12" t="s">
        <v>39</v>
      </c>
      <c r="C32" s="11">
        <f t="shared" si="2"/>
        <v>74</v>
      </c>
      <c r="D32" s="13">
        <f>'Jun. 15'!W32</f>
        <v>74001.591494724766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>
        <f t="shared" si="3"/>
        <v>0</v>
      </c>
      <c r="V32" s="8">
        <f t="shared" si="4"/>
        <v>0</v>
      </c>
      <c r="W32" s="9">
        <f t="shared" si="5"/>
        <v>74001.591494724766</v>
      </c>
      <c r="X32" s="9">
        <v>74000</v>
      </c>
      <c r="Y32" s="14">
        <f t="shared" si="6"/>
        <v>1.5914947247656528</v>
      </c>
    </row>
    <row r="33" spans="1:25" ht="15.75" customHeight="1">
      <c r="A33" s="11">
        <f t="shared" si="7"/>
        <v>18</v>
      </c>
      <c r="B33" s="12" t="s">
        <v>40</v>
      </c>
      <c r="C33" s="11">
        <f t="shared" si="2"/>
        <v>104</v>
      </c>
      <c r="D33" s="13">
        <f>'Jun. 15'!W33</f>
        <v>104654.75844131304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>
        <f t="shared" si="3"/>
        <v>0</v>
      </c>
      <c r="V33" s="8">
        <f t="shared" si="4"/>
        <v>0</v>
      </c>
      <c r="W33" s="9">
        <f t="shared" si="5"/>
        <v>104654.75844131304</v>
      </c>
      <c r="X33" s="9">
        <v>104000</v>
      </c>
      <c r="Y33" s="14">
        <f t="shared" si="6"/>
        <v>654.75844131303893</v>
      </c>
    </row>
    <row r="34" spans="1:25" ht="15.75" customHeight="1">
      <c r="A34" s="11">
        <f t="shared" si="7"/>
        <v>19</v>
      </c>
      <c r="B34" s="15" t="s">
        <v>41</v>
      </c>
      <c r="C34" s="16">
        <f t="shared" si="2"/>
        <v>14</v>
      </c>
      <c r="D34" s="17">
        <f>'Jun. 15'!W34</f>
        <v>14534.18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8">
        <f t="shared" si="3"/>
        <v>0</v>
      </c>
      <c r="V34" s="8">
        <f t="shared" si="4"/>
        <v>0</v>
      </c>
      <c r="W34" s="9">
        <f t="shared" si="5"/>
        <v>14534.18</v>
      </c>
      <c r="X34" s="18">
        <v>14000</v>
      </c>
      <c r="Y34" s="14">
        <f t="shared" si="6"/>
        <v>534.18000000000029</v>
      </c>
    </row>
    <row r="35" spans="1:25" ht="15.75" customHeight="1">
      <c r="A35" s="11">
        <f t="shared" si="7"/>
        <v>20</v>
      </c>
      <c r="B35" s="12" t="s">
        <v>42</v>
      </c>
      <c r="C35" s="11">
        <f t="shared" si="2"/>
        <v>18</v>
      </c>
      <c r="D35" s="13">
        <f>'Jun. 15'!W35</f>
        <v>18604.748829752796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>
        <f t="shared" si="3"/>
        <v>0</v>
      </c>
      <c r="V35" s="8">
        <f t="shared" si="4"/>
        <v>0</v>
      </c>
      <c r="W35" s="9">
        <f t="shared" si="5"/>
        <v>18604.748829752796</v>
      </c>
      <c r="X35" s="9">
        <v>18000</v>
      </c>
      <c r="Y35" s="14">
        <f t="shared" si="6"/>
        <v>604.74882975279615</v>
      </c>
    </row>
    <row r="36" spans="1:25" ht="15.75" customHeight="1">
      <c r="A36" s="11">
        <f t="shared" si="7"/>
        <v>21</v>
      </c>
      <c r="B36" s="12" t="s">
        <v>43</v>
      </c>
      <c r="C36" s="11">
        <f t="shared" si="2"/>
        <v>13</v>
      </c>
      <c r="D36" s="13">
        <f>'Jun. 15'!W36</f>
        <v>13866.558730884046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>
        <f t="shared" si="3"/>
        <v>0</v>
      </c>
      <c r="V36" s="8">
        <f t="shared" si="4"/>
        <v>0</v>
      </c>
      <c r="W36" s="9">
        <f t="shared" si="5"/>
        <v>13866.558730884046</v>
      </c>
      <c r="X36" s="9">
        <v>13000</v>
      </c>
      <c r="Y36" s="14">
        <f t="shared" si="6"/>
        <v>866.55873088404587</v>
      </c>
    </row>
    <row r="37" spans="1:25" ht="15.75" customHeight="1">
      <c r="A37" s="11">
        <f t="shared" si="7"/>
        <v>22</v>
      </c>
      <c r="B37" s="12" t="s">
        <v>44</v>
      </c>
      <c r="C37" s="11">
        <f t="shared" si="2"/>
        <v>148</v>
      </c>
      <c r="D37" s="13">
        <f>'Jun. 15'!W37</f>
        <v>148171.74665182823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>
        <f t="shared" si="3"/>
        <v>0</v>
      </c>
      <c r="V37" s="8">
        <f t="shared" si="4"/>
        <v>0</v>
      </c>
      <c r="W37" s="9">
        <f t="shared" si="5"/>
        <v>148171.74665182823</v>
      </c>
      <c r="X37" s="9">
        <v>148000</v>
      </c>
      <c r="Y37" s="14">
        <f t="shared" si="6"/>
        <v>171.74665182823082</v>
      </c>
    </row>
    <row r="38" spans="1:25" ht="15.75" customHeight="1">
      <c r="A38" s="11">
        <f t="shared" si="7"/>
        <v>23</v>
      </c>
      <c r="B38" s="12" t="s">
        <v>45</v>
      </c>
      <c r="C38" s="11">
        <f t="shared" si="2"/>
        <v>69</v>
      </c>
      <c r="D38" s="13">
        <f>'Jun. 15'!W38</f>
        <v>69092.919991494797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>
        <f t="shared" si="3"/>
        <v>0</v>
      </c>
      <c r="V38" s="8">
        <f t="shared" si="4"/>
        <v>0</v>
      </c>
      <c r="W38" s="9">
        <f t="shared" si="5"/>
        <v>69092.919991494797</v>
      </c>
      <c r="X38" s="9">
        <v>69000</v>
      </c>
      <c r="Y38" s="14">
        <f t="shared" si="6"/>
        <v>92.919991494796705</v>
      </c>
    </row>
    <row r="39" spans="1:25" ht="15.75" customHeight="1">
      <c r="A39" s="11">
        <f t="shared" si="7"/>
        <v>24</v>
      </c>
      <c r="B39" s="12" t="s">
        <v>46</v>
      </c>
      <c r="C39" s="11">
        <f t="shared" si="2"/>
        <v>39</v>
      </c>
      <c r="D39" s="13">
        <f>'Jun. 15'!W39</f>
        <v>39839.419921123634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>
        <f t="shared" si="3"/>
        <v>0</v>
      </c>
      <c r="V39" s="8">
        <f t="shared" si="4"/>
        <v>0</v>
      </c>
      <c r="W39" s="9">
        <f t="shared" si="5"/>
        <v>39839.419921123634</v>
      </c>
      <c r="X39" s="9">
        <v>39000</v>
      </c>
      <c r="Y39" s="14">
        <f t="shared" si="6"/>
        <v>839.41992112363369</v>
      </c>
    </row>
    <row r="40" spans="1:25" ht="15.75" customHeight="1">
      <c r="A40" s="11">
        <f t="shared" si="7"/>
        <v>25</v>
      </c>
      <c r="B40" s="12" t="s">
        <v>47</v>
      </c>
      <c r="C40" s="11">
        <f t="shared" si="2"/>
        <v>29</v>
      </c>
      <c r="D40" s="13">
        <f>'Jun. 15'!W40</f>
        <v>29372.596835400651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>
        <f t="shared" si="3"/>
        <v>0</v>
      </c>
      <c r="V40" s="8">
        <f t="shared" si="4"/>
        <v>0</v>
      </c>
      <c r="W40" s="9">
        <f t="shared" si="5"/>
        <v>29372.596835400651</v>
      </c>
      <c r="X40" s="9">
        <v>29000</v>
      </c>
      <c r="Y40" s="14">
        <f t="shared" si="6"/>
        <v>372.59683540065089</v>
      </c>
    </row>
    <row r="41" spans="1:25" s="20" customFormat="1" ht="15.75" customHeight="1">
      <c r="A41" s="11">
        <f t="shared" si="7"/>
        <v>26</v>
      </c>
      <c r="B41" s="15" t="s">
        <v>48</v>
      </c>
      <c r="C41" s="16">
        <f t="shared" si="2"/>
        <v>72</v>
      </c>
      <c r="D41" s="17">
        <f>'Jun. 15'!W41</f>
        <v>72931.007687660182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8">
        <f t="shared" si="3"/>
        <v>0</v>
      </c>
      <c r="V41" s="8">
        <f t="shared" si="4"/>
        <v>0</v>
      </c>
      <c r="W41" s="9">
        <f t="shared" si="5"/>
        <v>72931.007687660182</v>
      </c>
      <c r="X41" s="18">
        <v>72000</v>
      </c>
      <c r="Y41" s="14">
        <f t="shared" si="6"/>
        <v>931.00768766018155</v>
      </c>
    </row>
    <row r="42" spans="1:25" s="20" customFormat="1" ht="15.75" customHeight="1">
      <c r="A42" s="11">
        <f t="shared" si="7"/>
        <v>27</v>
      </c>
      <c r="B42" s="15" t="s">
        <v>49</v>
      </c>
      <c r="C42" s="16">
        <f t="shared" si="2"/>
        <v>10</v>
      </c>
      <c r="D42" s="17">
        <f>'Jun. 15'!W42</f>
        <v>10921.75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8">
        <f t="shared" si="3"/>
        <v>0</v>
      </c>
      <c r="V42" s="8">
        <f t="shared" si="4"/>
        <v>0</v>
      </c>
      <c r="W42" s="9">
        <f t="shared" si="5"/>
        <v>10921.75</v>
      </c>
      <c r="X42" s="18">
        <v>10000</v>
      </c>
      <c r="Y42" s="14">
        <f t="shared" si="6"/>
        <v>921.75</v>
      </c>
    </row>
    <row r="43" spans="1:25" s="20" customFormat="1" ht="15.75" customHeight="1">
      <c r="A43" s="11">
        <f t="shared" si="7"/>
        <v>28</v>
      </c>
      <c r="B43" s="12" t="s">
        <v>50</v>
      </c>
      <c r="C43" s="11">
        <f t="shared" si="2"/>
        <v>492</v>
      </c>
      <c r="D43" s="13">
        <f>'Jun. 15'!W43</f>
        <v>492146.69034595916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>
        <f t="shared" si="3"/>
        <v>0</v>
      </c>
      <c r="V43" s="8">
        <f t="shared" si="4"/>
        <v>0</v>
      </c>
      <c r="W43" s="9">
        <f t="shared" si="5"/>
        <v>492146.69034595916</v>
      </c>
      <c r="X43" s="9">
        <v>492000</v>
      </c>
      <c r="Y43" s="14">
        <f t="shared" si="6"/>
        <v>146.69034595915582</v>
      </c>
    </row>
    <row r="44" spans="1:25" s="20" customFormat="1" ht="15.75" customHeight="1">
      <c r="A44" s="11">
        <f t="shared" si="7"/>
        <v>29</v>
      </c>
      <c r="B44" s="12" t="s">
        <v>51</v>
      </c>
      <c r="C44" s="11">
        <f t="shared" si="2"/>
        <v>447</v>
      </c>
      <c r="D44" s="13">
        <f>'Jun. 15'!W44</f>
        <v>447502.4715682005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>
        <f t="shared" si="3"/>
        <v>0</v>
      </c>
      <c r="V44" s="8">
        <f t="shared" si="4"/>
        <v>0</v>
      </c>
      <c r="W44" s="9">
        <f t="shared" si="5"/>
        <v>447502.4715682005</v>
      </c>
      <c r="X44" s="9">
        <v>447000</v>
      </c>
      <c r="Y44" s="14">
        <f t="shared" si="6"/>
        <v>502.47156820050441</v>
      </c>
    </row>
    <row r="45" spans="1:25" s="20" customFormat="1" ht="15.75" customHeight="1">
      <c r="A45" s="11">
        <f t="shared" si="7"/>
        <v>30</v>
      </c>
      <c r="B45" s="21" t="s">
        <v>296</v>
      </c>
      <c r="C45" s="22">
        <f t="shared" si="2"/>
        <v>0</v>
      </c>
      <c r="D45" s="23">
        <f>'Jun. 15'!W45</f>
        <v>169787.54010371648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>
        <v>169787.54</v>
      </c>
      <c r="T45" s="23"/>
      <c r="U45" s="8">
        <f t="shared" si="3"/>
        <v>169787.54</v>
      </c>
      <c r="V45" s="8">
        <f t="shared" si="4"/>
        <v>0</v>
      </c>
      <c r="W45" s="9">
        <f t="shared" si="5"/>
        <v>1.0371647658757865E-4</v>
      </c>
      <c r="X45" s="24">
        <v>0</v>
      </c>
      <c r="Y45" s="14">
        <f t="shared" si="6"/>
        <v>1.0371647658757865E-4</v>
      </c>
    </row>
    <row r="46" spans="1:25" s="20" customFormat="1" ht="15.75" customHeight="1">
      <c r="A46" s="11">
        <f t="shared" si="7"/>
        <v>31</v>
      </c>
      <c r="B46" s="12" t="s">
        <v>53</v>
      </c>
      <c r="C46" s="11">
        <f t="shared" si="2"/>
        <v>182</v>
      </c>
      <c r="D46" s="13">
        <f>'Jun. 15'!W46</f>
        <v>182036.50071043632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>
        <f t="shared" si="3"/>
        <v>0</v>
      </c>
      <c r="V46" s="8">
        <f t="shared" si="4"/>
        <v>0</v>
      </c>
      <c r="W46" s="9">
        <f t="shared" si="5"/>
        <v>182036.50071043632</v>
      </c>
      <c r="X46" s="9">
        <v>182000</v>
      </c>
      <c r="Y46" s="14">
        <f t="shared" si="6"/>
        <v>36.500710436317604</v>
      </c>
    </row>
    <row r="47" spans="1:25" s="20" customFormat="1" ht="15.75" customHeight="1">
      <c r="A47" s="11">
        <f t="shared" si="7"/>
        <v>32</v>
      </c>
      <c r="B47" s="15" t="s">
        <v>54</v>
      </c>
      <c r="C47" s="16">
        <f t="shared" si="2"/>
        <v>19</v>
      </c>
      <c r="D47" s="17">
        <f>'Jun. 15'!W47</f>
        <v>19961.580000000002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>
        <v>3.6</v>
      </c>
      <c r="U47" s="8">
        <f t="shared" si="3"/>
        <v>0</v>
      </c>
      <c r="V47" s="8">
        <f t="shared" si="4"/>
        <v>3.6</v>
      </c>
      <c r="W47" s="9">
        <f t="shared" si="5"/>
        <v>19965.18</v>
      </c>
      <c r="X47" s="18">
        <v>19000</v>
      </c>
      <c r="Y47" s="14">
        <f t="shared" si="6"/>
        <v>965.18000000000029</v>
      </c>
    </row>
    <row r="48" spans="1:25" s="20" customFormat="1" ht="15.75" customHeight="1">
      <c r="A48" s="11">
        <f t="shared" si="7"/>
        <v>33</v>
      </c>
      <c r="B48" s="12" t="s">
        <v>55</v>
      </c>
      <c r="C48" s="11">
        <f t="shared" si="2"/>
        <v>66</v>
      </c>
      <c r="D48" s="13">
        <f>'Jun. 15'!W48</f>
        <v>66972.509999999995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>
        <f t="shared" si="3"/>
        <v>0</v>
      </c>
      <c r="V48" s="8">
        <f t="shared" si="4"/>
        <v>0</v>
      </c>
      <c r="W48" s="9">
        <f t="shared" si="5"/>
        <v>66972.509999999995</v>
      </c>
      <c r="X48" s="9">
        <v>66000</v>
      </c>
      <c r="Y48" s="14">
        <f t="shared" si="6"/>
        <v>972.50999999999476</v>
      </c>
    </row>
    <row r="49" spans="1:25" s="20" customFormat="1" ht="15.75" customHeight="1">
      <c r="A49" s="11">
        <f t="shared" si="7"/>
        <v>34</v>
      </c>
      <c r="B49" s="21" t="s">
        <v>56</v>
      </c>
      <c r="C49" s="22">
        <f t="shared" si="2"/>
        <v>0</v>
      </c>
      <c r="D49" s="23">
        <f>'Jun. 15'!W49</f>
        <v>1.7908543668454513E-3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8">
        <f t="shared" si="3"/>
        <v>0</v>
      </c>
      <c r="V49" s="8">
        <f t="shared" si="4"/>
        <v>0</v>
      </c>
      <c r="W49" s="9">
        <f t="shared" si="5"/>
        <v>1.7908543668454513E-3</v>
      </c>
      <c r="X49" s="24">
        <v>0</v>
      </c>
      <c r="Y49" s="14">
        <f t="shared" si="6"/>
        <v>1.7908543668454513E-3</v>
      </c>
    </row>
    <row r="50" spans="1:25" s="20" customFormat="1" ht="15.75" customHeight="1">
      <c r="A50" s="11">
        <f t="shared" si="7"/>
        <v>35</v>
      </c>
      <c r="B50" s="12" t="s">
        <v>57</v>
      </c>
      <c r="C50" s="11">
        <f t="shared" si="2"/>
        <v>86</v>
      </c>
      <c r="D50" s="13">
        <f>'Jun. 15'!W50</f>
        <v>86144.534802078313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>
        <f t="shared" si="3"/>
        <v>0</v>
      </c>
      <c r="V50" s="8">
        <f t="shared" si="4"/>
        <v>0</v>
      </c>
      <c r="W50" s="9">
        <f t="shared" si="5"/>
        <v>86144.534802078313</v>
      </c>
      <c r="X50" s="9">
        <v>86000</v>
      </c>
      <c r="Y50" s="14">
        <f t="shared" si="6"/>
        <v>144.53480207831308</v>
      </c>
    </row>
    <row r="51" spans="1:25" s="20" customFormat="1" ht="15.75" customHeight="1">
      <c r="A51" s="11">
        <f t="shared" si="7"/>
        <v>36</v>
      </c>
      <c r="B51" s="12" t="s">
        <v>58</v>
      </c>
      <c r="C51" s="11">
        <f t="shared" si="2"/>
        <v>71</v>
      </c>
      <c r="D51" s="13">
        <f>'Jun. 15'!W51</f>
        <v>71097.428413708723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>
        <v>36</v>
      </c>
      <c r="U51" s="8">
        <f t="shared" si="3"/>
        <v>0</v>
      </c>
      <c r="V51" s="8">
        <f t="shared" si="4"/>
        <v>36</v>
      </c>
      <c r="W51" s="9">
        <f t="shared" si="5"/>
        <v>71133.428413708723</v>
      </c>
      <c r="X51" s="9">
        <v>71000</v>
      </c>
      <c r="Y51" s="14">
        <f t="shared" si="6"/>
        <v>133.42841370872338</v>
      </c>
    </row>
    <row r="52" spans="1:25" s="20" customFormat="1" ht="15.75" customHeight="1">
      <c r="A52" s="11">
        <f t="shared" si="7"/>
        <v>37</v>
      </c>
      <c r="B52" s="12" t="s">
        <v>59</v>
      </c>
      <c r="C52" s="11">
        <f t="shared" si="2"/>
        <v>169</v>
      </c>
      <c r="D52" s="13">
        <f>'Jun. 15'!W52</f>
        <v>169145.93370519963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>
        <f t="shared" si="3"/>
        <v>0</v>
      </c>
      <c r="V52" s="8">
        <f t="shared" si="4"/>
        <v>0</v>
      </c>
      <c r="W52" s="9">
        <f t="shared" si="5"/>
        <v>169145.93370519963</v>
      </c>
      <c r="X52" s="9">
        <v>169000</v>
      </c>
      <c r="Y52" s="14">
        <f t="shared" si="6"/>
        <v>145.93370519962627</v>
      </c>
    </row>
    <row r="53" spans="1:25" s="20" customFormat="1" ht="15.75" customHeight="1">
      <c r="A53" s="11">
        <f t="shared" si="7"/>
        <v>38</v>
      </c>
      <c r="B53" s="15" t="s">
        <v>60</v>
      </c>
      <c r="C53" s="16">
        <f t="shared" si="2"/>
        <v>82</v>
      </c>
      <c r="D53" s="17">
        <f>'Jun. 15'!W53</f>
        <v>82776.125486228149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8">
        <f t="shared" si="3"/>
        <v>0</v>
      </c>
      <c r="V53" s="8">
        <f t="shared" si="4"/>
        <v>0</v>
      </c>
      <c r="W53" s="9">
        <f t="shared" si="5"/>
        <v>82776.125486228149</v>
      </c>
      <c r="X53" s="18">
        <v>82000</v>
      </c>
      <c r="Y53" s="14">
        <f t="shared" si="6"/>
        <v>776.12548622814938</v>
      </c>
    </row>
    <row r="54" spans="1:25" s="20" customFormat="1" ht="15.75" customHeight="1">
      <c r="A54" s="11">
        <f t="shared" si="7"/>
        <v>39</v>
      </c>
      <c r="B54" s="12" t="s">
        <v>61</v>
      </c>
      <c r="C54" s="11">
        <f t="shared" si="2"/>
        <v>223</v>
      </c>
      <c r="D54" s="13">
        <f>'Jun. 15'!W54</f>
        <v>223054.67217045501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>
        <f t="shared" si="3"/>
        <v>0</v>
      </c>
      <c r="V54" s="8">
        <f t="shared" si="4"/>
        <v>0</v>
      </c>
      <c r="W54" s="9">
        <f t="shared" si="5"/>
        <v>223054.67217045501</v>
      </c>
      <c r="X54" s="9">
        <v>223000</v>
      </c>
      <c r="Y54" s="14">
        <f t="shared" si="6"/>
        <v>54.672170455014566</v>
      </c>
    </row>
    <row r="55" spans="1:25" s="20" customFormat="1" ht="15.75" customHeight="1">
      <c r="A55" s="11">
        <f t="shared" si="7"/>
        <v>40</v>
      </c>
      <c r="B55" s="12" t="s">
        <v>62</v>
      </c>
      <c r="C55" s="11">
        <f t="shared" si="2"/>
        <v>289</v>
      </c>
      <c r="D55" s="13">
        <f>'Jun. 15'!W55</f>
        <v>289079.44275026815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>
        <f t="shared" si="3"/>
        <v>0</v>
      </c>
      <c r="V55" s="8">
        <f t="shared" si="4"/>
        <v>0</v>
      </c>
      <c r="W55" s="9">
        <f t="shared" si="5"/>
        <v>289079.44275026815</v>
      </c>
      <c r="X55" s="9">
        <v>289000</v>
      </c>
      <c r="Y55" s="14">
        <f t="shared" si="6"/>
        <v>79.442750268150121</v>
      </c>
    </row>
    <row r="56" spans="1:25" s="20" customFormat="1" ht="15.75" customHeight="1">
      <c r="A56" s="11">
        <f t="shared" si="7"/>
        <v>41</v>
      </c>
      <c r="B56" s="21" t="s">
        <v>63</v>
      </c>
      <c r="C56" s="22">
        <f t="shared" si="2"/>
        <v>0</v>
      </c>
      <c r="D56" s="23">
        <f>'Jun. 15'!W56</f>
        <v>-1.1559269623830914E-3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8">
        <f t="shared" si="3"/>
        <v>0</v>
      </c>
      <c r="V56" s="8">
        <f t="shared" si="4"/>
        <v>0</v>
      </c>
      <c r="W56" s="9">
        <f t="shared" si="5"/>
        <v>-1.1559269623830914E-3</v>
      </c>
      <c r="X56" s="24">
        <v>0</v>
      </c>
      <c r="Y56" s="14">
        <f t="shared" si="6"/>
        <v>-1.1559269623830914E-3</v>
      </c>
    </row>
    <row r="57" spans="1:25" s="20" customFormat="1" ht="15.75" customHeight="1">
      <c r="A57" s="11">
        <f t="shared" si="7"/>
        <v>42</v>
      </c>
      <c r="B57" s="12" t="s">
        <v>64</v>
      </c>
      <c r="C57" s="11">
        <f t="shared" si="2"/>
        <v>56</v>
      </c>
      <c r="D57" s="13">
        <f>'Jun. 15'!W57</f>
        <v>56305.74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>
        <f t="shared" si="3"/>
        <v>0</v>
      </c>
      <c r="V57" s="8">
        <f t="shared" si="4"/>
        <v>0</v>
      </c>
      <c r="W57" s="9">
        <f t="shared" si="5"/>
        <v>56305.74</v>
      </c>
      <c r="X57" s="9">
        <v>56000</v>
      </c>
      <c r="Y57" s="14">
        <f t="shared" si="6"/>
        <v>305.73999999999796</v>
      </c>
    </row>
    <row r="58" spans="1:25" s="20" customFormat="1" ht="15.75" customHeight="1">
      <c r="A58" s="11">
        <f t="shared" si="7"/>
        <v>43</v>
      </c>
      <c r="B58" s="12" t="s">
        <v>65</v>
      </c>
      <c r="C58" s="11">
        <f t="shared" si="2"/>
        <v>189</v>
      </c>
      <c r="D58" s="13">
        <f>'Jun. 15'!W58</f>
        <v>189570.66800751715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>
        <f t="shared" si="3"/>
        <v>0</v>
      </c>
      <c r="V58" s="8">
        <f t="shared" si="4"/>
        <v>0</v>
      </c>
      <c r="W58" s="9">
        <f t="shared" si="5"/>
        <v>189570.66800751715</v>
      </c>
      <c r="X58" s="9">
        <v>189000</v>
      </c>
      <c r="Y58" s="14">
        <f t="shared" si="6"/>
        <v>570.66800751714618</v>
      </c>
    </row>
    <row r="59" spans="1:25" s="20" customFormat="1" ht="15.75" customHeight="1">
      <c r="A59" s="11">
        <f t="shared" si="7"/>
        <v>44</v>
      </c>
      <c r="B59" s="12" t="s">
        <v>66</v>
      </c>
      <c r="C59" s="11">
        <f t="shared" si="2"/>
        <v>280</v>
      </c>
      <c r="D59" s="13">
        <f>'Jun. 15'!W59</f>
        <v>280574.81404506753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>
        <f t="shared" si="3"/>
        <v>0</v>
      </c>
      <c r="V59" s="8">
        <f t="shared" si="4"/>
        <v>0</v>
      </c>
      <c r="W59" s="9">
        <f t="shared" si="5"/>
        <v>280574.81404506753</v>
      </c>
      <c r="X59" s="9">
        <v>280000</v>
      </c>
      <c r="Y59" s="14">
        <f t="shared" si="6"/>
        <v>574.81404506752733</v>
      </c>
    </row>
    <row r="60" spans="1:25" s="20" customFormat="1" ht="15.75" customHeight="1">
      <c r="A60" s="11">
        <f t="shared" si="7"/>
        <v>45</v>
      </c>
      <c r="B60" s="12" t="s">
        <v>67</v>
      </c>
      <c r="C60" s="11">
        <f t="shared" si="2"/>
        <v>45</v>
      </c>
      <c r="D60" s="13">
        <f>'Jun. 15'!W60</f>
        <v>45575.55739724946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>
        <f t="shared" si="3"/>
        <v>0</v>
      </c>
      <c r="V60" s="8">
        <f t="shared" si="4"/>
        <v>0</v>
      </c>
      <c r="W60" s="9">
        <f t="shared" si="5"/>
        <v>45575.55739724946</v>
      </c>
      <c r="X60" s="9">
        <v>45000</v>
      </c>
      <c r="Y60" s="14">
        <f t="shared" si="6"/>
        <v>575.55739724946034</v>
      </c>
    </row>
    <row r="61" spans="1:25" s="20" customFormat="1" ht="15.75" customHeight="1">
      <c r="A61" s="11">
        <f t="shared" si="7"/>
        <v>46</v>
      </c>
      <c r="B61" s="12" t="s">
        <v>68</v>
      </c>
      <c r="C61" s="11">
        <f t="shared" si="2"/>
        <v>442</v>
      </c>
      <c r="D61" s="13">
        <f>'Jun. 15'!W61</f>
        <v>442295.27764621854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>
        <f t="shared" si="3"/>
        <v>0</v>
      </c>
      <c r="V61" s="8">
        <f t="shared" si="4"/>
        <v>0</v>
      </c>
      <c r="W61" s="9">
        <f t="shared" si="5"/>
        <v>442295.27764621854</v>
      </c>
      <c r="X61" s="9">
        <v>442000</v>
      </c>
      <c r="Y61" s="14">
        <f t="shared" si="6"/>
        <v>295.27764621854294</v>
      </c>
    </row>
    <row r="62" spans="1:25" s="20" customFormat="1" ht="15.75" customHeight="1">
      <c r="A62" s="11">
        <f t="shared" si="7"/>
        <v>47</v>
      </c>
      <c r="B62" s="12" t="s">
        <v>69</v>
      </c>
      <c r="C62" s="11">
        <f t="shared" si="2"/>
        <v>26</v>
      </c>
      <c r="D62" s="13">
        <f>'Jun. 15'!W62</f>
        <v>26304.68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>
        <f t="shared" si="3"/>
        <v>0</v>
      </c>
      <c r="V62" s="8">
        <f t="shared" si="4"/>
        <v>0</v>
      </c>
      <c r="W62" s="9">
        <f t="shared" si="5"/>
        <v>26304.68</v>
      </c>
      <c r="X62" s="9">
        <v>26000</v>
      </c>
      <c r="Y62" s="14">
        <f t="shared" si="6"/>
        <v>304.68000000000029</v>
      </c>
    </row>
    <row r="63" spans="1:25" s="20" customFormat="1" ht="15.75" customHeight="1">
      <c r="A63" s="11">
        <f t="shared" si="7"/>
        <v>48</v>
      </c>
      <c r="B63" s="15" t="s">
        <v>70</v>
      </c>
      <c r="C63" s="16">
        <f t="shared" si="2"/>
        <v>39</v>
      </c>
      <c r="D63" s="17">
        <f>'Jun. 15'!W63</f>
        <v>39456.473791447381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8">
        <f t="shared" si="3"/>
        <v>0</v>
      </c>
      <c r="V63" s="8">
        <f t="shared" si="4"/>
        <v>0</v>
      </c>
      <c r="W63" s="9">
        <f t="shared" si="5"/>
        <v>39456.473791447381</v>
      </c>
      <c r="X63" s="18">
        <v>39000</v>
      </c>
      <c r="Y63" s="14">
        <f t="shared" si="6"/>
        <v>456.47379144738079</v>
      </c>
    </row>
    <row r="64" spans="1:25" s="20" customFormat="1" ht="15.75" customHeight="1">
      <c r="A64" s="11">
        <f t="shared" si="7"/>
        <v>49</v>
      </c>
      <c r="B64" s="15" t="s">
        <v>71</v>
      </c>
      <c r="C64" s="16">
        <f t="shared" si="2"/>
        <v>179</v>
      </c>
      <c r="D64" s="17">
        <f>'Jun. 15'!W64</f>
        <v>178248.58451645507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>
        <v>1500</v>
      </c>
      <c r="S64" s="17"/>
      <c r="T64" s="17"/>
      <c r="U64" s="8">
        <f t="shared" si="3"/>
        <v>0</v>
      </c>
      <c r="V64" s="8">
        <f t="shared" si="4"/>
        <v>1500</v>
      </c>
      <c r="W64" s="9">
        <f t="shared" si="5"/>
        <v>179748.58451645507</v>
      </c>
      <c r="X64" s="18">
        <v>179000</v>
      </c>
      <c r="Y64" s="14">
        <f t="shared" si="6"/>
        <v>748.58451645507012</v>
      </c>
    </row>
    <row r="65" spans="1:25" s="20" customFormat="1" ht="15.75" customHeight="1">
      <c r="A65" s="11">
        <f t="shared" si="7"/>
        <v>50</v>
      </c>
      <c r="B65" s="12" t="s">
        <v>72</v>
      </c>
      <c r="C65" s="11">
        <f t="shared" si="2"/>
        <v>97</v>
      </c>
      <c r="D65" s="13">
        <f>'Jun. 15'!W65</f>
        <v>97734.948743259753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>
        <f t="shared" si="3"/>
        <v>0</v>
      </c>
      <c r="V65" s="8">
        <f t="shared" si="4"/>
        <v>0</v>
      </c>
      <c r="W65" s="9">
        <f t="shared" si="5"/>
        <v>97734.948743259753</v>
      </c>
      <c r="X65" s="9">
        <v>97000</v>
      </c>
      <c r="Y65" s="14">
        <f t="shared" si="6"/>
        <v>734.94874325975252</v>
      </c>
    </row>
    <row r="66" spans="1:25" s="20" customFormat="1" ht="15.75" customHeight="1">
      <c r="A66" s="11">
        <f t="shared" si="7"/>
        <v>51</v>
      </c>
      <c r="B66" s="21" t="s">
        <v>284</v>
      </c>
      <c r="C66" s="22">
        <f t="shared" si="2"/>
        <v>0</v>
      </c>
      <c r="D66" s="23">
        <f>'Jun. 15'!W66</f>
        <v>0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8">
        <f t="shared" si="3"/>
        <v>0</v>
      </c>
      <c r="V66" s="8">
        <f t="shared" si="4"/>
        <v>0</v>
      </c>
      <c r="W66" s="9">
        <f t="shared" si="5"/>
        <v>0</v>
      </c>
      <c r="X66" s="24">
        <v>0</v>
      </c>
      <c r="Y66" s="14">
        <f t="shared" si="6"/>
        <v>0</v>
      </c>
    </row>
    <row r="67" spans="1:25" s="20" customFormat="1" ht="15.75" customHeight="1">
      <c r="A67" s="11">
        <f t="shared" si="7"/>
        <v>52</v>
      </c>
      <c r="B67" s="12" t="s">
        <v>74</v>
      </c>
      <c r="C67" s="11">
        <f t="shared" si="2"/>
        <v>0</v>
      </c>
      <c r="D67" s="13">
        <f>'Jun. 15'!W67</f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>
        <f t="shared" si="3"/>
        <v>0</v>
      </c>
      <c r="V67" s="8">
        <f t="shared" si="4"/>
        <v>0</v>
      </c>
      <c r="W67" s="9">
        <f t="shared" si="5"/>
        <v>0</v>
      </c>
      <c r="X67" s="9">
        <v>0</v>
      </c>
      <c r="Y67" s="14">
        <f t="shared" si="6"/>
        <v>0</v>
      </c>
    </row>
    <row r="68" spans="1:25" s="20" customFormat="1" ht="15.75" customHeight="1">
      <c r="A68" s="11">
        <f t="shared" si="7"/>
        <v>53</v>
      </c>
      <c r="B68" s="15" t="s">
        <v>75</v>
      </c>
      <c r="C68" s="16">
        <f t="shared" si="2"/>
        <v>6</v>
      </c>
      <c r="D68" s="17">
        <f>'Jun. 15'!W68</f>
        <v>3135.58</v>
      </c>
      <c r="E68" s="17"/>
      <c r="F68" s="17">
        <v>3000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8">
        <f t="shared" si="3"/>
        <v>0</v>
      </c>
      <c r="V68" s="8">
        <f t="shared" si="4"/>
        <v>3000</v>
      </c>
      <c r="W68" s="9">
        <f t="shared" si="5"/>
        <v>6135.58</v>
      </c>
      <c r="X68" s="18">
        <v>6000</v>
      </c>
      <c r="Y68" s="14">
        <f t="shared" si="6"/>
        <v>135.57999999999993</v>
      </c>
    </row>
    <row r="69" spans="1:25" s="20" customFormat="1" ht="15.75" customHeight="1">
      <c r="A69" s="11">
        <f t="shared" si="7"/>
        <v>54</v>
      </c>
      <c r="B69" s="15" t="s">
        <v>76</v>
      </c>
      <c r="C69" s="16">
        <f t="shared" si="2"/>
        <v>24</v>
      </c>
      <c r="D69" s="17">
        <f>'Jun. 15'!W69</f>
        <v>24660.887005954715</v>
      </c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8">
        <f t="shared" si="3"/>
        <v>0</v>
      </c>
      <c r="V69" s="8">
        <f t="shared" si="4"/>
        <v>0</v>
      </c>
      <c r="W69" s="9">
        <f t="shared" si="5"/>
        <v>24660.887005954715</v>
      </c>
      <c r="X69" s="18">
        <v>24000</v>
      </c>
      <c r="Y69" s="14">
        <f t="shared" si="6"/>
        <v>660.88700595471528</v>
      </c>
    </row>
    <row r="70" spans="1:25" s="20" customFormat="1" ht="15.75" customHeight="1">
      <c r="A70" s="11">
        <f t="shared" si="7"/>
        <v>55</v>
      </c>
      <c r="B70" s="12" t="s">
        <v>77</v>
      </c>
      <c r="C70" s="11">
        <f t="shared" si="2"/>
        <v>71</v>
      </c>
      <c r="D70" s="13">
        <f>'Jun. 15'!W70</f>
        <v>71136.676313584307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>
        <v>36</v>
      </c>
      <c r="U70" s="8">
        <f t="shared" si="3"/>
        <v>0</v>
      </c>
      <c r="V70" s="8">
        <f t="shared" si="4"/>
        <v>36</v>
      </c>
      <c r="W70" s="9">
        <f t="shared" si="5"/>
        <v>71172.676313584307</v>
      </c>
      <c r="X70" s="9">
        <v>71000</v>
      </c>
      <c r="Y70" s="14">
        <f t="shared" si="6"/>
        <v>172.67631358430663</v>
      </c>
    </row>
    <row r="71" spans="1:25" s="20" customFormat="1" ht="15.75" customHeight="1">
      <c r="A71" s="11">
        <f t="shared" si="7"/>
        <v>56</v>
      </c>
      <c r="B71" s="12" t="s">
        <v>78</v>
      </c>
      <c r="C71" s="11">
        <f t="shared" si="2"/>
        <v>33</v>
      </c>
      <c r="D71" s="13">
        <f>'Jun. 15'!W71</f>
        <v>33042.24128257094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>
        <f t="shared" si="3"/>
        <v>0</v>
      </c>
      <c r="V71" s="8">
        <f t="shared" si="4"/>
        <v>0</v>
      </c>
      <c r="W71" s="9">
        <f t="shared" si="5"/>
        <v>33042.24128257094</v>
      </c>
      <c r="X71" s="9">
        <v>33000</v>
      </c>
      <c r="Y71" s="14">
        <f t="shared" si="6"/>
        <v>42.241282570939802</v>
      </c>
    </row>
    <row r="72" spans="1:25" s="20" customFormat="1" ht="15.75" customHeight="1">
      <c r="A72" s="11">
        <f t="shared" si="7"/>
        <v>57</v>
      </c>
      <c r="B72" s="15" t="s">
        <v>79</v>
      </c>
      <c r="C72" s="16">
        <f t="shared" si="2"/>
        <v>19</v>
      </c>
      <c r="D72" s="17">
        <f>'Jun. 15'!W72</f>
        <v>19931.850000000002</v>
      </c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8">
        <f t="shared" si="3"/>
        <v>0</v>
      </c>
      <c r="V72" s="8">
        <f t="shared" si="4"/>
        <v>0</v>
      </c>
      <c r="W72" s="9">
        <f t="shared" si="5"/>
        <v>19931.850000000002</v>
      </c>
      <c r="X72" s="18">
        <v>19000</v>
      </c>
      <c r="Y72" s="14">
        <f t="shared" si="6"/>
        <v>931.85000000000218</v>
      </c>
    </row>
    <row r="73" spans="1:25" s="20" customFormat="1" ht="15.75" customHeight="1">
      <c r="A73" s="11">
        <f t="shared" si="7"/>
        <v>58</v>
      </c>
      <c r="B73" s="15" t="s">
        <v>80</v>
      </c>
      <c r="C73" s="16">
        <f t="shared" si="2"/>
        <v>10</v>
      </c>
      <c r="D73" s="17">
        <f>'Jun. 15'!W73</f>
        <v>10865.28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8">
        <f t="shared" si="3"/>
        <v>0</v>
      </c>
      <c r="V73" s="8">
        <f t="shared" si="4"/>
        <v>0</v>
      </c>
      <c r="W73" s="9">
        <f t="shared" si="5"/>
        <v>10865.28</v>
      </c>
      <c r="X73" s="18">
        <v>10000</v>
      </c>
      <c r="Y73" s="14">
        <f t="shared" si="6"/>
        <v>865.28000000000065</v>
      </c>
    </row>
    <row r="74" spans="1:25" s="20" customFormat="1" ht="15.75" customHeight="1">
      <c r="A74" s="11">
        <f t="shared" si="7"/>
        <v>59</v>
      </c>
      <c r="B74" s="12" t="s">
        <v>81</v>
      </c>
      <c r="C74" s="11">
        <f t="shared" si="2"/>
        <v>120</v>
      </c>
      <c r="D74" s="13">
        <f>'Jun. 15'!W74</f>
        <v>120547.08667083332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>
        <f t="shared" si="3"/>
        <v>0</v>
      </c>
      <c r="V74" s="8">
        <f t="shared" si="4"/>
        <v>0</v>
      </c>
      <c r="W74" s="9">
        <f t="shared" si="5"/>
        <v>120547.08667083332</v>
      </c>
      <c r="X74" s="9">
        <v>120000</v>
      </c>
      <c r="Y74" s="14">
        <f t="shared" si="6"/>
        <v>547.08667083331966</v>
      </c>
    </row>
    <row r="75" spans="1:25" s="20" customFormat="1" ht="15.75" customHeight="1">
      <c r="A75" s="11">
        <f t="shared" si="7"/>
        <v>60</v>
      </c>
      <c r="B75" s="12" t="s">
        <v>82</v>
      </c>
      <c r="C75" s="11">
        <f t="shared" si="2"/>
        <v>86</v>
      </c>
      <c r="D75" s="13">
        <f>'Jun. 15'!W75</f>
        <v>86654.518160763226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>
        <f t="shared" si="3"/>
        <v>0</v>
      </c>
      <c r="V75" s="8">
        <f t="shared" si="4"/>
        <v>0</v>
      </c>
      <c r="W75" s="9">
        <f t="shared" si="5"/>
        <v>86654.518160763226</v>
      </c>
      <c r="X75" s="9">
        <v>86000</v>
      </c>
      <c r="Y75" s="14">
        <f t="shared" si="6"/>
        <v>654.51816076322575</v>
      </c>
    </row>
    <row r="76" spans="1:25" s="20" customFormat="1" ht="15.75" customHeight="1">
      <c r="A76" s="11">
        <f t="shared" si="7"/>
        <v>61</v>
      </c>
      <c r="B76" s="12" t="s">
        <v>83</v>
      </c>
      <c r="C76" s="11">
        <f t="shared" si="2"/>
        <v>112</v>
      </c>
      <c r="D76" s="13">
        <f>'Jun. 15'!W76</f>
        <v>112145.50444841743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>
        <f t="shared" si="3"/>
        <v>0</v>
      </c>
      <c r="V76" s="8">
        <f t="shared" si="4"/>
        <v>0</v>
      </c>
      <c r="W76" s="9">
        <f t="shared" si="5"/>
        <v>112145.50444841743</v>
      </c>
      <c r="X76" s="9">
        <v>112000</v>
      </c>
      <c r="Y76" s="14">
        <f t="shared" si="6"/>
        <v>145.50444841742865</v>
      </c>
    </row>
    <row r="77" spans="1:25" s="20" customFormat="1" ht="15.75" customHeight="1">
      <c r="A77" s="11">
        <f t="shared" si="7"/>
        <v>62</v>
      </c>
      <c r="B77" s="12" t="s">
        <v>84</v>
      </c>
      <c r="C77" s="11">
        <f t="shared" si="2"/>
        <v>18</v>
      </c>
      <c r="D77" s="13">
        <f>'Jun. 15'!W77</f>
        <v>18892.964448417424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>
        <f t="shared" si="3"/>
        <v>0</v>
      </c>
      <c r="V77" s="8">
        <f t="shared" si="4"/>
        <v>0</v>
      </c>
      <c r="W77" s="9">
        <f t="shared" si="5"/>
        <v>18892.964448417424</v>
      </c>
      <c r="X77" s="9">
        <v>18000</v>
      </c>
      <c r="Y77" s="14">
        <f t="shared" si="6"/>
        <v>892.96444841742414</v>
      </c>
    </row>
    <row r="78" spans="1:25" s="20" customFormat="1" ht="15.75" customHeight="1">
      <c r="A78" s="11">
        <f t="shared" si="7"/>
        <v>63</v>
      </c>
      <c r="B78" s="15" t="s">
        <v>85</v>
      </c>
      <c r="C78" s="16">
        <f t="shared" si="2"/>
        <v>44</v>
      </c>
      <c r="D78" s="17">
        <f>'Jun. 15'!W78</f>
        <v>44415.240000000005</v>
      </c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8">
        <f t="shared" si="3"/>
        <v>0</v>
      </c>
      <c r="V78" s="8">
        <f t="shared" si="4"/>
        <v>0</v>
      </c>
      <c r="W78" s="9">
        <f t="shared" si="5"/>
        <v>44415.240000000005</v>
      </c>
      <c r="X78" s="18">
        <v>44000</v>
      </c>
      <c r="Y78" s="14">
        <f t="shared" si="6"/>
        <v>415.24000000000524</v>
      </c>
    </row>
    <row r="79" spans="1:25" s="20" customFormat="1" ht="15.75" customHeight="1">
      <c r="A79" s="11">
        <f t="shared" si="7"/>
        <v>64</v>
      </c>
      <c r="B79" s="15" t="s">
        <v>86</v>
      </c>
      <c r="C79" s="16">
        <f t="shared" si="2"/>
        <v>78</v>
      </c>
      <c r="D79" s="17">
        <f>'Jun. 15'!W79</f>
        <v>78905.304142591354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8">
        <f t="shared" si="3"/>
        <v>0</v>
      </c>
      <c r="V79" s="8">
        <f t="shared" si="4"/>
        <v>0</v>
      </c>
      <c r="W79" s="9">
        <f t="shared" si="5"/>
        <v>78905.304142591354</v>
      </c>
      <c r="X79" s="18">
        <v>78000</v>
      </c>
      <c r="Y79" s="14">
        <f t="shared" si="6"/>
        <v>905.30414259135432</v>
      </c>
    </row>
    <row r="80" spans="1:25" s="20" customFormat="1" ht="15.75" customHeight="1">
      <c r="A80" s="11">
        <f t="shared" si="7"/>
        <v>65</v>
      </c>
      <c r="B80" s="12" t="s">
        <v>87</v>
      </c>
      <c r="C80" s="11">
        <f t="shared" si="2"/>
        <v>11</v>
      </c>
      <c r="D80" s="13">
        <f>'Jun. 15'!W80</f>
        <v>11755.501552863529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>
        <f t="shared" ref="U80:U143" si="8">+E80+I80+K80+M80+O80+Q80+S80</f>
        <v>0</v>
      </c>
      <c r="V80" s="8">
        <f t="shared" ref="V80:V143" si="9">+F80+J80+L80+N80+P80+R80+T80</f>
        <v>0</v>
      </c>
      <c r="W80" s="9">
        <f t="shared" ref="W80:W143" si="10">+D80+V80-U80</f>
        <v>11755.501552863529</v>
      </c>
      <c r="X80" s="9">
        <v>11000</v>
      </c>
      <c r="Y80" s="14">
        <f t="shared" si="6"/>
        <v>755.50155286352856</v>
      </c>
    </row>
    <row r="81" spans="1:25" s="20" customFormat="1" ht="15.75" customHeight="1">
      <c r="A81" s="11">
        <f t="shared" ref="A81:A145" si="11">+A80+1</f>
        <v>66</v>
      </c>
      <c r="B81" s="12" t="s">
        <v>88</v>
      </c>
      <c r="C81" s="11">
        <f t="shared" ref="C81:C147" si="12">+X81/1000</f>
        <v>71</v>
      </c>
      <c r="D81" s="13">
        <f>'Jun. 15'!W81</f>
        <v>71664.627545701864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>
        <f t="shared" si="8"/>
        <v>0</v>
      </c>
      <c r="V81" s="8">
        <f t="shared" si="9"/>
        <v>0</v>
      </c>
      <c r="W81" s="9">
        <f t="shared" si="10"/>
        <v>71664.627545701864</v>
      </c>
      <c r="X81" s="9">
        <v>71000</v>
      </c>
      <c r="Y81" s="14">
        <f t="shared" ref="Y81:Y144" si="13">+W81-X81</f>
        <v>664.62754570186371</v>
      </c>
    </row>
    <row r="82" spans="1:25" s="20" customFormat="1" ht="15.75" customHeight="1">
      <c r="A82" s="11">
        <f t="shared" si="11"/>
        <v>67</v>
      </c>
      <c r="B82" s="15" t="s">
        <v>89</v>
      </c>
      <c r="C82" s="16">
        <f t="shared" si="12"/>
        <v>151</v>
      </c>
      <c r="D82" s="17">
        <f>'Jun. 15'!W82</f>
        <v>151056.595220352</v>
      </c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8">
        <f t="shared" si="8"/>
        <v>0</v>
      </c>
      <c r="V82" s="8">
        <f t="shared" si="9"/>
        <v>0</v>
      </c>
      <c r="W82" s="9">
        <f t="shared" si="10"/>
        <v>151056.595220352</v>
      </c>
      <c r="X82" s="18">
        <v>151000</v>
      </c>
      <c r="Y82" s="14">
        <f t="shared" si="13"/>
        <v>56.59522035199916</v>
      </c>
    </row>
    <row r="83" spans="1:25" s="20" customFormat="1" ht="15.75" customHeight="1">
      <c r="A83" s="11">
        <f t="shared" si="11"/>
        <v>68</v>
      </c>
      <c r="B83" s="26" t="s">
        <v>90</v>
      </c>
      <c r="C83" s="11">
        <f t="shared" si="12"/>
        <v>97</v>
      </c>
      <c r="D83" s="13">
        <f>'Jun. 15'!W83</f>
        <v>96029.424455290602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>
        <v>1275</v>
      </c>
      <c r="S83" s="13"/>
      <c r="T83" s="13"/>
      <c r="U83" s="8">
        <f t="shared" si="8"/>
        <v>0</v>
      </c>
      <c r="V83" s="8">
        <f t="shared" si="9"/>
        <v>1275</v>
      </c>
      <c r="W83" s="9">
        <f t="shared" si="10"/>
        <v>97304.424455290602</v>
      </c>
      <c r="X83" s="9">
        <v>97000</v>
      </c>
      <c r="Y83" s="14">
        <f t="shared" si="13"/>
        <v>304.42445529060205</v>
      </c>
    </row>
    <row r="84" spans="1:25" s="20" customFormat="1" ht="15.75" customHeight="1">
      <c r="A84" s="11">
        <f t="shared" si="11"/>
        <v>69</v>
      </c>
      <c r="B84" s="12" t="s">
        <v>91</v>
      </c>
      <c r="C84" s="11">
        <f t="shared" si="12"/>
        <v>51</v>
      </c>
      <c r="D84" s="13">
        <f>'Jun. 15'!W84</f>
        <v>51380.483804373223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>
        <f t="shared" si="8"/>
        <v>0</v>
      </c>
      <c r="V84" s="8">
        <f t="shared" si="9"/>
        <v>0</v>
      </c>
      <c r="W84" s="9">
        <f t="shared" si="10"/>
        <v>51380.483804373223</v>
      </c>
      <c r="X84" s="9">
        <v>51000</v>
      </c>
      <c r="Y84" s="14">
        <f t="shared" si="13"/>
        <v>380.48380437322339</v>
      </c>
    </row>
    <row r="85" spans="1:25" s="20" customFormat="1" ht="15.75" customHeight="1">
      <c r="A85" s="11">
        <f t="shared" si="11"/>
        <v>70</v>
      </c>
      <c r="B85" s="12" t="s">
        <v>92</v>
      </c>
      <c r="C85" s="11">
        <f t="shared" si="12"/>
        <v>75</v>
      </c>
      <c r="D85" s="13">
        <f>'Jun. 15'!W85</f>
        <v>75533.498586879869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>
        <f t="shared" si="8"/>
        <v>0</v>
      </c>
      <c r="V85" s="8">
        <f t="shared" si="9"/>
        <v>0</v>
      </c>
      <c r="W85" s="9">
        <f t="shared" si="10"/>
        <v>75533.498586879869</v>
      </c>
      <c r="X85" s="9">
        <v>75000</v>
      </c>
      <c r="Y85" s="14">
        <f t="shared" si="13"/>
        <v>533.49858687986853</v>
      </c>
    </row>
    <row r="86" spans="1:25" s="20" customFormat="1" ht="15.75" customHeight="1">
      <c r="A86" s="11">
        <f t="shared" si="11"/>
        <v>71</v>
      </c>
      <c r="B86" s="21" t="s">
        <v>93</v>
      </c>
      <c r="C86" s="22">
        <f t="shared" si="12"/>
        <v>0</v>
      </c>
      <c r="D86" s="23">
        <f>'Jun. 15'!W86</f>
        <v>-2.526119293179363E-3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8">
        <f t="shared" si="8"/>
        <v>0</v>
      </c>
      <c r="V86" s="8">
        <f t="shared" si="9"/>
        <v>0</v>
      </c>
      <c r="W86" s="9">
        <f t="shared" si="10"/>
        <v>-2.526119293179363E-3</v>
      </c>
      <c r="X86" s="24">
        <v>0</v>
      </c>
      <c r="Y86" s="14">
        <f t="shared" si="13"/>
        <v>-2.526119293179363E-3</v>
      </c>
    </row>
    <row r="87" spans="1:25" s="20" customFormat="1" ht="15.75" customHeight="1">
      <c r="A87" s="11">
        <f t="shared" si="11"/>
        <v>72</v>
      </c>
      <c r="B87" s="21" t="s">
        <v>94</v>
      </c>
      <c r="C87" s="22">
        <f t="shared" si="12"/>
        <v>0</v>
      </c>
      <c r="D87" s="23">
        <f>'Jun. 15'!W87</f>
        <v>-4.9098788731498644E-3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8">
        <f t="shared" si="8"/>
        <v>0</v>
      </c>
      <c r="V87" s="8">
        <f t="shared" si="9"/>
        <v>0</v>
      </c>
      <c r="W87" s="9">
        <f t="shared" si="10"/>
        <v>-4.9098788731498644E-3</v>
      </c>
      <c r="X87" s="24">
        <v>0</v>
      </c>
      <c r="Y87" s="14">
        <f t="shared" si="13"/>
        <v>-4.9098788731498644E-3</v>
      </c>
    </row>
    <row r="88" spans="1:25" s="20" customFormat="1" ht="15.75" customHeight="1">
      <c r="A88" s="11">
        <f t="shared" si="11"/>
        <v>73</v>
      </c>
      <c r="B88" s="12" t="s">
        <v>95</v>
      </c>
      <c r="C88" s="11">
        <f t="shared" si="12"/>
        <v>44</v>
      </c>
      <c r="D88" s="13">
        <f>'Jun. 15'!W88</f>
        <v>44428.82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>
        <f t="shared" si="8"/>
        <v>0</v>
      </c>
      <c r="V88" s="8">
        <f t="shared" si="9"/>
        <v>0</v>
      </c>
      <c r="W88" s="9">
        <f t="shared" si="10"/>
        <v>44428.82</v>
      </c>
      <c r="X88" s="9">
        <v>44000</v>
      </c>
      <c r="Y88" s="14">
        <f t="shared" si="13"/>
        <v>428.81999999999971</v>
      </c>
    </row>
    <row r="89" spans="1:25" s="20" customFormat="1" ht="15.75" customHeight="1">
      <c r="A89" s="11">
        <f t="shared" si="11"/>
        <v>74</v>
      </c>
      <c r="B89" s="21" t="s">
        <v>96</v>
      </c>
      <c r="C89" s="22">
        <f t="shared" si="12"/>
        <v>0</v>
      </c>
      <c r="D89" s="23">
        <f>'Jun. 15'!W89</f>
        <v>2.3612625955138355E-3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8">
        <f t="shared" si="8"/>
        <v>0</v>
      </c>
      <c r="V89" s="8">
        <f t="shared" si="9"/>
        <v>0</v>
      </c>
      <c r="W89" s="9">
        <f t="shared" si="10"/>
        <v>2.3612625955138355E-3</v>
      </c>
      <c r="X89" s="24">
        <v>0</v>
      </c>
      <c r="Y89" s="14">
        <f t="shared" si="13"/>
        <v>2.3612625955138355E-3</v>
      </c>
    </row>
    <row r="90" spans="1:25" s="20" customFormat="1" ht="15.75" customHeight="1">
      <c r="A90" s="11">
        <f t="shared" si="11"/>
        <v>75</v>
      </c>
      <c r="B90" s="15" t="s">
        <v>97</v>
      </c>
      <c r="C90" s="16">
        <f t="shared" si="12"/>
        <v>42</v>
      </c>
      <c r="D90" s="17">
        <f>'Jun. 15'!W90</f>
        <v>42506.015198999012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8">
        <f t="shared" si="8"/>
        <v>0</v>
      </c>
      <c r="V90" s="8">
        <f t="shared" si="9"/>
        <v>0</v>
      </c>
      <c r="W90" s="9">
        <f t="shared" si="10"/>
        <v>42506.015198999012</v>
      </c>
      <c r="X90" s="18">
        <v>42000</v>
      </c>
      <c r="Y90" s="14">
        <f t="shared" si="13"/>
        <v>506.01519899901177</v>
      </c>
    </row>
    <row r="91" spans="1:25" s="20" customFormat="1" ht="15.75" customHeight="1">
      <c r="A91" s="11">
        <f t="shared" si="11"/>
        <v>76</v>
      </c>
      <c r="B91" s="21" t="s">
        <v>98</v>
      </c>
      <c r="C91" s="22">
        <f t="shared" si="12"/>
        <v>0</v>
      </c>
      <c r="D91" s="23">
        <f>'Jun. 15'!W91</f>
        <v>-2.1612185864796629E-3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8">
        <f t="shared" si="8"/>
        <v>0</v>
      </c>
      <c r="V91" s="8">
        <f t="shared" si="9"/>
        <v>0</v>
      </c>
      <c r="W91" s="9">
        <f t="shared" si="10"/>
        <v>-2.1612185864796629E-3</v>
      </c>
      <c r="X91" s="24">
        <v>0</v>
      </c>
      <c r="Y91" s="14">
        <f t="shared" si="13"/>
        <v>-2.1612185864796629E-3</v>
      </c>
    </row>
    <row r="92" spans="1:25" s="20" customFormat="1" ht="15.75" customHeight="1">
      <c r="A92" s="11">
        <f t="shared" si="11"/>
        <v>77</v>
      </c>
      <c r="B92" s="12" t="s">
        <v>99</v>
      </c>
      <c r="C92" s="11">
        <f t="shared" si="12"/>
        <v>225</v>
      </c>
      <c r="D92" s="13">
        <f>'Jun. 15'!W92</f>
        <v>225348.90515939167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>
        <v>72</v>
      </c>
      <c r="U92" s="8">
        <f t="shared" si="8"/>
        <v>0</v>
      </c>
      <c r="V92" s="8">
        <f t="shared" si="9"/>
        <v>72</v>
      </c>
      <c r="W92" s="9">
        <f t="shared" si="10"/>
        <v>225420.90515939167</v>
      </c>
      <c r="X92" s="9">
        <v>225000</v>
      </c>
      <c r="Y92" s="14">
        <f t="shared" si="13"/>
        <v>420.90515939166653</v>
      </c>
    </row>
    <row r="93" spans="1:25" s="20" customFormat="1" ht="15.75" customHeight="1">
      <c r="A93" s="11">
        <f t="shared" si="11"/>
        <v>78</v>
      </c>
      <c r="B93" s="12" t="s">
        <v>100</v>
      </c>
      <c r="C93" s="11">
        <f t="shared" si="12"/>
        <v>59</v>
      </c>
      <c r="D93" s="13">
        <f>'Jun. 15'!W93</f>
        <v>59943.9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>
        <f t="shared" si="8"/>
        <v>0</v>
      </c>
      <c r="V93" s="8">
        <f t="shared" si="9"/>
        <v>0</v>
      </c>
      <c r="W93" s="9">
        <f t="shared" si="10"/>
        <v>59943.9</v>
      </c>
      <c r="X93" s="9">
        <v>59000</v>
      </c>
      <c r="Y93" s="14">
        <f t="shared" si="13"/>
        <v>943.90000000000146</v>
      </c>
    </row>
    <row r="94" spans="1:25" s="20" customFormat="1" ht="15.75" customHeight="1">
      <c r="A94" s="11">
        <f t="shared" si="11"/>
        <v>79</v>
      </c>
      <c r="B94" s="21" t="s">
        <v>101</v>
      </c>
      <c r="C94" s="22">
        <f t="shared" si="12"/>
        <v>0</v>
      </c>
      <c r="D94" s="23">
        <f>'Jun. 15'!W94</f>
        <v>0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8">
        <f t="shared" si="8"/>
        <v>0</v>
      </c>
      <c r="V94" s="8">
        <f t="shared" si="9"/>
        <v>0</v>
      </c>
      <c r="W94" s="9">
        <f t="shared" si="10"/>
        <v>0</v>
      </c>
      <c r="X94" s="24">
        <v>0</v>
      </c>
      <c r="Y94" s="14">
        <f t="shared" si="13"/>
        <v>0</v>
      </c>
    </row>
    <row r="95" spans="1:25" s="20" customFormat="1" ht="15.75" customHeight="1">
      <c r="A95" s="11">
        <f t="shared" si="11"/>
        <v>80</v>
      </c>
      <c r="B95" s="21" t="s">
        <v>102</v>
      </c>
      <c r="C95" s="22">
        <f t="shared" si="12"/>
        <v>0</v>
      </c>
      <c r="D95" s="23">
        <f>'Jun. 15'!W95</f>
        <v>0</v>
      </c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8">
        <f t="shared" si="8"/>
        <v>0</v>
      </c>
      <c r="V95" s="8">
        <f t="shared" si="9"/>
        <v>0</v>
      </c>
      <c r="W95" s="9">
        <f t="shared" si="10"/>
        <v>0</v>
      </c>
      <c r="X95" s="24">
        <v>0</v>
      </c>
      <c r="Y95" s="14">
        <f t="shared" si="13"/>
        <v>0</v>
      </c>
    </row>
    <row r="96" spans="1:25" s="20" customFormat="1" ht="15.75" customHeight="1">
      <c r="A96" s="11">
        <f t="shared" si="11"/>
        <v>81</v>
      </c>
      <c r="B96" s="21" t="s">
        <v>103</v>
      </c>
      <c r="C96" s="22">
        <f t="shared" si="12"/>
        <v>0</v>
      </c>
      <c r="D96" s="23">
        <f>'Jun. 15'!W96</f>
        <v>-7.3516214615665376E-4</v>
      </c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8">
        <f t="shared" si="8"/>
        <v>0</v>
      </c>
      <c r="V96" s="8">
        <f t="shared" si="9"/>
        <v>0</v>
      </c>
      <c r="W96" s="9">
        <f t="shared" si="10"/>
        <v>-7.3516214615665376E-4</v>
      </c>
      <c r="X96" s="24">
        <v>0</v>
      </c>
      <c r="Y96" s="14">
        <f t="shared" si="13"/>
        <v>-7.3516214615665376E-4</v>
      </c>
    </row>
    <row r="97" spans="1:25" s="20" customFormat="1" ht="15.75" customHeight="1">
      <c r="A97" s="11">
        <f t="shared" si="11"/>
        <v>82</v>
      </c>
      <c r="B97" s="12" t="s">
        <v>104</v>
      </c>
      <c r="C97" s="11">
        <f t="shared" si="12"/>
        <v>173</v>
      </c>
      <c r="D97" s="13">
        <f>'Jun. 15'!W97</f>
        <v>173894.09616567881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>
        <f t="shared" si="8"/>
        <v>0</v>
      </c>
      <c r="V97" s="8">
        <f t="shared" si="9"/>
        <v>0</v>
      </c>
      <c r="W97" s="9">
        <f t="shared" si="10"/>
        <v>173894.09616567881</v>
      </c>
      <c r="X97" s="9">
        <v>173000</v>
      </c>
      <c r="Y97" s="14">
        <f t="shared" si="13"/>
        <v>894.09616567881312</v>
      </c>
    </row>
    <row r="98" spans="1:25" s="20" customFormat="1" ht="15.75" customHeight="1">
      <c r="A98" s="11">
        <f t="shared" si="11"/>
        <v>83</v>
      </c>
      <c r="B98" s="21" t="s">
        <v>105</v>
      </c>
      <c r="C98" s="22">
        <f t="shared" si="12"/>
        <v>0</v>
      </c>
      <c r="D98" s="23">
        <f>'Jun. 15'!W98</f>
        <v>3.1900566536933184E-3</v>
      </c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8">
        <f t="shared" si="8"/>
        <v>0</v>
      </c>
      <c r="V98" s="8">
        <f t="shared" si="9"/>
        <v>0</v>
      </c>
      <c r="W98" s="9">
        <f t="shared" si="10"/>
        <v>3.1900566536933184E-3</v>
      </c>
      <c r="X98" s="24">
        <v>0</v>
      </c>
      <c r="Y98" s="14">
        <f t="shared" si="13"/>
        <v>3.1900566536933184E-3</v>
      </c>
    </row>
    <row r="99" spans="1:25" s="20" customFormat="1" ht="15.75" customHeight="1">
      <c r="A99" s="11">
        <f t="shared" si="11"/>
        <v>84</v>
      </c>
      <c r="B99" s="12" t="s">
        <v>106</v>
      </c>
      <c r="C99" s="11">
        <f t="shared" si="12"/>
        <v>268</v>
      </c>
      <c r="D99" s="13">
        <f>'Jun. 15'!W99</f>
        <v>268023.04894160054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>
        <f t="shared" si="8"/>
        <v>0</v>
      </c>
      <c r="V99" s="8">
        <f t="shared" si="9"/>
        <v>0</v>
      </c>
      <c r="W99" s="9">
        <f t="shared" si="10"/>
        <v>268023.04894160054</v>
      </c>
      <c r="X99" s="9">
        <v>268000</v>
      </c>
      <c r="Y99" s="14">
        <f t="shared" si="13"/>
        <v>23.048941600543913</v>
      </c>
    </row>
    <row r="100" spans="1:25" s="20" customFormat="1" ht="15.75" customHeight="1">
      <c r="A100" s="11">
        <f t="shared" si="11"/>
        <v>85</v>
      </c>
      <c r="B100" s="15" t="s">
        <v>107</v>
      </c>
      <c r="C100" s="16">
        <f t="shared" si="12"/>
        <v>11</v>
      </c>
      <c r="D100" s="17">
        <f>'Jun. 15'!W100</f>
        <v>11223.6</v>
      </c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8">
        <f t="shared" si="8"/>
        <v>0</v>
      </c>
      <c r="V100" s="8">
        <f t="shared" si="9"/>
        <v>0</v>
      </c>
      <c r="W100" s="9">
        <f t="shared" si="10"/>
        <v>11223.6</v>
      </c>
      <c r="X100" s="18">
        <v>11000</v>
      </c>
      <c r="Y100" s="14">
        <f t="shared" si="13"/>
        <v>223.60000000000036</v>
      </c>
    </row>
    <row r="101" spans="1:25" s="20" customFormat="1" ht="15.75" customHeight="1">
      <c r="A101" s="11">
        <f t="shared" si="11"/>
        <v>86</v>
      </c>
      <c r="B101" s="15" t="s">
        <v>108</v>
      </c>
      <c r="C101" s="16">
        <f t="shared" si="12"/>
        <v>48</v>
      </c>
      <c r="D101" s="17">
        <f>'Jun. 15'!W101</f>
        <v>48932.417021083391</v>
      </c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8">
        <f t="shared" si="8"/>
        <v>0</v>
      </c>
      <c r="V101" s="8">
        <f t="shared" si="9"/>
        <v>0</v>
      </c>
      <c r="W101" s="9">
        <f t="shared" si="10"/>
        <v>48932.417021083391</v>
      </c>
      <c r="X101" s="18">
        <v>48000</v>
      </c>
      <c r="Y101" s="14">
        <f t="shared" si="13"/>
        <v>932.41702108339086</v>
      </c>
    </row>
    <row r="102" spans="1:25" s="20" customFormat="1" ht="15.75" customHeight="1">
      <c r="A102" s="11">
        <f t="shared" si="11"/>
        <v>87</v>
      </c>
      <c r="B102" s="15" t="s">
        <v>109</v>
      </c>
      <c r="C102" s="16">
        <f t="shared" si="12"/>
        <v>143</v>
      </c>
      <c r="D102" s="17">
        <f>'Jun. 15'!W102</f>
        <v>143185.42783292773</v>
      </c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>
        <v>750</v>
      </c>
      <c r="S102" s="17"/>
      <c r="T102" s="17"/>
      <c r="U102" s="8">
        <f t="shared" si="8"/>
        <v>0</v>
      </c>
      <c r="V102" s="8">
        <f t="shared" si="9"/>
        <v>750</v>
      </c>
      <c r="W102" s="9">
        <f t="shared" si="10"/>
        <v>143935.42783292773</v>
      </c>
      <c r="X102" s="18">
        <v>143000</v>
      </c>
      <c r="Y102" s="14">
        <f t="shared" si="13"/>
        <v>935.42783292772947</v>
      </c>
    </row>
    <row r="103" spans="1:25" s="20" customFormat="1" ht="15.75" customHeight="1">
      <c r="A103" s="11">
        <f t="shared" si="11"/>
        <v>88</v>
      </c>
      <c r="B103" s="12" t="s">
        <v>110</v>
      </c>
      <c r="C103" s="11">
        <f t="shared" si="12"/>
        <v>51</v>
      </c>
      <c r="D103" s="13">
        <f>'Jun. 15'!W103</f>
        <v>51210.303054875993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8">
        <f t="shared" si="8"/>
        <v>0</v>
      </c>
      <c r="V103" s="8">
        <f t="shared" si="9"/>
        <v>0</v>
      </c>
      <c r="W103" s="9">
        <f t="shared" si="10"/>
        <v>51210.303054875993</v>
      </c>
      <c r="X103" s="9">
        <v>51000</v>
      </c>
      <c r="Y103" s="14">
        <f t="shared" si="13"/>
        <v>210.30305487599253</v>
      </c>
    </row>
    <row r="104" spans="1:25" s="20" customFormat="1" ht="15.75" customHeight="1">
      <c r="A104" s="11">
        <f t="shared" si="11"/>
        <v>89</v>
      </c>
      <c r="B104" s="15" t="s">
        <v>111</v>
      </c>
      <c r="C104" s="16">
        <f t="shared" si="12"/>
        <v>162</v>
      </c>
      <c r="D104" s="17">
        <f>'Jun. 15'!W104</f>
        <v>162521.4621693567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8">
        <f t="shared" si="8"/>
        <v>0</v>
      </c>
      <c r="V104" s="8">
        <f t="shared" si="9"/>
        <v>0</v>
      </c>
      <c r="W104" s="9">
        <f t="shared" si="10"/>
        <v>162521.4621693567</v>
      </c>
      <c r="X104" s="18">
        <v>162000</v>
      </c>
      <c r="Y104" s="14">
        <f t="shared" si="13"/>
        <v>521.46216935670236</v>
      </c>
    </row>
    <row r="105" spans="1:25" s="20" customFormat="1" ht="15.75" customHeight="1">
      <c r="A105" s="11">
        <f t="shared" si="11"/>
        <v>90</v>
      </c>
      <c r="B105" s="15" t="s">
        <v>276</v>
      </c>
      <c r="C105" s="16">
        <f t="shared" si="12"/>
        <v>10</v>
      </c>
      <c r="D105" s="17">
        <f>'Jun. 15'!W105</f>
        <v>10007.200000000001</v>
      </c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8">
        <f t="shared" si="8"/>
        <v>0</v>
      </c>
      <c r="V105" s="8">
        <f t="shared" si="9"/>
        <v>0</v>
      </c>
      <c r="W105" s="9">
        <f t="shared" si="10"/>
        <v>10007.200000000001</v>
      </c>
      <c r="X105" s="18">
        <v>10000</v>
      </c>
      <c r="Y105" s="14">
        <f t="shared" si="13"/>
        <v>7.2000000000007276</v>
      </c>
    </row>
    <row r="106" spans="1:25" s="20" customFormat="1" ht="15.75" customHeight="1">
      <c r="A106" s="11">
        <f t="shared" si="11"/>
        <v>91</v>
      </c>
      <c r="B106" s="12" t="s">
        <v>295</v>
      </c>
      <c r="C106" s="11">
        <f t="shared" si="12"/>
        <v>1</v>
      </c>
      <c r="D106" s="13"/>
      <c r="E106" s="13"/>
      <c r="F106" s="13">
        <v>1000</v>
      </c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8">
        <f t="shared" si="8"/>
        <v>0</v>
      </c>
      <c r="V106" s="8">
        <f t="shared" si="9"/>
        <v>1000</v>
      </c>
      <c r="W106" s="9">
        <f t="shared" si="10"/>
        <v>1000</v>
      </c>
      <c r="X106" s="9">
        <v>1000</v>
      </c>
      <c r="Y106" s="14">
        <f t="shared" si="13"/>
        <v>0</v>
      </c>
    </row>
    <row r="107" spans="1:25" s="20" customFormat="1" ht="15.75" customHeight="1">
      <c r="A107" s="11">
        <f t="shared" si="11"/>
        <v>92</v>
      </c>
      <c r="B107" s="12" t="s">
        <v>112</v>
      </c>
      <c r="C107" s="11">
        <f t="shared" si="12"/>
        <v>206</v>
      </c>
      <c r="D107" s="13">
        <f>'Jun. 15'!W106</f>
        <v>206700.06881086197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8">
        <f t="shared" si="8"/>
        <v>0</v>
      </c>
      <c r="V107" s="8">
        <f t="shared" si="9"/>
        <v>0</v>
      </c>
      <c r="W107" s="9">
        <f t="shared" si="10"/>
        <v>206700.06881086197</v>
      </c>
      <c r="X107" s="9">
        <v>206000</v>
      </c>
      <c r="Y107" s="14">
        <f t="shared" si="13"/>
        <v>700.06881086196518</v>
      </c>
    </row>
    <row r="108" spans="1:25" s="20" customFormat="1" ht="15.75" customHeight="1">
      <c r="A108" s="11">
        <f t="shared" si="11"/>
        <v>93</v>
      </c>
      <c r="B108" s="12" t="s">
        <v>113</v>
      </c>
      <c r="C108" s="11">
        <f t="shared" si="12"/>
        <v>35</v>
      </c>
      <c r="D108" s="13">
        <f>'Jun. 15'!W107</f>
        <v>35277.523226791163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8">
        <f t="shared" si="8"/>
        <v>0</v>
      </c>
      <c r="V108" s="8">
        <f t="shared" si="9"/>
        <v>0</v>
      </c>
      <c r="W108" s="9">
        <f t="shared" si="10"/>
        <v>35277.523226791163</v>
      </c>
      <c r="X108" s="9">
        <v>35000</v>
      </c>
      <c r="Y108" s="14">
        <f t="shared" si="13"/>
        <v>277.52322679116332</v>
      </c>
    </row>
    <row r="109" spans="1:25" s="20" customFormat="1" ht="15.75" customHeight="1">
      <c r="A109" s="11">
        <f t="shared" si="11"/>
        <v>94</v>
      </c>
      <c r="B109" s="12" t="s">
        <v>114</v>
      </c>
      <c r="C109" s="11">
        <f t="shared" si="12"/>
        <v>240</v>
      </c>
      <c r="D109" s="13">
        <f>'Jun. 15'!W108</f>
        <v>240615.49783215599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8">
        <f t="shared" si="8"/>
        <v>0</v>
      </c>
      <c r="V109" s="8">
        <f t="shared" si="9"/>
        <v>0</v>
      </c>
      <c r="W109" s="9">
        <f t="shared" si="10"/>
        <v>240615.49783215599</v>
      </c>
      <c r="X109" s="9">
        <v>240000</v>
      </c>
      <c r="Y109" s="14">
        <f t="shared" si="13"/>
        <v>615.49783215599018</v>
      </c>
    </row>
    <row r="110" spans="1:25" s="20" customFormat="1" ht="15.75" customHeight="1">
      <c r="A110" s="11">
        <f t="shared" si="11"/>
        <v>95</v>
      </c>
      <c r="B110" s="12" t="s">
        <v>115</v>
      </c>
      <c r="C110" s="11">
        <f t="shared" si="12"/>
        <v>158</v>
      </c>
      <c r="D110" s="13">
        <f>'Jun. 15'!W109</f>
        <v>158734.74936806885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8">
        <f t="shared" si="8"/>
        <v>0</v>
      </c>
      <c r="V110" s="8">
        <f t="shared" si="9"/>
        <v>0</v>
      </c>
      <c r="W110" s="9">
        <f t="shared" si="10"/>
        <v>158734.74936806885</v>
      </c>
      <c r="X110" s="9">
        <v>158000</v>
      </c>
      <c r="Y110" s="14">
        <f t="shared" si="13"/>
        <v>734.74936806884944</v>
      </c>
    </row>
    <row r="111" spans="1:25" s="20" customFormat="1" ht="15.75" customHeight="1">
      <c r="A111" s="11">
        <f t="shared" si="11"/>
        <v>96</v>
      </c>
      <c r="B111" s="12" t="s">
        <v>116</v>
      </c>
      <c r="C111" s="11">
        <f t="shared" si="12"/>
        <v>85</v>
      </c>
      <c r="D111" s="13">
        <f>'Jun. 15'!W110</f>
        <v>85799.996875646364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8">
        <f t="shared" si="8"/>
        <v>0</v>
      </c>
      <c r="V111" s="8">
        <f t="shared" si="9"/>
        <v>0</v>
      </c>
      <c r="W111" s="9">
        <f t="shared" si="10"/>
        <v>85799.996875646364</v>
      </c>
      <c r="X111" s="9">
        <v>85000</v>
      </c>
      <c r="Y111" s="14">
        <f t="shared" si="13"/>
        <v>799.99687564636406</v>
      </c>
    </row>
    <row r="112" spans="1:25" s="20" customFormat="1" ht="15.75" customHeight="1">
      <c r="A112" s="11">
        <f t="shared" si="11"/>
        <v>97</v>
      </c>
      <c r="B112" s="12" t="s">
        <v>117</v>
      </c>
      <c r="C112" s="11">
        <f t="shared" si="12"/>
        <v>168</v>
      </c>
      <c r="D112" s="13">
        <f>'Jun. 15'!W111</f>
        <v>168821.4227864623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8">
        <f t="shared" si="8"/>
        <v>0</v>
      </c>
      <c r="V112" s="8">
        <f t="shared" si="9"/>
        <v>0</v>
      </c>
      <c r="W112" s="9">
        <f t="shared" si="10"/>
        <v>168821.4227864623</v>
      </c>
      <c r="X112" s="9">
        <v>168000</v>
      </c>
      <c r="Y112" s="14">
        <f t="shared" si="13"/>
        <v>821.42278646229533</v>
      </c>
    </row>
    <row r="113" spans="1:25" s="20" customFormat="1" ht="15.75" customHeight="1">
      <c r="A113" s="11">
        <f t="shared" si="11"/>
        <v>98</v>
      </c>
      <c r="B113" s="12" t="s">
        <v>118</v>
      </c>
      <c r="C113" s="11">
        <f t="shared" si="12"/>
        <v>291</v>
      </c>
      <c r="D113" s="13">
        <f>'Jun. 15'!W112</f>
        <v>291933.81733034848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8">
        <f t="shared" si="8"/>
        <v>0</v>
      </c>
      <c r="V113" s="8">
        <f t="shared" si="9"/>
        <v>0</v>
      </c>
      <c r="W113" s="9">
        <f t="shared" si="10"/>
        <v>291933.81733034848</v>
      </c>
      <c r="X113" s="9">
        <v>291000</v>
      </c>
      <c r="Y113" s="14">
        <f t="shared" si="13"/>
        <v>933.81733034848003</v>
      </c>
    </row>
    <row r="114" spans="1:25" s="20" customFormat="1" ht="15.75" customHeight="1">
      <c r="A114" s="11">
        <f t="shared" si="11"/>
        <v>99</v>
      </c>
      <c r="B114" s="21" t="s">
        <v>283</v>
      </c>
      <c r="C114" s="22">
        <f t="shared" si="12"/>
        <v>0</v>
      </c>
      <c r="D114" s="23">
        <f>'Jun. 15'!W113</f>
        <v>0</v>
      </c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8">
        <f t="shared" si="8"/>
        <v>0</v>
      </c>
      <c r="V114" s="8">
        <f t="shared" si="9"/>
        <v>0</v>
      </c>
      <c r="W114" s="9">
        <f t="shared" si="10"/>
        <v>0</v>
      </c>
      <c r="X114" s="24">
        <v>0</v>
      </c>
      <c r="Y114" s="14">
        <f t="shared" si="13"/>
        <v>0</v>
      </c>
    </row>
    <row r="115" spans="1:25" s="20" customFormat="1" ht="15.75" customHeight="1">
      <c r="A115" s="11">
        <f t="shared" si="11"/>
        <v>100</v>
      </c>
      <c r="B115" s="12" t="s">
        <v>120</v>
      </c>
      <c r="C115" s="11">
        <f t="shared" si="12"/>
        <v>63</v>
      </c>
      <c r="D115" s="13">
        <f>'Jun. 15'!W114</f>
        <v>63959.68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8">
        <f t="shared" si="8"/>
        <v>0</v>
      </c>
      <c r="V115" s="8">
        <f t="shared" si="9"/>
        <v>0</v>
      </c>
      <c r="W115" s="9">
        <f t="shared" si="10"/>
        <v>63959.68</v>
      </c>
      <c r="X115" s="9">
        <v>63000</v>
      </c>
      <c r="Y115" s="14">
        <f t="shared" si="13"/>
        <v>959.68000000000029</v>
      </c>
    </row>
    <row r="116" spans="1:25" s="20" customFormat="1" ht="15.75" customHeight="1">
      <c r="A116" s="11">
        <f t="shared" si="11"/>
        <v>101</v>
      </c>
      <c r="B116" s="12" t="s">
        <v>121</v>
      </c>
      <c r="C116" s="11">
        <f t="shared" si="12"/>
        <v>133</v>
      </c>
      <c r="D116" s="13">
        <f>'Jun. 15'!W115</f>
        <v>133425.48316851901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8">
        <f t="shared" si="8"/>
        <v>0</v>
      </c>
      <c r="V116" s="8">
        <f t="shared" si="9"/>
        <v>0</v>
      </c>
      <c r="W116" s="9">
        <f t="shared" si="10"/>
        <v>133425.48316851901</v>
      </c>
      <c r="X116" s="9">
        <v>133000</v>
      </c>
      <c r="Y116" s="14">
        <f t="shared" si="13"/>
        <v>425.48316851901473</v>
      </c>
    </row>
    <row r="117" spans="1:25" s="20" customFormat="1" ht="15.75" customHeight="1">
      <c r="A117" s="11">
        <f t="shared" si="11"/>
        <v>102</v>
      </c>
      <c r="B117" s="12" t="s">
        <v>122</v>
      </c>
      <c r="C117" s="11">
        <f t="shared" si="12"/>
        <v>236</v>
      </c>
      <c r="D117" s="13">
        <f>'Jun. 15'!W116</f>
        <v>236842.37993581739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8">
        <f t="shared" si="8"/>
        <v>0</v>
      </c>
      <c r="V117" s="8">
        <f t="shared" si="9"/>
        <v>0</v>
      </c>
      <c r="W117" s="9">
        <f t="shared" si="10"/>
        <v>236842.37993581739</v>
      </c>
      <c r="X117" s="9">
        <v>236000</v>
      </c>
      <c r="Y117" s="14">
        <f t="shared" si="13"/>
        <v>842.37993581738556</v>
      </c>
    </row>
    <row r="118" spans="1:25" s="20" customFormat="1" ht="15.75" customHeight="1">
      <c r="A118" s="11">
        <f t="shared" si="11"/>
        <v>103</v>
      </c>
      <c r="B118" s="12" t="s">
        <v>123</v>
      </c>
      <c r="C118" s="11">
        <f t="shared" si="12"/>
        <v>124</v>
      </c>
      <c r="D118" s="13">
        <f>'Jun. 15'!W117</f>
        <v>124243.82425571827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8">
        <f t="shared" si="8"/>
        <v>0</v>
      </c>
      <c r="V118" s="8">
        <f t="shared" si="9"/>
        <v>0</v>
      </c>
      <c r="W118" s="9">
        <f t="shared" si="10"/>
        <v>124243.82425571827</v>
      </c>
      <c r="X118" s="9">
        <v>124000</v>
      </c>
      <c r="Y118" s="14">
        <f t="shared" si="13"/>
        <v>243.82425571826752</v>
      </c>
    </row>
    <row r="119" spans="1:25" s="20" customFormat="1" ht="15.75" customHeight="1">
      <c r="A119" s="11">
        <f t="shared" si="11"/>
        <v>104</v>
      </c>
      <c r="B119" s="15" t="s">
        <v>271</v>
      </c>
      <c r="C119" s="16">
        <f t="shared" si="12"/>
        <v>10</v>
      </c>
      <c r="D119" s="17">
        <f>'Jun. 15'!W118</f>
        <v>10000</v>
      </c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8">
        <f t="shared" si="8"/>
        <v>0</v>
      </c>
      <c r="V119" s="8">
        <f t="shared" si="9"/>
        <v>0</v>
      </c>
      <c r="W119" s="9">
        <f t="shared" si="10"/>
        <v>10000</v>
      </c>
      <c r="X119" s="18">
        <v>10000</v>
      </c>
      <c r="Y119" s="14">
        <f t="shared" si="13"/>
        <v>0</v>
      </c>
    </row>
    <row r="120" spans="1:25" s="20" customFormat="1" ht="15.75" customHeight="1">
      <c r="A120" s="11">
        <f t="shared" si="11"/>
        <v>105</v>
      </c>
      <c r="B120" s="12" t="s">
        <v>124</v>
      </c>
      <c r="C120" s="11">
        <f t="shared" si="12"/>
        <v>51</v>
      </c>
      <c r="D120" s="13">
        <f>'Jun. 15'!W119</f>
        <v>51545.257020869336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8">
        <f t="shared" si="8"/>
        <v>0</v>
      </c>
      <c r="V120" s="8">
        <f t="shared" si="9"/>
        <v>0</v>
      </c>
      <c r="W120" s="9">
        <f t="shared" si="10"/>
        <v>51545.257020869336</v>
      </c>
      <c r="X120" s="9">
        <v>51000</v>
      </c>
      <c r="Y120" s="14">
        <f t="shared" si="13"/>
        <v>545.25702086933597</v>
      </c>
    </row>
    <row r="121" spans="1:25" s="20" customFormat="1" ht="15.75" customHeight="1">
      <c r="A121" s="11">
        <f t="shared" si="11"/>
        <v>106</v>
      </c>
      <c r="B121" s="12" t="s">
        <v>125</v>
      </c>
      <c r="C121" s="11">
        <f t="shared" si="12"/>
        <v>206</v>
      </c>
      <c r="D121" s="13">
        <f>'Jun. 15'!W120</f>
        <v>206280.4046112764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8">
        <f t="shared" si="8"/>
        <v>0</v>
      </c>
      <c r="V121" s="8">
        <f t="shared" si="9"/>
        <v>0</v>
      </c>
      <c r="W121" s="9">
        <f t="shared" si="10"/>
        <v>206280.4046112764</v>
      </c>
      <c r="X121" s="9">
        <v>206000</v>
      </c>
      <c r="Y121" s="14">
        <f t="shared" si="13"/>
        <v>280.40461127640447</v>
      </c>
    </row>
    <row r="122" spans="1:25" s="20" customFormat="1" ht="15.75" customHeight="1">
      <c r="A122" s="11">
        <f t="shared" si="11"/>
        <v>107</v>
      </c>
      <c r="B122" s="12" t="s">
        <v>126</v>
      </c>
      <c r="C122" s="11">
        <f t="shared" si="12"/>
        <v>418</v>
      </c>
      <c r="D122" s="13">
        <f>'Jun. 15'!W121</f>
        <v>418826.74493714102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8">
        <f t="shared" si="8"/>
        <v>0</v>
      </c>
      <c r="V122" s="8">
        <f t="shared" si="9"/>
        <v>0</v>
      </c>
      <c r="W122" s="9">
        <f t="shared" si="10"/>
        <v>418826.74493714102</v>
      </c>
      <c r="X122" s="9">
        <v>418000</v>
      </c>
      <c r="Y122" s="14">
        <f t="shared" si="13"/>
        <v>826.74493714101845</v>
      </c>
    </row>
    <row r="123" spans="1:25" s="20" customFormat="1" ht="15.75" customHeight="1">
      <c r="A123" s="11">
        <f t="shared" si="11"/>
        <v>108</v>
      </c>
      <c r="B123" s="15" t="s">
        <v>127</v>
      </c>
      <c r="C123" s="16">
        <f t="shared" si="12"/>
        <v>158</v>
      </c>
      <c r="D123" s="17">
        <f>'Jun. 15'!W122</f>
        <v>158617.06948498217</v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8">
        <f t="shared" si="8"/>
        <v>0</v>
      </c>
      <c r="V123" s="8">
        <f t="shared" si="9"/>
        <v>0</v>
      </c>
      <c r="W123" s="9">
        <f t="shared" si="10"/>
        <v>158617.06948498217</v>
      </c>
      <c r="X123" s="18">
        <v>158000</v>
      </c>
      <c r="Y123" s="14">
        <f t="shared" si="13"/>
        <v>617.06948498217389</v>
      </c>
    </row>
    <row r="124" spans="1:25" s="20" customFormat="1" ht="15.75" customHeight="1">
      <c r="A124" s="11">
        <f t="shared" si="11"/>
        <v>109</v>
      </c>
      <c r="B124" s="15" t="s">
        <v>128</v>
      </c>
      <c r="C124" s="16">
        <f t="shared" si="12"/>
        <v>38</v>
      </c>
      <c r="D124" s="17">
        <f>'Jun. 15'!W123</f>
        <v>28728.679999999997</v>
      </c>
      <c r="E124" s="17"/>
      <c r="F124" s="17">
        <v>10000</v>
      </c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8">
        <f t="shared" si="8"/>
        <v>0</v>
      </c>
      <c r="V124" s="8">
        <f t="shared" si="9"/>
        <v>10000</v>
      </c>
      <c r="W124" s="9">
        <f t="shared" si="10"/>
        <v>38728.679999999993</v>
      </c>
      <c r="X124" s="18">
        <v>38000</v>
      </c>
      <c r="Y124" s="14">
        <f t="shared" si="13"/>
        <v>728.67999999999302</v>
      </c>
    </row>
    <row r="125" spans="1:25" s="20" customFormat="1" ht="15.75" customHeight="1">
      <c r="A125" s="11">
        <f t="shared" si="11"/>
        <v>110</v>
      </c>
      <c r="B125" s="12" t="s">
        <v>129</v>
      </c>
      <c r="C125" s="11">
        <f t="shared" si="12"/>
        <v>1</v>
      </c>
      <c r="D125" s="13">
        <f>'Jun. 15'!W124</f>
        <v>1363.5101566405194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8">
        <f t="shared" si="8"/>
        <v>0</v>
      </c>
      <c r="V125" s="8">
        <f t="shared" si="9"/>
        <v>0</v>
      </c>
      <c r="W125" s="9">
        <f t="shared" si="10"/>
        <v>1363.5101566405194</v>
      </c>
      <c r="X125" s="9">
        <v>1000</v>
      </c>
      <c r="Y125" s="14">
        <f t="shared" si="13"/>
        <v>363.51015664051943</v>
      </c>
    </row>
    <row r="126" spans="1:25" s="20" customFormat="1" ht="15.75" customHeight="1">
      <c r="A126" s="11">
        <f t="shared" si="11"/>
        <v>111</v>
      </c>
      <c r="B126" s="12" t="s">
        <v>130</v>
      </c>
      <c r="C126" s="11">
        <f t="shared" si="12"/>
        <v>125</v>
      </c>
      <c r="D126" s="13">
        <f>'Jun. 15'!W125</f>
        <v>125213.57563883577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8">
        <f t="shared" si="8"/>
        <v>0</v>
      </c>
      <c r="V126" s="8">
        <f t="shared" si="9"/>
        <v>0</v>
      </c>
      <c r="W126" s="9">
        <f t="shared" si="10"/>
        <v>125213.57563883577</v>
      </c>
      <c r="X126" s="9">
        <v>125000</v>
      </c>
      <c r="Y126" s="14">
        <f t="shared" si="13"/>
        <v>213.5756388357695</v>
      </c>
    </row>
    <row r="127" spans="1:25" s="20" customFormat="1" ht="15.75" customHeight="1">
      <c r="A127" s="11">
        <f t="shared" si="11"/>
        <v>112</v>
      </c>
      <c r="B127" s="12" t="s">
        <v>131</v>
      </c>
      <c r="C127" s="11">
        <f t="shared" si="12"/>
        <v>13</v>
      </c>
      <c r="D127" s="13">
        <f>'Jun. 15'!W126</f>
        <v>13402.099999999999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8">
        <f t="shared" si="8"/>
        <v>0</v>
      </c>
      <c r="V127" s="8">
        <f t="shared" si="9"/>
        <v>0</v>
      </c>
      <c r="W127" s="9">
        <f t="shared" si="10"/>
        <v>13402.099999999999</v>
      </c>
      <c r="X127" s="9">
        <v>13000</v>
      </c>
      <c r="Y127" s="14">
        <f t="shared" si="13"/>
        <v>402.09999999999854</v>
      </c>
    </row>
    <row r="128" spans="1:25" s="20" customFormat="1" ht="15.75" customHeight="1">
      <c r="A128" s="11">
        <f t="shared" si="11"/>
        <v>113</v>
      </c>
      <c r="B128" s="21" t="s">
        <v>282</v>
      </c>
      <c r="C128" s="22">
        <f t="shared" si="12"/>
        <v>0</v>
      </c>
      <c r="D128" s="23">
        <f>'Jun. 15'!W127</f>
        <v>-2.8192681638756767E-3</v>
      </c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8">
        <f t="shared" si="8"/>
        <v>0</v>
      </c>
      <c r="V128" s="8">
        <f t="shared" si="9"/>
        <v>0</v>
      </c>
      <c r="W128" s="9">
        <f t="shared" si="10"/>
        <v>-2.8192681638756767E-3</v>
      </c>
      <c r="X128" s="24">
        <v>0</v>
      </c>
      <c r="Y128" s="14">
        <f t="shared" si="13"/>
        <v>-2.8192681638756767E-3</v>
      </c>
    </row>
    <row r="129" spans="1:25" s="20" customFormat="1" ht="15.75" customHeight="1">
      <c r="A129" s="11">
        <f t="shared" si="11"/>
        <v>114</v>
      </c>
      <c r="B129" s="12" t="s">
        <v>133</v>
      </c>
      <c r="C129" s="11">
        <f t="shared" si="12"/>
        <v>14</v>
      </c>
      <c r="D129" s="13">
        <f>'Jun. 15'!W128</f>
        <v>14100.760958472893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8">
        <f t="shared" si="8"/>
        <v>0</v>
      </c>
      <c r="V129" s="8">
        <f t="shared" si="9"/>
        <v>0</v>
      </c>
      <c r="W129" s="9">
        <f t="shared" si="10"/>
        <v>14100.760958472893</v>
      </c>
      <c r="X129" s="9">
        <v>14000</v>
      </c>
      <c r="Y129" s="14">
        <f t="shared" si="13"/>
        <v>100.76095847289253</v>
      </c>
    </row>
    <row r="130" spans="1:25" s="20" customFormat="1" ht="15.75" customHeight="1">
      <c r="A130" s="11">
        <f t="shared" si="11"/>
        <v>115</v>
      </c>
      <c r="B130" s="12" t="s">
        <v>134</v>
      </c>
      <c r="C130" s="11">
        <f t="shared" si="12"/>
        <v>67</v>
      </c>
      <c r="D130" s="13">
        <f>'Jun. 15'!W129</f>
        <v>67320.65226839071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8">
        <f t="shared" si="8"/>
        <v>0</v>
      </c>
      <c r="V130" s="8">
        <f t="shared" si="9"/>
        <v>0</v>
      </c>
      <c r="W130" s="9">
        <f t="shared" si="10"/>
        <v>67320.65226839071</v>
      </c>
      <c r="X130" s="9">
        <v>67000</v>
      </c>
      <c r="Y130" s="14">
        <f t="shared" si="13"/>
        <v>320.65226839070965</v>
      </c>
    </row>
    <row r="131" spans="1:25" s="20" customFormat="1" ht="15.75" customHeight="1">
      <c r="A131" s="11">
        <f t="shared" si="11"/>
        <v>116</v>
      </c>
      <c r="B131" s="12" t="s">
        <v>135</v>
      </c>
      <c r="C131" s="11">
        <f t="shared" si="12"/>
        <v>22</v>
      </c>
      <c r="D131" s="13">
        <f>'Jun. 15'!W130</f>
        <v>22373.616787670882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8">
        <f t="shared" si="8"/>
        <v>0</v>
      </c>
      <c r="V131" s="8">
        <f t="shared" si="9"/>
        <v>0</v>
      </c>
      <c r="W131" s="9">
        <f t="shared" si="10"/>
        <v>22373.616787670882</v>
      </c>
      <c r="X131" s="9">
        <v>22000</v>
      </c>
      <c r="Y131" s="14">
        <f t="shared" si="13"/>
        <v>373.61678767088233</v>
      </c>
    </row>
    <row r="132" spans="1:25" s="20" customFormat="1" ht="15.75" customHeight="1">
      <c r="A132" s="11">
        <f t="shared" si="11"/>
        <v>117</v>
      </c>
      <c r="B132" s="12" t="s">
        <v>136</v>
      </c>
      <c r="C132" s="11">
        <f t="shared" si="12"/>
        <v>272</v>
      </c>
      <c r="D132" s="13">
        <f>'Jun. 15'!W131</f>
        <v>272711.22492044541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8">
        <f t="shared" si="8"/>
        <v>0</v>
      </c>
      <c r="V132" s="8">
        <f t="shared" si="9"/>
        <v>0</v>
      </c>
      <c r="W132" s="9">
        <f t="shared" si="10"/>
        <v>272711.22492044541</v>
      </c>
      <c r="X132" s="9">
        <v>272000</v>
      </c>
      <c r="Y132" s="14">
        <f t="shared" si="13"/>
        <v>711.22492044541286</v>
      </c>
    </row>
    <row r="133" spans="1:25" s="20" customFormat="1" ht="15.75" customHeight="1">
      <c r="A133" s="11">
        <f t="shared" si="11"/>
        <v>118</v>
      </c>
      <c r="B133" s="12" t="s">
        <v>137</v>
      </c>
      <c r="C133" s="11">
        <f t="shared" si="12"/>
        <v>35</v>
      </c>
      <c r="D133" s="13">
        <f>'Jun. 15'!W132</f>
        <v>35525.25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8">
        <f t="shared" si="8"/>
        <v>0</v>
      </c>
      <c r="V133" s="8">
        <f t="shared" si="9"/>
        <v>0</v>
      </c>
      <c r="W133" s="9">
        <f t="shared" si="10"/>
        <v>35525.25</v>
      </c>
      <c r="X133" s="9">
        <v>35000</v>
      </c>
      <c r="Y133" s="14">
        <f t="shared" si="13"/>
        <v>525.25</v>
      </c>
    </row>
    <row r="134" spans="1:25" s="20" customFormat="1" ht="15.75" customHeight="1">
      <c r="A134" s="11">
        <f t="shared" si="11"/>
        <v>119</v>
      </c>
      <c r="B134" s="12" t="s">
        <v>138</v>
      </c>
      <c r="C134" s="11">
        <f t="shared" si="12"/>
        <v>14</v>
      </c>
      <c r="D134" s="13">
        <f>'Jun. 15'!W133</f>
        <v>14716.896206736898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8">
        <f t="shared" si="8"/>
        <v>0</v>
      </c>
      <c r="V134" s="8">
        <f t="shared" si="9"/>
        <v>0</v>
      </c>
      <c r="W134" s="9">
        <f t="shared" si="10"/>
        <v>14716.896206736898</v>
      </c>
      <c r="X134" s="9">
        <v>14000</v>
      </c>
      <c r="Y134" s="14">
        <f t="shared" si="13"/>
        <v>716.89620673689751</v>
      </c>
    </row>
    <row r="135" spans="1:25" s="20" customFormat="1" ht="15.75" customHeight="1">
      <c r="A135" s="11">
        <f t="shared" si="11"/>
        <v>120</v>
      </c>
      <c r="B135" s="12" t="s">
        <v>139</v>
      </c>
      <c r="C135" s="11">
        <f t="shared" si="12"/>
        <v>256</v>
      </c>
      <c r="D135" s="13">
        <f>'Jun. 15'!W134</f>
        <v>256728.72694906683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8">
        <f t="shared" si="8"/>
        <v>0</v>
      </c>
      <c r="V135" s="8">
        <f t="shared" si="9"/>
        <v>0</v>
      </c>
      <c r="W135" s="9">
        <f t="shared" si="10"/>
        <v>256728.72694906683</v>
      </c>
      <c r="X135" s="9">
        <v>256000</v>
      </c>
      <c r="Y135" s="14">
        <f t="shared" si="13"/>
        <v>728.72694906682591</v>
      </c>
    </row>
    <row r="136" spans="1:25" s="20" customFormat="1" ht="15.75" customHeight="1">
      <c r="A136" s="11">
        <f t="shared" si="11"/>
        <v>121</v>
      </c>
      <c r="B136" s="12" t="s">
        <v>140</v>
      </c>
      <c r="C136" s="11">
        <f t="shared" si="12"/>
        <v>3</v>
      </c>
      <c r="D136" s="13">
        <f>'Jun. 15'!W135</f>
        <v>3681.9607408724478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8">
        <f t="shared" si="8"/>
        <v>0</v>
      </c>
      <c r="V136" s="8">
        <f t="shared" si="9"/>
        <v>0</v>
      </c>
      <c r="W136" s="9">
        <f t="shared" si="10"/>
        <v>3681.9607408724478</v>
      </c>
      <c r="X136" s="9">
        <v>3000</v>
      </c>
      <c r="Y136" s="14">
        <f t="shared" si="13"/>
        <v>681.96074087244779</v>
      </c>
    </row>
    <row r="137" spans="1:25" s="20" customFormat="1" ht="15.75" customHeight="1">
      <c r="A137" s="11">
        <f t="shared" si="11"/>
        <v>122</v>
      </c>
      <c r="B137" s="12" t="s">
        <v>141</v>
      </c>
      <c r="C137" s="11">
        <f t="shared" si="12"/>
        <v>295</v>
      </c>
      <c r="D137" s="13">
        <f>'Jun. 15'!W136</f>
        <v>295166.65159193566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8">
        <f t="shared" si="8"/>
        <v>0</v>
      </c>
      <c r="V137" s="8">
        <f t="shared" si="9"/>
        <v>0</v>
      </c>
      <c r="W137" s="9">
        <f t="shared" si="10"/>
        <v>295166.65159193566</v>
      </c>
      <c r="X137" s="9">
        <v>295000</v>
      </c>
      <c r="Y137" s="14">
        <f t="shared" si="13"/>
        <v>166.65159193566069</v>
      </c>
    </row>
    <row r="138" spans="1:25" s="20" customFormat="1" ht="15.75" customHeight="1">
      <c r="A138" s="11">
        <f t="shared" si="11"/>
        <v>123</v>
      </c>
      <c r="B138" s="12" t="s">
        <v>142</v>
      </c>
      <c r="C138" s="11">
        <f t="shared" si="12"/>
        <v>232</v>
      </c>
      <c r="D138" s="13">
        <f>'Jun. 15'!W137</f>
        <v>231410.06838564994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>
        <v>698.4</v>
      </c>
      <c r="U138" s="8">
        <f t="shared" si="8"/>
        <v>0</v>
      </c>
      <c r="V138" s="8">
        <f t="shared" si="9"/>
        <v>698.4</v>
      </c>
      <c r="W138" s="9">
        <f t="shared" si="10"/>
        <v>232108.46838564993</v>
      </c>
      <c r="X138" s="9">
        <v>232000</v>
      </c>
      <c r="Y138" s="14">
        <f t="shared" si="13"/>
        <v>108.46838564993232</v>
      </c>
    </row>
    <row r="139" spans="1:25" s="20" customFormat="1" ht="15.75" customHeight="1">
      <c r="A139" s="11">
        <f t="shared" si="11"/>
        <v>124</v>
      </c>
      <c r="B139" s="12" t="s">
        <v>143</v>
      </c>
      <c r="C139" s="11">
        <f t="shared" si="12"/>
        <v>217</v>
      </c>
      <c r="D139" s="13">
        <f>'Jun. 15'!W138</f>
        <v>217552.98509160103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8">
        <f t="shared" si="8"/>
        <v>0</v>
      </c>
      <c r="V139" s="8">
        <f t="shared" si="9"/>
        <v>0</v>
      </c>
      <c r="W139" s="9">
        <f t="shared" si="10"/>
        <v>217552.98509160103</v>
      </c>
      <c r="X139" s="9">
        <v>217000</v>
      </c>
      <c r="Y139" s="14">
        <f t="shared" si="13"/>
        <v>552.98509160103276</v>
      </c>
    </row>
    <row r="140" spans="1:25" s="20" customFormat="1" ht="15.75" customHeight="1">
      <c r="A140" s="11">
        <f t="shared" si="11"/>
        <v>125</v>
      </c>
      <c r="B140" s="12" t="s">
        <v>144</v>
      </c>
      <c r="C140" s="11">
        <f t="shared" si="12"/>
        <v>184</v>
      </c>
      <c r="D140" s="13">
        <f>'Jun. 15'!W139</f>
        <v>184960.81512431378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8">
        <f t="shared" si="8"/>
        <v>0</v>
      </c>
      <c r="V140" s="8">
        <f t="shared" si="9"/>
        <v>0</v>
      </c>
      <c r="W140" s="9">
        <f t="shared" si="10"/>
        <v>184960.81512431378</v>
      </c>
      <c r="X140" s="9">
        <v>184000</v>
      </c>
      <c r="Y140" s="14">
        <f t="shared" si="13"/>
        <v>960.8151243137836</v>
      </c>
    </row>
    <row r="141" spans="1:25" s="20" customFormat="1" ht="15.75" customHeight="1">
      <c r="A141" s="11">
        <f t="shared" si="11"/>
        <v>126</v>
      </c>
      <c r="B141" s="12" t="s">
        <v>145</v>
      </c>
      <c r="C141" s="11">
        <f t="shared" si="12"/>
        <v>77</v>
      </c>
      <c r="D141" s="13">
        <f>'Jun. 15'!W140</f>
        <v>77111.24153342974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8">
        <f t="shared" si="8"/>
        <v>0</v>
      </c>
      <c r="V141" s="8">
        <f t="shared" si="9"/>
        <v>0</v>
      </c>
      <c r="W141" s="9">
        <f t="shared" si="10"/>
        <v>77111.24153342974</v>
      </c>
      <c r="X141" s="9">
        <v>77000</v>
      </c>
      <c r="Y141" s="14">
        <f t="shared" si="13"/>
        <v>111.24153342974023</v>
      </c>
    </row>
    <row r="142" spans="1:25" s="20" customFormat="1" ht="15.75" customHeight="1">
      <c r="A142" s="11">
        <f t="shared" si="11"/>
        <v>127</v>
      </c>
      <c r="B142" s="12" t="s">
        <v>146</v>
      </c>
      <c r="C142" s="11">
        <f t="shared" si="12"/>
        <v>68</v>
      </c>
      <c r="D142" s="13">
        <f>'Jun. 15'!W141</f>
        <v>68379.326734557486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8">
        <f t="shared" si="8"/>
        <v>0</v>
      </c>
      <c r="V142" s="8">
        <f t="shared" si="9"/>
        <v>0</v>
      </c>
      <c r="W142" s="9">
        <f t="shared" si="10"/>
        <v>68379.326734557486</v>
      </c>
      <c r="X142" s="9">
        <v>68000</v>
      </c>
      <c r="Y142" s="14">
        <f t="shared" si="13"/>
        <v>379.32673455748591</v>
      </c>
    </row>
    <row r="143" spans="1:25" s="20" customFormat="1" ht="15.75" customHeight="1">
      <c r="A143" s="11">
        <f t="shared" si="11"/>
        <v>128</v>
      </c>
      <c r="B143" s="12" t="s">
        <v>147</v>
      </c>
      <c r="C143" s="11">
        <f t="shared" si="12"/>
        <v>185</v>
      </c>
      <c r="D143" s="13">
        <f>'Jun. 15'!W142</f>
        <v>185319.48547381739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8">
        <f t="shared" si="8"/>
        <v>0</v>
      </c>
      <c r="V143" s="8">
        <f t="shared" si="9"/>
        <v>0</v>
      </c>
      <c r="W143" s="9">
        <f t="shared" si="10"/>
        <v>185319.48547381739</v>
      </c>
      <c r="X143" s="9">
        <v>185000</v>
      </c>
      <c r="Y143" s="14">
        <f t="shared" si="13"/>
        <v>319.48547381738899</v>
      </c>
    </row>
    <row r="144" spans="1:25" s="20" customFormat="1" ht="15.75" customHeight="1">
      <c r="A144" s="11">
        <f t="shared" si="11"/>
        <v>129</v>
      </c>
      <c r="B144" s="12" t="s">
        <v>148</v>
      </c>
      <c r="C144" s="11">
        <f t="shared" si="12"/>
        <v>59</v>
      </c>
      <c r="D144" s="13">
        <f>'Jun. 15'!W143</f>
        <v>59441.006031130491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8">
        <f t="shared" ref="U144:U207" si="14">+E144+I144+K144+M144+O144+Q144+S144</f>
        <v>0</v>
      </c>
      <c r="V144" s="8">
        <f t="shared" ref="V144:V207" si="15">+F144+J144+L144+N144+P144+R144+T144</f>
        <v>0</v>
      </c>
      <c r="W144" s="9">
        <f t="shared" ref="W144:W207" si="16">+D144+V144-U144</f>
        <v>59441.006031130491</v>
      </c>
      <c r="X144" s="9">
        <v>59000</v>
      </c>
      <c r="Y144" s="14">
        <f t="shared" si="13"/>
        <v>441.00603113049146</v>
      </c>
    </row>
    <row r="145" spans="1:25" s="20" customFormat="1" ht="15.75" customHeight="1">
      <c r="A145" s="11">
        <f t="shared" si="11"/>
        <v>130</v>
      </c>
      <c r="B145" s="12" t="s">
        <v>149</v>
      </c>
      <c r="C145" s="11">
        <f t="shared" si="12"/>
        <v>57</v>
      </c>
      <c r="D145" s="13">
        <f>'Jun. 15'!W144</f>
        <v>57844.54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8">
        <f t="shared" si="14"/>
        <v>0</v>
      </c>
      <c r="V145" s="8">
        <f t="shared" si="15"/>
        <v>0</v>
      </c>
      <c r="W145" s="9">
        <f t="shared" si="16"/>
        <v>57844.54</v>
      </c>
      <c r="X145" s="9">
        <v>57000</v>
      </c>
      <c r="Y145" s="14">
        <f t="shared" ref="Y145:Y208" si="17">+W145-X145</f>
        <v>844.54000000000087</v>
      </c>
    </row>
    <row r="146" spans="1:25" s="20" customFormat="1" ht="15.75" customHeight="1">
      <c r="A146" s="11">
        <f t="shared" ref="A146:A212" si="18">+A145+1</f>
        <v>131</v>
      </c>
      <c r="B146" s="12" t="s">
        <v>150</v>
      </c>
      <c r="C146" s="11">
        <f t="shared" si="12"/>
        <v>330</v>
      </c>
      <c r="D146" s="13">
        <f>'Jun. 15'!W145</f>
        <v>330051.27364037896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8">
        <f t="shared" si="14"/>
        <v>0</v>
      </c>
      <c r="V146" s="8">
        <f t="shared" si="15"/>
        <v>0</v>
      </c>
      <c r="W146" s="9">
        <f t="shared" si="16"/>
        <v>330051.27364037896</v>
      </c>
      <c r="X146" s="9">
        <v>330000</v>
      </c>
      <c r="Y146" s="14">
        <f t="shared" si="17"/>
        <v>51.273640378960408</v>
      </c>
    </row>
    <row r="147" spans="1:25" s="20" customFormat="1" ht="15.75" customHeight="1">
      <c r="A147" s="11">
        <f t="shared" si="18"/>
        <v>132</v>
      </c>
      <c r="B147" s="12" t="s">
        <v>151</v>
      </c>
      <c r="C147" s="11">
        <f t="shared" si="12"/>
        <v>51</v>
      </c>
      <c r="D147" s="13">
        <f>'Jun. 15'!W146</f>
        <v>51796.012758185032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8">
        <f t="shared" si="14"/>
        <v>0</v>
      </c>
      <c r="V147" s="8">
        <f t="shared" si="15"/>
        <v>0</v>
      </c>
      <c r="W147" s="9">
        <f t="shared" si="16"/>
        <v>51796.012758185032</v>
      </c>
      <c r="X147" s="9">
        <v>51000</v>
      </c>
      <c r="Y147" s="14">
        <f t="shared" si="17"/>
        <v>796.012758185032</v>
      </c>
    </row>
    <row r="148" spans="1:25" s="20" customFormat="1" ht="15.75" customHeight="1">
      <c r="A148" s="11">
        <f t="shared" si="18"/>
        <v>133</v>
      </c>
      <c r="B148" s="12" t="s">
        <v>152</v>
      </c>
      <c r="C148" s="11">
        <f t="shared" ref="C148:C215" si="19">+X148/1000</f>
        <v>186</v>
      </c>
      <c r="D148" s="13">
        <f>'Jun. 15'!W147</f>
        <v>186408.65511762735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8">
        <f t="shared" si="14"/>
        <v>0</v>
      </c>
      <c r="V148" s="8">
        <f t="shared" si="15"/>
        <v>0</v>
      </c>
      <c r="W148" s="9">
        <f t="shared" si="16"/>
        <v>186408.65511762735</v>
      </c>
      <c r="X148" s="9">
        <v>186000</v>
      </c>
      <c r="Y148" s="14">
        <f t="shared" si="17"/>
        <v>408.65511762734968</v>
      </c>
    </row>
    <row r="149" spans="1:25" s="20" customFormat="1" ht="15.75" customHeight="1">
      <c r="A149" s="11">
        <f t="shared" si="18"/>
        <v>134</v>
      </c>
      <c r="B149" s="15" t="s">
        <v>273</v>
      </c>
      <c r="C149" s="16">
        <f t="shared" si="19"/>
        <v>10</v>
      </c>
      <c r="D149" s="17">
        <f>'Jun. 15'!W148</f>
        <v>10008.620000000001</v>
      </c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8">
        <f t="shared" si="14"/>
        <v>0</v>
      </c>
      <c r="V149" s="8">
        <f t="shared" si="15"/>
        <v>0</v>
      </c>
      <c r="W149" s="9">
        <f t="shared" si="16"/>
        <v>10008.620000000001</v>
      </c>
      <c r="X149" s="18">
        <v>10000</v>
      </c>
      <c r="Y149" s="14">
        <f t="shared" si="17"/>
        <v>8.6200000000008004</v>
      </c>
    </row>
    <row r="150" spans="1:25" s="20" customFormat="1" ht="15.75" customHeight="1">
      <c r="A150" s="11">
        <f t="shared" si="18"/>
        <v>135</v>
      </c>
      <c r="B150" s="12" t="s">
        <v>153</v>
      </c>
      <c r="C150" s="11">
        <f t="shared" si="19"/>
        <v>283</v>
      </c>
      <c r="D150" s="13">
        <f>'Jun. 15'!W149</f>
        <v>283497.56952448073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8">
        <f t="shared" si="14"/>
        <v>0</v>
      </c>
      <c r="V150" s="8">
        <f t="shared" si="15"/>
        <v>0</v>
      </c>
      <c r="W150" s="9">
        <f t="shared" si="16"/>
        <v>283497.56952448073</v>
      </c>
      <c r="X150" s="9">
        <v>283000</v>
      </c>
      <c r="Y150" s="14">
        <f t="shared" si="17"/>
        <v>497.56952448072843</v>
      </c>
    </row>
    <row r="151" spans="1:25" s="20" customFormat="1" ht="15.75" customHeight="1">
      <c r="A151" s="11">
        <f t="shared" si="18"/>
        <v>136</v>
      </c>
      <c r="B151" s="12" t="s">
        <v>294</v>
      </c>
      <c r="C151" s="11">
        <f t="shared" si="19"/>
        <v>50</v>
      </c>
      <c r="D151" s="13"/>
      <c r="E151" s="13"/>
      <c r="F151" s="13">
        <v>50000</v>
      </c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8">
        <f t="shared" si="14"/>
        <v>0</v>
      </c>
      <c r="V151" s="8">
        <f t="shared" si="15"/>
        <v>50000</v>
      </c>
      <c r="W151" s="9">
        <f t="shared" si="16"/>
        <v>50000</v>
      </c>
      <c r="X151" s="9">
        <v>50000</v>
      </c>
      <c r="Y151" s="14">
        <f t="shared" si="17"/>
        <v>0</v>
      </c>
    </row>
    <row r="152" spans="1:25" s="20" customFormat="1" ht="15.75" customHeight="1">
      <c r="A152" s="11">
        <f t="shared" si="18"/>
        <v>137</v>
      </c>
      <c r="B152" s="12" t="s">
        <v>154</v>
      </c>
      <c r="C152" s="11">
        <f t="shared" si="19"/>
        <v>218</v>
      </c>
      <c r="D152" s="13">
        <f>'Jun. 15'!W150</f>
        <v>218978.01555184764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8">
        <f t="shared" si="14"/>
        <v>0</v>
      </c>
      <c r="V152" s="8">
        <f t="shared" si="15"/>
        <v>0</v>
      </c>
      <c r="W152" s="9">
        <f t="shared" si="16"/>
        <v>218978.01555184764</v>
      </c>
      <c r="X152" s="9">
        <v>218000</v>
      </c>
      <c r="Y152" s="14">
        <f t="shared" si="17"/>
        <v>978.01555184763856</v>
      </c>
    </row>
    <row r="153" spans="1:25" s="20" customFormat="1" ht="15.75" customHeight="1">
      <c r="A153" s="11">
        <f t="shared" si="18"/>
        <v>138</v>
      </c>
      <c r="B153" s="12" t="s">
        <v>155</v>
      </c>
      <c r="C153" s="11">
        <f t="shared" si="19"/>
        <v>63</v>
      </c>
      <c r="D153" s="13">
        <f>'Jun. 15'!W151</f>
        <v>63057.033286065591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8">
        <f t="shared" si="14"/>
        <v>0</v>
      </c>
      <c r="V153" s="8">
        <f t="shared" si="15"/>
        <v>0</v>
      </c>
      <c r="W153" s="9">
        <f t="shared" si="16"/>
        <v>63057.033286065591</v>
      </c>
      <c r="X153" s="9">
        <v>63000</v>
      </c>
      <c r="Y153" s="14">
        <f t="shared" si="17"/>
        <v>57.033286065590801</v>
      </c>
    </row>
    <row r="154" spans="1:25" s="20" customFormat="1" ht="15.75" customHeight="1">
      <c r="A154" s="11">
        <f t="shared" si="18"/>
        <v>139</v>
      </c>
      <c r="B154" s="12" t="s">
        <v>156</v>
      </c>
      <c r="C154" s="11">
        <f t="shared" si="19"/>
        <v>70</v>
      </c>
      <c r="D154" s="13">
        <f>'Jun. 15'!W152</f>
        <v>70536.98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8">
        <f t="shared" si="14"/>
        <v>0</v>
      </c>
      <c r="V154" s="8">
        <f t="shared" si="15"/>
        <v>0</v>
      </c>
      <c r="W154" s="9">
        <f t="shared" si="16"/>
        <v>70536.98</v>
      </c>
      <c r="X154" s="9">
        <v>70000</v>
      </c>
      <c r="Y154" s="14">
        <f t="shared" si="17"/>
        <v>536.97999999999593</v>
      </c>
    </row>
    <row r="155" spans="1:25" s="20" customFormat="1" ht="15.75" customHeight="1">
      <c r="A155" s="11">
        <f t="shared" si="18"/>
        <v>140</v>
      </c>
      <c r="B155" s="12" t="s">
        <v>157</v>
      </c>
      <c r="C155" s="11">
        <f t="shared" si="19"/>
        <v>200</v>
      </c>
      <c r="D155" s="13">
        <f>'Jun. 15'!W153</f>
        <v>200049.28023289825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8">
        <f t="shared" si="14"/>
        <v>0</v>
      </c>
      <c r="V155" s="8">
        <f t="shared" si="15"/>
        <v>0</v>
      </c>
      <c r="W155" s="9">
        <f t="shared" si="16"/>
        <v>200049.28023289825</v>
      </c>
      <c r="X155" s="9">
        <v>200000</v>
      </c>
      <c r="Y155" s="14">
        <f t="shared" si="17"/>
        <v>49.280232898250688</v>
      </c>
    </row>
    <row r="156" spans="1:25" s="20" customFormat="1" ht="15.75" customHeight="1">
      <c r="A156" s="11">
        <f t="shared" si="18"/>
        <v>141</v>
      </c>
      <c r="B156" s="12" t="s">
        <v>158</v>
      </c>
      <c r="C156" s="11">
        <f t="shared" si="19"/>
        <v>258</v>
      </c>
      <c r="D156" s="13">
        <f>'Jun. 15'!W154</f>
        <v>257982.45860550835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>
        <v>36</v>
      </c>
      <c r="U156" s="8">
        <f t="shared" si="14"/>
        <v>0</v>
      </c>
      <c r="V156" s="8">
        <f t="shared" si="15"/>
        <v>36</v>
      </c>
      <c r="W156" s="9">
        <f t="shared" si="16"/>
        <v>258018.45860550835</v>
      </c>
      <c r="X156" s="9">
        <v>258000</v>
      </c>
      <c r="Y156" s="14">
        <f t="shared" si="17"/>
        <v>18.458605508349137</v>
      </c>
    </row>
    <row r="157" spans="1:25" s="20" customFormat="1" ht="15.75" customHeight="1">
      <c r="A157" s="11">
        <f t="shared" si="18"/>
        <v>142</v>
      </c>
      <c r="B157" s="12" t="s">
        <v>159</v>
      </c>
      <c r="C157" s="11">
        <f t="shared" si="19"/>
        <v>103</v>
      </c>
      <c r="D157" s="13">
        <f>'Jun. 15'!W155</f>
        <v>101774.54811688444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>
        <v>1375</v>
      </c>
      <c r="S157" s="13"/>
      <c r="T157" s="13"/>
      <c r="U157" s="8">
        <f t="shared" si="14"/>
        <v>0</v>
      </c>
      <c r="V157" s="8">
        <f t="shared" si="15"/>
        <v>1375</v>
      </c>
      <c r="W157" s="9">
        <f t="shared" si="16"/>
        <v>103149.54811688444</v>
      </c>
      <c r="X157" s="9">
        <v>103000</v>
      </c>
      <c r="Y157" s="14">
        <f t="shared" si="17"/>
        <v>149.5481168844417</v>
      </c>
    </row>
    <row r="158" spans="1:25" s="20" customFormat="1" ht="15.75" customHeight="1">
      <c r="A158" s="11">
        <f t="shared" si="18"/>
        <v>143</v>
      </c>
      <c r="B158" s="12" t="s">
        <v>160</v>
      </c>
      <c r="C158" s="11">
        <f t="shared" si="19"/>
        <v>27</v>
      </c>
      <c r="D158" s="13">
        <f>'Jun. 15'!W156</f>
        <v>27618.796055315888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8">
        <f t="shared" si="14"/>
        <v>0</v>
      </c>
      <c r="V158" s="8">
        <f t="shared" si="15"/>
        <v>0</v>
      </c>
      <c r="W158" s="9">
        <f t="shared" si="16"/>
        <v>27618.796055315888</v>
      </c>
      <c r="X158" s="9">
        <v>27000</v>
      </c>
      <c r="Y158" s="14">
        <f t="shared" si="17"/>
        <v>618.79605531588822</v>
      </c>
    </row>
    <row r="159" spans="1:25" s="20" customFormat="1" ht="15.75" customHeight="1">
      <c r="A159" s="11">
        <f t="shared" si="18"/>
        <v>144</v>
      </c>
      <c r="B159" s="12" t="s">
        <v>161</v>
      </c>
      <c r="C159" s="11">
        <f t="shared" si="19"/>
        <v>295</v>
      </c>
      <c r="D159" s="13">
        <f>'Jun. 15'!W157</f>
        <v>295418.34132937924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8">
        <f t="shared" si="14"/>
        <v>0</v>
      </c>
      <c r="V159" s="8">
        <f t="shared" si="15"/>
        <v>0</v>
      </c>
      <c r="W159" s="9">
        <f t="shared" si="16"/>
        <v>295418.34132937924</v>
      </c>
      <c r="X159" s="9">
        <v>295000</v>
      </c>
      <c r="Y159" s="14">
        <f t="shared" si="17"/>
        <v>418.34132937924005</v>
      </c>
    </row>
    <row r="160" spans="1:25" s="20" customFormat="1" ht="15.75" customHeight="1">
      <c r="A160" s="11">
        <f t="shared" si="18"/>
        <v>145</v>
      </c>
      <c r="B160" s="12" t="s">
        <v>162</v>
      </c>
      <c r="C160" s="11">
        <f t="shared" si="19"/>
        <v>50</v>
      </c>
      <c r="D160" s="13">
        <f>'Jun. 15'!W158</f>
        <v>50650.632055971801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8">
        <f t="shared" si="14"/>
        <v>0</v>
      </c>
      <c r="V160" s="8">
        <f t="shared" si="15"/>
        <v>0</v>
      </c>
      <c r="W160" s="9">
        <f t="shared" si="16"/>
        <v>50650.632055971801</v>
      </c>
      <c r="X160" s="9">
        <v>50000</v>
      </c>
      <c r="Y160" s="14">
        <f t="shared" si="17"/>
        <v>650.63205597180058</v>
      </c>
    </row>
    <row r="161" spans="1:25" s="20" customFormat="1" ht="15.75" customHeight="1">
      <c r="A161" s="11">
        <f t="shared" si="18"/>
        <v>146</v>
      </c>
      <c r="B161" s="12" t="s">
        <v>163</v>
      </c>
      <c r="C161" s="11">
        <f t="shared" si="19"/>
        <v>146</v>
      </c>
      <c r="D161" s="13">
        <f>'Jun. 15'!W159</f>
        <v>146263.10975219813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8">
        <f t="shared" si="14"/>
        <v>0</v>
      </c>
      <c r="V161" s="8">
        <f t="shared" si="15"/>
        <v>0</v>
      </c>
      <c r="W161" s="9">
        <f t="shared" si="16"/>
        <v>146263.10975219813</v>
      </c>
      <c r="X161" s="9">
        <v>146000</v>
      </c>
      <c r="Y161" s="14">
        <f t="shared" si="17"/>
        <v>263.10975219812826</v>
      </c>
    </row>
    <row r="162" spans="1:25" s="20" customFormat="1" ht="15.75" customHeight="1">
      <c r="A162" s="11">
        <f t="shared" si="18"/>
        <v>147</v>
      </c>
      <c r="B162" s="15" t="s">
        <v>164</v>
      </c>
      <c r="C162" s="16">
        <f t="shared" si="19"/>
        <v>15</v>
      </c>
      <c r="D162" s="17">
        <f>'Jun. 15'!W160</f>
        <v>15546.1</v>
      </c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8">
        <f t="shared" si="14"/>
        <v>0</v>
      </c>
      <c r="V162" s="8">
        <f t="shared" si="15"/>
        <v>0</v>
      </c>
      <c r="W162" s="9">
        <f t="shared" si="16"/>
        <v>15546.1</v>
      </c>
      <c r="X162" s="18">
        <v>15000</v>
      </c>
      <c r="Y162" s="14">
        <f t="shared" si="17"/>
        <v>546.10000000000036</v>
      </c>
    </row>
    <row r="163" spans="1:25" s="20" customFormat="1" ht="15.75" customHeight="1">
      <c r="A163" s="11">
        <f t="shared" si="18"/>
        <v>148</v>
      </c>
      <c r="B163" s="12" t="s">
        <v>165</v>
      </c>
      <c r="C163" s="11">
        <f t="shared" si="19"/>
        <v>10</v>
      </c>
      <c r="D163" s="13">
        <f>'Jun. 15'!W161</f>
        <v>10602.592570017283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8">
        <f t="shared" si="14"/>
        <v>0</v>
      </c>
      <c r="V163" s="8">
        <f t="shared" si="15"/>
        <v>0</v>
      </c>
      <c r="W163" s="9">
        <f t="shared" si="16"/>
        <v>10602.592570017283</v>
      </c>
      <c r="X163" s="9">
        <v>10000</v>
      </c>
      <c r="Y163" s="14">
        <f t="shared" si="17"/>
        <v>602.59257001728292</v>
      </c>
    </row>
    <row r="164" spans="1:25" s="20" customFormat="1" ht="15.75" customHeight="1">
      <c r="A164" s="11">
        <f t="shared" si="18"/>
        <v>149</v>
      </c>
      <c r="B164" s="12" t="s">
        <v>166</v>
      </c>
      <c r="C164" s="11">
        <f t="shared" si="19"/>
        <v>99</v>
      </c>
      <c r="D164" s="13">
        <f>'Jun. 15'!W162</f>
        <v>99880.975950448294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8">
        <f t="shared" si="14"/>
        <v>0</v>
      </c>
      <c r="V164" s="8">
        <f t="shared" si="15"/>
        <v>0</v>
      </c>
      <c r="W164" s="9">
        <f t="shared" si="16"/>
        <v>99880.975950448294</v>
      </c>
      <c r="X164" s="9">
        <v>99000</v>
      </c>
      <c r="Y164" s="14">
        <f t="shared" si="17"/>
        <v>880.97595044829359</v>
      </c>
    </row>
    <row r="165" spans="1:25" s="20" customFormat="1" ht="15.75" customHeight="1">
      <c r="A165" s="11">
        <f t="shared" si="18"/>
        <v>150</v>
      </c>
      <c r="B165" s="12" t="s">
        <v>167</v>
      </c>
      <c r="C165" s="11">
        <f t="shared" si="19"/>
        <v>12</v>
      </c>
      <c r="D165" s="13">
        <f>'Jun. 15'!W163</f>
        <v>12472.653568074707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8">
        <f t="shared" si="14"/>
        <v>0</v>
      </c>
      <c r="V165" s="8">
        <f t="shared" si="15"/>
        <v>0</v>
      </c>
      <c r="W165" s="9">
        <f t="shared" si="16"/>
        <v>12472.653568074707</v>
      </c>
      <c r="X165" s="9">
        <v>12000</v>
      </c>
      <c r="Y165" s="14">
        <f t="shared" si="17"/>
        <v>472.65356807470744</v>
      </c>
    </row>
    <row r="166" spans="1:25" s="20" customFormat="1" ht="15.75" customHeight="1">
      <c r="A166" s="11">
        <f t="shared" si="18"/>
        <v>151</v>
      </c>
      <c r="B166" s="12" t="s">
        <v>168</v>
      </c>
      <c r="C166" s="11">
        <f t="shared" si="19"/>
        <v>169</v>
      </c>
      <c r="D166" s="13">
        <f>'Jun. 15'!W164</f>
        <v>169394.81495825099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8">
        <f t="shared" si="14"/>
        <v>0</v>
      </c>
      <c r="V166" s="8">
        <f t="shared" si="15"/>
        <v>0</v>
      </c>
      <c r="W166" s="9">
        <f t="shared" si="16"/>
        <v>169394.81495825099</v>
      </c>
      <c r="X166" s="9">
        <v>169000</v>
      </c>
      <c r="Y166" s="14">
        <f t="shared" si="17"/>
        <v>394.8149582509941</v>
      </c>
    </row>
    <row r="167" spans="1:25" s="20" customFormat="1" ht="15.75" customHeight="1">
      <c r="A167" s="11">
        <f t="shared" si="18"/>
        <v>152</v>
      </c>
      <c r="B167" s="12" t="s">
        <v>169</v>
      </c>
      <c r="C167" s="11">
        <f t="shared" si="19"/>
        <v>18</v>
      </c>
      <c r="D167" s="13">
        <f>'Jun. 15'!W165</f>
        <v>18570.852301921866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8">
        <f t="shared" si="14"/>
        <v>0</v>
      </c>
      <c r="V167" s="8">
        <f t="shared" si="15"/>
        <v>0</v>
      </c>
      <c r="W167" s="9">
        <f t="shared" si="16"/>
        <v>18570.852301921866</v>
      </c>
      <c r="X167" s="9">
        <v>18000</v>
      </c>
      <c r="Y167" s="14">
        <f t="shared" si="17"/>
        <v>570.85230192186646</v>
      </c>
    </row>
    <row r="168" spans="1:25" s="20" customFormat="1" ht="15.75" customHeight="1">
      <c r="A168" s="11">
        <f t="shared" si="18"/>
        <v>153</v>
      </c>
      <c r="B168" s="12" t="s">
        <v>170</v>
      </c>
      <c r="C168" s="11">
        <f t="shared" si="19"/>
        <v>221</v>
      </c>
      <c r="D168" s="13">
        <f>'Jun. 15'!W166</f>
        <v>221291.28375962347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8">
        <f t="shared" si="14"/>
        <v>0</v>
      </c>
      <c r="V168" s="8">
        <f t="shared" si="15"/>
        <v>0</v>
      </c>
      <c r="W168" s="9">
        <f t="shared" si="16"/>
        <v>221291.28375962347</v>
      </c>
      <c r="X168" s="9">
        <v>221000</v>
      </c>
      <c r="Y168" s="14">
        <f t="shared" si="17"/>
        <v>291.28375962347491</v>
      </c>
    </row>
    <row r="169" spans="1:25" s="20" customFormat="1" ht="15.75" customHeight="1">
      <c r="A169" s="11">
        <f t="shared" si="18"/>
        <v>154</v>
      </c>
      <c r="B169" s="12" t="s">
        <v>171</v>
      </c>
      <c r="C169" s="11">
        <f t="shared" si="19"/>
        <v>91</v>
      </c>
      <c r="D169" s="13">
        <f>'Jun. 15'!W167</f>
        <v>91110.925143656117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8">
        <f t="shared" si="14"/>
        <v>0</v>
      </c>
      <c r="V169" s="8">
        <f t="shared" si="15"/>
        <v>0</v>
      </c>
      <c r="W169" s="9">
        <f t="shared" si="16"/>
        <v>91110.925143656117</v>
      </c>
      <c r="X169" s="9">
        <v>91000</v>
      </c>
      <c r="Y169" s="14">
        <f t="shared" si="17"/>
        <v>110.92514365611714</v>
      </c>
    </row>
    <row r="170" spans="1:25" s="20" customFormat="1" ht="15.75" customHeight="1">
      <c r="A170" s="11">
        <f>+A169+1</f>
        <v>155</v>
      </c>
      <c r="B170" s="12" t="s">
        <v>172</v>
      </c>
      <c r="C170" s="11">
        <f t="shared" si="19"/>
        <v>273</v>
      </c>
      <c r="D170" s="13">
        <f>'Jun. 15'!W168</f>
        <v>273899.60312888934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8">
        <f t="shared" si="14"/>
        <v>0</v>
      </c>
      <c r="V170" s="8">
        <f t="shared" si="15"/>
        <v>0</v>
      </c>
      <c r="W170" s="9">
        <f t="shared" si="16"/>
        <v>273899.60312888934</v>
      </c>
      <c r="X170" s="9">
        <v>273000</v>
      </c>
      <c r="Y170" s="14">
        <f t="shared" si="17"/>
        <v>899.60312888934277</v>
      </c>
    </row>
    <row r="171" spans="1:25" s="20" customFormat="1" ht="15.75" customHeight="1">
      <c r="A171" s="11">
        <f t="shared" si="18"/>
        <v>156</v>
      </c>
      <c r="B171" s="12" t="s">
        <v>173</v>
      </c>
      <c r="C171" s="11">
        <f t="shared" si="19"/>
        <v>273</v>
      </c>
      <c r="D171" s="13">
        <f>'Jun. 15'!W169</f>
        <v>273822.11901016673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8">
        <f t="shared" si="14"/>
        <v>0</v>
      </c>
      <c r="V171" s="8">
        <f t="shared" si="15"/>
        <v>0</v>
      </c>
      <c r="W171" s="9">
        <f t="shared" si="16"/>
        <v>273822.11901016673</v>
      </c>
      <c r="X171" s="9">
        <v>273000</v>
      </c>
      <c r="Y171" s="14">
        <f t="shared" si="17"/>
        <v>822.11901016673073</v>
      </c>
    </row>
    <row r="172" spans="1:25" s="20" customFormat="1" ht="15.75" customHeight="1">
      <c r="A172" s="11">
        <f t="shared" si="18"/>
        <v>157</v>
      </c>
      <c r="B172" s="12" t="s">
        <v>174</v>
      </c>
      <c r="C172" s="11">
        <f t="shared" si="19"/>
        <v>381</v>
      </c>
      <c r="D172" s="13">
        <f>'Jun. 15'!W170</f>
        <v>381214.75760160573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>
        <v>108</v>
      </c>
      <c r="U172" s="8">
        <f t="shared" si="14"/>
        <v>0</v>
      </c>
      <c r="V172" s="8">
        <f t="shared" si="15"/>
        <v>108</v>
      </c>
      <c r="W172" s="9">
        <f t="shared" si="16"/>
        <v>381322.75760160573</v>
      </c>
      <c r="X172" s="9">
        <v>381000</v>
      </c>
      <c r="Y172" s="14">
        <f t="shared" si="17"/>
        <v>322.75760160572827</v>
      </c>
    </row>
    <row r="173" spans="1:25" s="20" customFormat="1" ht="15.75" customHeight="1">
      <c r="A173" s="11">
        <f t="shared" si="18"/>
        <v>158</v>
      </c>
      <c r="B173" s="12" t="s">
        <v>175</v>
      </c>
      <c r="C173" s="11">
        <f t="shared" si="19"/>
        <v>33</v>
      </c>
      <c r="D173" s="13">
        <f>'Jun. 15'!W171</f>
        <v>33335.208295621669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8">
        <f t="shared" si="14"/>
        <v>0</v>
      </c>
      <c r="V173" s="8">
        <f t="shared" si="15"/>
        <v>0</v>
      </c>
      <c r="W173" s="9">
        <f t="shared" si="16"/>
        <v>33335.208295621669</v>
      </c>
      <c r="X173" s="9">
        <v>33000</v>
      </c>
      <c r="Y173" s="14">
        <f t="shared" si="17"/>
        <v>335.20829562166909</v>
      </c>
    </row>
    <row r="174" spans="1:25" s="20" customFormat="1" ht="15.75" customHeight="1">
      <c r="A174" s="11">
        <f t="shared" si="18"/>
        <v>159</v>
      </c>
      <c r="B174" s="12" t="s">
        <v>176</v>
      </c>
      <c r="C174" s="11">
        <f t="shared" si="19"/>
        <v>97</v>
      </c>
      <c r="D174" s="13">
        <f>'Jun. 15'!W172</f>
        <v>97112.220511844629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8">
        <f t="shared" si="14"/>
        <v>0</v>
      </c>
      <c r="V174" s="8">
        <f t="shared" si="15"/>
        <v>0</v>
      </c>
      <c r="W174" s="9">
        <f t="shared" si="16"/>
        <v>97112.220511844629</v>
      </c>
      <c r="X174" s="9">
        <v>97000</v>
      </c>
      <c r="Y174" s="14">
        <f t="shared" si="17"/>
        <v>112.22051184462907</v>
      </c>
    </row>
    <row r="175" spans="1:25" s="20" customFormat="1" ht="15.75" customHeight="1">
      <c r="A175" s="11">
        <f t="shared" si="18"/>
        <v>160</v>
      </c>
      <c r="B175" s="12" t="s">
        <v>177</v>
      </c>
      <c r="C175" s="11">
        <f t="shared" si="19"/>
        <v>1151</v>
      </c>
      <c r="D175" s="13">
        <f>'Jun. 15'!W173</f>
        <v>1151229.0715429243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8">
        <f t="shared" si="14"/>
        <v>0</v>
      </c>
      <c r="V175" s="8">
        <f t="shared" si="15"/>
        <v>0</v>
      </c>
      <c r="W175" s="9">
        <f t="shared" si="16"/>
        <v>1151229.0715429243</v>
      </c>
      <c r="X175" s="9">
        <v>1151000</v>
      </c>
      <c r="Y175" s="14">
        <f t="shared" si="17"/>
        <v>229.07154292427003</v>
      </c>
    </row>
    <row r="176" spans="1:25" s="20" customFormat="1" ht="15.75" customHeight="1">
      <c r="A176" s="11">
        <f t="shared" si="18"/>
        <v>161</v>
      </c>
      <c r="B176" s="12" t="s">
        <v>178</v>
      </c>
      <c r="C176" s="11">
        <f t="shared" si="19"/>
        <v>122</v>
      </c>
      <c r="D176" s="13">
        <f>'Jun. 15'!W174</f>
        <v>122028.2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8">
        <f t="shared" si="14"/>
        <v>0</v>
      </c>
      <c r="V176" s="8">
        <f t="shared" si="15"/>
        <v>0</v>
      </c>
      <c r="W176" s="9">
        <f t="shared" si="16"/>
        <v>122028.2</v>
      </c>
      <c r="X176" s="9">
        <v>122000</v>
      </c>
      <c r="Y176" s="14">
        <f t="shared" si="17"/>
        <v>28.19999999999709</v>
      </c>
    </row>
    <row r="177" spans="1:25" s="20" customFormat="1" ht="15.75" customHeight="1">
      <c r="A177" s="11">
        <f t="shared" si="18"/>
        <v>162</v>
      </c>
      <c r="B177" s="12" t="s">
        <v>179</v>
      </c>
      <c r="C177" s="11">
        <f t="shared" si="19"/>
        <v>164</v>
      </c>
      <c r="D177" s="13">
        <f>'Jun. 15'!W175</f>
        <v>164300.18537665898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8">
        <f t="shared" si="14"/>
        <v>0</v>
      </c>
      <c r="V177" s="8">
        <f t="shared" si="15"/>
        <v>0</v>
      </c>
      <c r="W177" s="9">
        <f t="shared" si="16"/>
        <v>164300.18537665898</v>
      </c>
      <c r="X177" s="9">
        <v>164000</v>
      </c>
      <c r="Y177" s="14">
        <f t="shared" si="17"/>
        <v>300.18537665897748</v>
      </c>
    </row>
    <row r="178" spans="1:25" s="20" customFormat="1" ht="15.75" customHeight="1">
      <c r="A178" s="11">
        <f t="shared" si="18"/>
        <v>163</v>
      </c>
      <c r="B178" s="12" t="s">
        <v>290</v>
      </c>
      <c r="C178" s="11">
        <f t="shared" si="19"/>
        <v>10</v>
      </c>
      <c r="D178" s="13"/>
      <c r="E178" s="13"/>
      <c r="F178" s="13">
        <v>10000</v>
      </c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8">
        <f t="shared" si="14"/>
        <v>0</v>
      </c>
      <c r="V178" s="8">
        <f t="shared" si="15"/>
        <v>10000</v>
      </c>
      <c r="W178" s="9">
        <f t="shared" si="16"/>
        <v>10000</v>
      </c>
      <c r="X178" s="9">
        <v>10000</v>
      </c>
      <c r="Y178" s="14">
        <f t="shared" si="17"/>
        <v>0</v>
      </c>
    </row>
    <row r="179" spans="1:25" s="20" customFormat="1" ht="15.75" customHeight="1">
      <c r="A179" s="11">
        <f t="shared" si="18"/>
        <v>164</v>
      </c>
      <c r="B179" s="12" t="s">
        <v>180</v>
      </c>
      <c r="C179" s="11">
        <f t="shared" si="19"/>
        <v>656</v>
      </c>
      <c r="D179" s="13">
        <f>'Jun. 15'!W176</f>
        <v>656595.24416241958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8">
        <f t="shared" si="14"/>
        <v>0</v>
      </c>
      <c r="V179" s="8">
        <f t="shared" si="15"/>
        <v>0</v>
      </c>
      <c r="W179" s="9">
        <f t="shared" si="16"/>
        <v>656595.24416241958</v>
      </c>
      <c r="X179" s="9">
        <v>656000</v>
      </c>
      <c r="Y179" s="14">
        <f t="shared" si="17"/>
        <v>595.24416241957806</v>
      </c>
    </row>
    <row r="180" spans="1:25" s="20" customFormat="1" ht="15.75" customHeight="1">
      <c r="A180" s="11">
        <f t="shared" si="18"/>
        <v>165</v>
      </c>
      <c r="B180" s="12" t="s">
        <v>181</v>
      </c>
      <c r="C180" s="11">
        <f t="shared" si="19"/>
        <v>73</v>
      </c>
      <c r="D180" s="13">
        <f>'Jun. 15'!W177</f>
        <v>73498.139409780284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8">
        <f t="shared" si="14"/>
        <v>0</v>
      </c>
      <c r="V180" s="8">
        <f t="shared" si="15"/>
        <v>0</v>
      </c>
      <c r="W180" s="9">
        <f t="shared" si="16"/>
        <v>73498.139409780284</v>
      </c>
      <c r="X180" s="9">
        <v>73000</v>
      </c>
      <c r="Y180" s="14">
        <f t="shared" si="17"/>
        <v>498.13940978028404</v>
      </c>
    </row>
    <row r="181" spans="1:25" s="20" customFormat="1" ht="15.75" customHeight="1">
      <c r="A181" s="11">
        <f t="shared" si="18"/>
        <v>166</v>
      </c>
      <c r="B181" s="12" t="s">
        <v>182</v>
      </c>
      <c r="C181" s="11">
        <f t="shared" si="19"/>
        <v>202</v>
      </c>
      <c r="D181" s="13">
        <f>'Jun. 15'!W178</f>
        <v>202716.09079412717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8">
        <f t="shared" si="14"/>
        <v>0</v>
      </c>
      <c r="V181" s="8">
        <f t="shared" si="15"/>
        <v>0</v>
      </c>
      <c r="W181" s="9">
        <f t="shared" si="16"/>
        <v>202716.09079412717</v>
      </c>
      <c r="X181" s="9">
        <v>202000</v>
      </c>
      <c r="Y181" s="14">
        <f t="shared" si="17"/>
        <v>716.09079412717256</v>
      </c>
    </row>
    <row r="182" spans="1:25" s="20" customFormat="1" ht="15.75" customHeight="1">
      <c r="A182" s="11">
        <f t="shared" si="18"/>
        <v>167</v>
      </c>
      <c r="B182" s="15" t="s">
        <v>183</v>
      </c>
      <c r="C182" s="16">
        <f t="shared" si="19"/>
        <v>10</v>
      </c>
      <c r="D182" s="17">
        <f>'Jun. 15'!W179</f>
        <v>10406.75</v>
      </c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8">
        <f t="shared" si="14"/>
        <v>0</v>
      </c>
      <c r="V182" s="8">
        <f t="shared" si="15"/>
        <v>0</v>
      </c>
      <c r="W182" s="9">
        <f t="shared" si="16"/>
        <v>10406.75</v>
      </c>
      <c r="X182" s="18">
        <v>10000</v>
      </c>
      <c r="Y182" s="14">
        <f t="shared" si="17"/>
        <v>406.75</v>
      </c>
    </row>
    <row r="183" spans="1:25" s="20" customFormat="1" ht="15.75" customHeight="1">
      <c r="A183" s="11">
        <f t="shared" si="18"/>
        <v>168</v>
      </c>
      <c r="B183" s="12" t="s">
        <v>184</v>
      </c>
      <c r="C183" s="11">
        <f t="shared" si="19"/>
        <v>265</v>
      </c>
      <c r="D183" s="13">
        <f>'Jun. 15'!W180</f>
        <v>265932.57238617277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8">
        <f t="shared" si="14"/>
        <v>0</v>
      </c>
      <c r="V183" s="8">
        <f t="shared" si="15"/>
        <v>0</v>
      </c>
      <c r="W183" s="9">
        <f t="shared" si="16"/>
        <v>265932.57238617277</v>
      </c>
      <c r="X183" s="9">
        <v>265000</v>
      </c>
      <c r="Y183" s="14">
        <f t="shared" si="17"/>
        <v>932.57238617277471</v>
      </c>
    </row>
    <row r="184" spans="1:25" s="20" customFormat="1" ht="15.75" customHeight="1">
      <c r="A184" s="11">
        <f t="shared" si="18"/>
        <v>169</v>
      </c>
      <c r="B184" s="12" t="s">
        <v>185</v>
      </c>
      <c r="C184" s="11">
        <f t="shared" si="19"/>
        <v>70</v>
      </c>
      <c r="D184" s="13">
        <f>'Jun. 15'!W181</f>
        <v>70315.8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8">
        <f t="shared" si="14"/>
        <v>0</v>
      </c>
      <c r="V184" s="8">
        <f t="shared" si="15"/>
        <v>0</v>
      </c>
      <c r="W184" s="9">
        <f t="shared" si="16"/>
        <v>70315.8</v>
      </c>
      <c r="X184" s="9">
        <v>70000</v>
      </c>
      <c r="Y184" s="14">
        <f t="shared" si="17"/>
        <v>315.80000000000291</v>
      </c>
    </row>
    <row r="185" spans="1:25" s="20" customFormat="1" ht="15.75" customHeight="1">
      <c r="A185" s="11">
        <f t="shared" si="18"/>
        <v>170</v>
      </c>
      <c r="B185" s="12" t="s">
        <v>186</v>
      </c>
      <c r="C185" s="11">
        <f t="shared" si="19"/>
        <v>23</v>
      </c>
      <c r="D185" s="13">
        <f>'Jun. 15'!W182</f>
        <v>23103.938352134966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8">
        <f t="shared" si="14"/>
        <v>0</v>
      </c>
      <c r="V185" s="8">
        <f t="shared" si="15"/>
        <v>0</v>
      </c>
      <c r="W185" s="9">
        <f t="shared" si="16"/>
        <v>23103.938352134966</v>
      </c>
      <c r="X185" s="9">
        <v>23000</v>
      </c>
      <c r="Y185" s="14">
        <f t="shared" si="17"/>
        <v>103.93835213496641</v>
      </c>
    </row>
    <row r="186" spans="1:25" s="20" customFormat="1" ht="15.75" customHeight="1">
      <c r="A186" s="11">
        <f t="shared" si="18"/>
        <v>171</v>
      </c>
      <c r="B186" s="12" t="s">
        <v>187</v>
      </c>
      <c r="C186" s="11">
        <f t="shared" si="19"/>
        <v>42</v>
      </c>
      <c r="D186" s="13">
        <f>'Jun. 15'!W183</f>
        <v>42952.269772558531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8">
        <f t="shared" si="14"/>
        <v>0</v>
      </c>
      <c r="V186" s="8">
        <f t="shared" si="15"/>
        <v>0</v>
      </c>
      <c r="W186" s="9">
        <f t="shared" si="16"/>
        <v>42952.269772558531</v>
      </c>
      <c r="X186" s="9">
        <v>42000</v>
      </c>
      <c r="Y186" s="14">
        <f t="shared" si="17"/>
        <v>952.26977255853126</v>
      </c>
    </row>
    <row r="187" spans="1:25" s="20" customFormat="1" ht="15.75" customHeight="1">
      <c r="A187" s="11">
        <f t="shared" si="18"/>
        <v>172</v>
      </c>
      <c r="B187" s="12" t="s">
        <v>188</v>
      </c>
      <c r="C187" s="11">
        <f t="shared" si="19"/>
        <v>49</v>
      </c>
      <c r="D187" s="13">
        <f>'Jun. 15'!W184</f>
        <v>49487.881920525448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8">
        <f t="shared" si="14"/>
        <v>0</v>
      </c>
      <c r="V187" s="8">
        <f t="shared" si="15"/>
        <v>0</v>
      </c>
      <c r="W187" s="9">
        <f t="shared" si="16"/>
        <v>49487.881920525448</v>
      </c>
      <c r="X187" s="9">
        <v>49000</v>
      </c>
      <c r="Y187" s="14">
        <f t="shared" si="17"/>
        <v>487.88192052544764</v>
      </c>
    </row>
    <row r="188" spans="1:25" s="20" customFormat="1" ht="15.75" customHeight="1">
      <c r="A188" s="11">
        <f t="shared" si="18"/>
        <v>173</v>
      </c>
      <c r="B188" s="21" t="s">
        <v>189</v>
      </c>
      <c r="C188" s="22">
        <f t="shared" si="19"/>
        <v>0</v>
      </c>
      <c r="D188" s="23">
        <f>'Jun. 15'!W185</f>
        <v>0</v>
      </c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8">
        <f t="shared" si="14"/>
        <v>0</v>
      </c>
      <c r="V188" s="8">
        <f t="shared" si="15"/>
        <v>0</v>
      </c>
      <c r="W188" s="9">
        <f t="shared" si="16"/>
        <v>0</v>
      </c>
      <c r="X188" s="24">
        <v>0</v>
      </c>
      <c r="Y188" s="14">
        <f t="shared" si="17"/>
        <v>0</v>
      </c>
    </row>
    <row r="189" spans="1:25" s="20" customFormat="1" ht="15.75" customHeight="1">
      <c r="A189" s="11">
        <f t="shared" si="18"/>
        <v>174</v>
      </c>
      <c r="B189" s="12" t="s">
        <v>190</v>
      </c>
      <c r="C189" s="11">
        <f t="shared" si="19"/>
        <v>91</v>
      </c>
      <c r="D189" s="13">
        <f>'Jun. 15'!W186</f>
        <v>91669.587174012588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8">
        <f t="shared" si="14"/>
        <v>0</v>
      </c>
      <c r="V189" s="8">
        <f t="shared" si="15"/>
        <v>0</v>
      </c>
      <c r="W189" s="9">
        <f t="shared" si="16"/>
        <v>91669.587174012588</v>
      </c>
      <c r="X189" s="9">
        <v>91000</v>
      </c>
      <c r="Y189" s="14">
        <f t="shared" si="17"/>
        <v>669.58717401258764</v>
      </c>
    </row>
    <row r="190" spans="1:25" s="20" customFormat="1" ht="15.75" customHeight="1">
      <c r="A190" s="11">
        <f t="shared" si="18"/>
        <v>175</v>
      </c>
      <c r="B190" s="12" t="s">
        <v>191</v>
      </c>
      <c r="C190" s="11">
        <f t="shared" si="19"/>
        <v>255</v>
      </c>
      <c r="D190" s="13">
        <f>'Jun. 15'!W187</f>
        <v>255975.61660718458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8">
        <f t="shared" si="14"/>
        <v>0</v>
      </c>
      <c r="V190" s="8">
        <f t="shared" si="15"/>
        <v>0</v>
      </c>
      <c r="W190" s="9">
        <f t="shared" si="16"/>
        <v>255975.61660718458</v>
      </c>
      <c r="X190" s="9">
        <v>255000</v>
      </c>
      <c r="Y190" s="14">
        <f t="shared" si="17"/>
        <v>975.61660718458006</v>
      </c>
    </row>
    <row r="191" spans="1:25" s="20" customFormat="1" ht="15.75" customHeight="1">
      <c r="A191" s="11">
        <f t="shared" si="18"/>
        <v>176</v>
      </c>
      <c r="B191" s="15" t="s">
        <v>192</v>
      </c>
      <c r="C191" s="16">
        <f t="shared" si="19"/>
        <v>160</v>
      </c>
      <c r="D191" s="17">
        <f>'Jun. 15'!W188</f>
        <v>160656.47247455132</v>
      </c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>
        <v>36</v>
      </c>
      <c r="U191" s="8">
        <f t="shared" si="14"/>
        <v>0</v>
      </c>
      <c r="V191" s="8">
        <f t="shared" si="15"/>
        <v>36</v>
      </c>
      <c r="W191" s="9">
        <f t="shared" si="16"/>
        <v>160692.47247455132</v>
      </c>
      <c r="X191" s="18">
        <v>160000</v>
      </c>
      <c r="Y191" s="14">
        <f t="shared" si="17"/>
        <v>692.4724745513231</v>
      </c>
    </row>
    <row r="192" spans="1:25" s="20" customFormat="1" ht="15.75" customHeight="1">
      <c r="A192" s="11">
        <f t="shared" si="18"/>
        <v>177</v>
      </c>
      <c r="B192" s="12" t="s">
        <v>193</v>
      </c>
      <c r="C192" s="11">
        <f t="shared" si="19"/>
        <v>96</v>
      </c>
      <c r="D192" s="13">
        <f>'Jun. 15'!W189</f>
        <v>96658.029361492459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8">
        <f t="shared" si="14"/>
        <v>0</v>
      </c>
      <c r="V192" s="8">
        <f t="shared" si="15"/>
        <v>0</v>
      </c>
      <c r="W192" s="9">
        <f t="shared" si="16"/>
        <v>96658.029361492459</v>
      </c>
      <c r="X192" s="9">
        <v>96000</v>
      </c>
      <c r="Y192" s="14">
        <f t="shared" si="17"/>
        <v>658.02936149245943</v>
      </c>
    </row>
    <row r="193" spans="1:25" s="20" customFormat="1" ht="15.75" customHeight="1">
      <c r="A193" s="11">
        <f t="shared" si="18"/>
        <v>178</v>
      </c>
      <c r="B193" s="12" t="s">
        <v>194</v>
      </c>
      <c r="C193" s="11">
        <f t="shared" si="19"/>
        <v>152</v>
      </c>
      <c r="D193" s="13">
        <f>'Jun. 15'!W190</f>
        <v>152727.19898293767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8">
        <f t="shared" si="14"/>
        <v>0</v>
      </c>
      <c r="V193" s="8">
        <f t="shared" si="15"/>
        <v>0</v>
      </c>
      <c r="W193" s="9">
        <f t="shared" si="16"/>
        <v>152727.19898293767</v>
      </c>
      <c r="X193" s="9">
        <v>152000</v>
      </c>
      <c r="Y193" s="14">
        <f t="shared" si="17"/>
        <v>727.19898293766892</v>
      </c>
    </row>
    <row r="194" spans="1:25" s="20" customFormat="1" ht="15.75" customHeight="1">
      <c r="A194" s="11">
        <f t="shared" si="18"/>
        <v>179</v>
      </c>
      <c r="B194" s="12" t="s">
        <v>195</v>
      </c>
      <c r="C194" s="11">
        <f t="shared" si="19"/>
        <v>234</v>
      </c>
      <c r="D194" s="13">
        <f>'Jun. 15'!W191</f>
        <v>234786.77948464605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8">
        <f t="shared" si="14"/>
        <v>0</v>
      </c>
      <c r="V194" s="8">
        <f t="shared" si="15"/>
        <v>0</v>
      </c>
      <c r="W194" s="9">
        <f t="shared" si="16"/>
        <v>234786.77948464605</v>
      </c>
      <c r="X194" s="9">
        <v>234000</v>
      </c>
      <c r="Y194" s="14">
        <f t="shared" si="17"/>
        <v>786.7794846460456</v>
      </c>
    </row>
    <row r="195" spans="1:25" s="20" customFormat="1" ht="15.75" customHeight="1">
      <c r="A195" s="11">
        <f t="shared" si="18"/>
        <v>180</v>
      </c>
      <c r="B195" s="15" t="s">
        <v>196</v>
      </c>
      <c r="C195" s="16">
        <f t="shared" si="19"/>
        <v>65</v>
      </c>
      <c r="D195" s="17">
        <f>'Jun. 15'!W192</f>
        <v>65485.321788443092</v>
      </c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8">
        <f t="shared" si="14"/>
        <v>0</v>
      </c>
      <c r="V195" s="8">
        <f t="shared" si="15"/>
        <v>0</v>
      </c>
      <c r="W195" s="9">
        <f t="shared" si="16"/>
        <v>65485.321788443092</v>
      </c>
      <c r="X195" s="18">
        <v>65000</v>
      </c>
      <c r="Y195" s="14">
        <f t="shared" si="17"/>
        <v>485.32178844309237</v>
      </c>
    </row>
    <row r="196" spans="1:25" s="20" customFormat="1" ht="15.75" customHeight="1">
      <c r="A196" s="11">
        <f t="shared" si="18"/>
        <v>181</v>
      </c>
      <c r="B196" s="12" t="s">
        <v>197</v>
      </c>
      <c r="C196" s="11">
        <f t="shared" si="19"/>
        <v>27</v>
      </c>
      <c r="D196" s="13">
        <f>'Jun. 15'!W193</f>
        <v>27258.866591731254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8">
        <f t="shared" si="14"/>
        <v>0</v>
      </c>
      <c r="V196" s="8">
        <f t="shared" si="15"/>
        <v>0</v>
      </c>
      <c r="W196" s="9">
        <f t="shared" si="16"/>
        <v>27258.866591731254</v>
      </c>
      <c r="X196" s="9">
        <v>27000</v>
      </c>
      <c r="Y196" s="14">
        <f t="shared" si="17"/>
        <v>258.86659173125372</v>
      </c>
    </row>
    <row r="197" spans="1:25" s="20" customFormat="1" ht="15.75" customHeight="1">
      <c r="A197" s="11">
        <f t="shared" si="18"/>
        <v>182</v>
      </c>
      <c r="B197" s="12" t="s">
        <v>198</v>
      </c>
      <c r="C197" s="11">
        <f t="shared" si="19"/>
        <v>192</v>
      </c>
      <c r="D197" s="13">
        <f>'Jun. 15'!W194</f>
        <v>192416.75303813239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8">
        <f t="shared" si="14"/>
        <v>0</v>
      </c>
      <c r="V197" s="8">
        <f t="shared" si="15"/>
        <v>0</v>
      </c>
      <c r="W197" s="9">
        <f t="shared" si="16"/>
        <v>192416.75303813239</v>
      </c>
      <c r="X197" s="9">
        <v>192000</v>
      </c>
      <c r="Y197" s="14">
        <f t="shared" si="17"/>
        <v>416.75303813238861</v>
      </c>
    </row>
    <row r="198" spans="1:25" s="20" customFormat="1" ht="15.75" customHeight="1">
      <c r="A198" s="11">
        <f t="shared" si="18"/>
        <v>183</v>
      </c>
      <c r="B198" s="12" t="s">
        <v>199</v>
      </c>
      <c r="C198" s="11">
        <f t="shared" si="19"/>
        <v>12</v>
      </c>
      <c r="D198" s="13">
        <f>'Jun. 15'!W195</f>
        <v>12638.809866706213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8">
        <f t="shared" si="14"/>
        <v>0</v>
      </c>
      <c r="V198" s="8">
        <f t="shared" si="15"/>
        <v>0</v>
      </c>
      <c r="W198" s="9">
        <f t="shared" si="16"/>
        <v>12638.809866706213</v>
      </c>
      <c r="X198" s="9">
        <v>12000</v>
      </c>
      <c r="Y198" s="14">
        <f t="shared" si="17"/>
        <v>638.80986670621314</v>
      </c>
    </row>
    <row r="199" spans="1:25" s="20" customFormat="1" ht="15.75" customHeight="1">
      <c r="A199" s="11">
        <f t="shared" si="18"/>
        <v>184</v>
      </c>
      <c r="B199" s="12" t="s">
        <v>200</v>
      </c>
      <c r="C199" s="11">
        <f t="shared" si="19"/>
        <v>282</v>
      </c>
      <c r="D199" s="13">
        <f>'Jun. 15'!W196</f>
        <v>282223.91459408257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8">
        <f t="shared" si="14"/>
        <v>0</v>
      </c>
      <c r="V199" s="8">
        <f t="shared" si="15"/>
        <v>0</v>
      </c>
      <c r="W199" s="9">
        <f t="shared" si="16"/>
        <v>282223.91459408257</v>
      </c>
      <c r="X199" s="9">
        <v>282000</v>
      </c>
      <c r="Y199" s="14">
        <f t="shared" si="17"/>
        <v>223.91459408256924</v>
      </c>
    </row>
    <row r="200" spans="1:25" s="20" customFormat="1" ht="15.75" customHeight="1">
      <c r="A200" s="11">
        <f t="shared" si="18"/>
        <v>185</v>
      </c>
      <c r="B200" s="12" t="s">
        <v>201</v>
      </c>
      <c r="C200" s="11">
        <f t="shared" si="19"/>
        <v>269</v>
      </c>
      <c r="D200" s="13">
        <f>'Jun. 15'!W197</f>
        <v>269905.71329767624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8">
        <f t="shared" si="14"/>
        <v>0</v>
      </c>
      <c r="V200" s="8">
        <f t="shared" si="15"/>
        <v>0</v>
      </c>
      <c r="W200" s="9">
        <f t="shared" si="16"/>
        <v>269905.71329767624</v>
      </c>
      <c r="X200" s="9">
        <v>269000</v>
      </c>
      <c r="Y200" s="14">
        <f t="shared" si="17"/>
        <v>905.71329767623683</v>
      </c>
    </row>
    <row r="201" spans="1:25" s="20" customFormat="1" ht="15.75" customHeight="1">
      <c r="A201" s="11">
        <f t="shared" si="18"/>
        <v>186</v>
      </c>
      <c r="B201" s="12" t="s">
        <v>202</v>
      </c>
      <c r="C201" s="11">
        <f t="shared" si="19"/>
        <v>453</v>
      </c>
      <c r="D201" s="13">
        <f>'Jun. 15'!W198</f>
        <v>453321.44323141413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8">
        <f t="shared" si="14"/>
        <v>0</v>
      </c>
      <c r="V201" s="8">
        <f t="shared" si="15"/>
        <v>0</v>
      </c>
      <c r="W201" s="9">
        <f t="shared" si="16"/>
        <v>453321.44323141413</v>
      </c>
      <c r="X201" s="9">
        <v>453000</v>
      </c>
      <c r="Y201" s="14">
        <f t="shared" si="17"/>
        <v>321.44323141413042</v>
      </c>
    </row>
    <row r="202" spans="1:25" s="20" customFormat="1" ht="15.75" customHeight="1">
      <c r="A202" s="11">
        <f t="shared" si="18"/>
        <v>187</v>
      </c>
      <c r="B202" s="12" t="s">
        <v>203</v>
      </c>
      <c r="C202" s="11">
        <f t="shared" si="19"/>
        <v>237</v>
      </c>
      <c r="D202" s="13">
        <f>'Jun. 15'!W199</f>
        <v>237380.18699988062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8">
        <f t="shared" si="14"/>
        <v>0</v>
      </c>
      <c r="V202" s="8">
        <f t="shared" si="15"/>
        <v>0</v>
      </c>
      <c r="W202" s="9">
        <f t="shared" si="16"/>
        <v>237380.18699988062</v>
      </c>
      <c r="X202" s="9">
        <v>237000</v>
      </c>
      <c r="Y202" s="14">
        <f t="shared" si="17"/>
        <v>380.18699988062144</v>
      </c>
    </row>
    <row r="203" spans="1:25" s="20" customFormat="1" ht="15.75" customHeight="1">
      <c r="A203" s="11">
        <f t="shared" si="18"/>
        <v>188</v>
      </c>
      <c r="B203" s="12" t="s">
        <v>204</v>
      </c>
      <c r="C203" s="11">
        <f t="shared" si="19"/>
        <v>122</v>
      </c>
      <c r="D203" s="13">
        <f>'Jun. 15'!W200</f>
        <v>122504.59919477503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8">
        <f t="shared" si="14"/>
        <v>0</v>
      </c>
      <c r="V203" s="8">
        <f t="shared" si="15"/>
        <v>0</v>
      </c>
      <c r="W203" s="9">
        <f t="shared" si="16"/>
        <v>122504.59919477503</v>
      </c>
      <c r="X203" s="9">
        <v>122000</v>
      </c>
      <c r="Y203" s="14">
        <f t="shared" si="17"/>
        <v>504.5991947750299</v>
      </c>
    </row>
    <row r="204" spans="1:25" s="20" customFormat="1" ht="15.75" customHeight="1">
      <c r="A204" s="11">
        <f t="shared" si="18"/>
        <v>189</v>
      </c>
      <c r="B204" s="12" t="s">
        <v>205</v>
      </c>
      <c r="C204" s="11">
        <f t="shared" si="19"/>
        <v>296</v>
      </c>
      <c r="D204" s="13">
        <f>'Jun. 15'!W201</f>
        <v>296548.57316332724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8">
        <f t="shared" si="14"/>
        <v>0</v>
      </c>
      <c r="V204" s="8">
        <f t="shared" si="15"/>
        <v>0</v>
      </c>
      <c r="W204" s="9">
        <f t="shared" si="16"/>
        <v>296548.57316332724</v>
      </c>
      <c r="X204" s="9">
        <v>296000</v>
      </c>
      <c r="Y204" s="14">
        <f t="shared" si="17"/>
        <v>548.57316332723713</v>
      </c>
    </row>
    <row r="205" spans="1:25" s="20" customFormat="1" ht="15.75" customHeight="1">
      <c r="A205" s="11">
        <f t="shared" si="18"/>
        <v>190</v>
      </c>
      <c r="B205" s="21" t="s">
        <v>206</v>
      </c>
      <c r="C205" s="22">
        <f t="shared" si="19"/>
        <v>0</v>
      </c>
      <c r="D205" s="23">
        <f>'Jun. 15'!W202</f>
        <v>0</v>
      </c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8">
        <f t="shared" si="14"/>
        <v>0</v>
      </c>
      <c r="V205" s="8">
        <f t="shared" si="15"/>
        <v>0</v>
      </c>
      <c r="W205" s="9">
        <f t="shared" si="16"/>
        <v>0</v>
      </c>
      <c r="X205" s="24">
        <v>0</v>
      </c>
      <c r="Y205" s="14">
        <f t="shared" si="17"/>
        <v>0</v>
      </c>
    </row>
    <row r="206" spans="1:25" s="20" customFormat="1" ht="15.75" customHeight="1">
      <c r="A206" s="11">
        <f t="shared" si="18"/>
        <v>191</v>
      </c>
      <c r="B206" s="12" t="s">
        <v>289</v>
      </c>
      <c r="C206" s="11">
        <f t="shared" si="19"/>
        <v>5</v>
      </c>
      <c r="D206" s="13"/>
      <c r="E206" s="13"/>
      <c r="F206" s="13">
        <v>5000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8">
        <f t="shared" si="14"/>
        <v>0</v>
      </c>
      <c r="V206" s="8">
        <f t="shared" si="15"/>
        <v>5000</v>
      </c>
      <c r="W206" s="9">
        <f t="shared" si="16"/>
        <v>5000</v>
      </c>
      <c r="X206" s="9">
        <v>5000</v>
      </c>
      <c r="Y206" s="14">
        <f t="shared" si="17"/>
        <v>0</v>
      </c>
    </row>
    <row r="207" spans="1:25" s="20" customFormat="1" ht="15.75" customHeight="1">
      <c r="A207" s="11">
        <f t="shared" si="18"/>
        <v>192</v>
      </c>
      <c r="B207" s="21" t="s">
        <v>207</v>
      </c>
      <c r="C207" s="22">
        <f t="shared" si="19"/>
        <v>0</v>
      </c>
      <c r="D207" s="23">
        <f>'Jun. 15'!W203</f>
        <v>8.0775564128998667E-4</v>
      </c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8">
        <f t="shared" si="14"/>
        <v>0</v>
      </c>
      <c r="V207" s="8">
        <f t="shared" si="15"/>
        <v>0</v>
      </c>
      <c r="W207" s="9">
        <f t="shared" si="16"/>
        <v>8.0775564128998667E-4</v>
      </c>
      <c r="X207" s="24">
        <v>0</v>
      </c>
      <c r="Y207" s="14">
        <f t="shared" si="17"/>
        <v>8.0775564128998667E-4</v>
      </c>
    </row>
    <row r="208" spans="1:25" s="20" customFormat="1" ht="15.75" customHeight="1">
      <c r="A208" s="11">
        <f t="shared" si="18"/>
        <v>193</v>
      </c>
      <c r="B208" s="12" t="s">
        <v>208</v>
      </c>
      <c r="C208" s="11">
        <f t="shared" si="19"/>
        <v>67</v>
      </c>
      <c r="D208" s="13">
        <f>'Jun. 15'!W204</f>
        <v>67596.990000000005</v>
      </c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8">
        <f t="shared" ref="U208:U268" si="20">+E208+I208+K208+M208+O208+Q208+S208</f>
        <v>0</v>
      </c>
      <c r="V208" s="8">
        <f t="shared" ref="V208:V268" si="21">+F208+J208+L208+N208+P208+R208+T208</f>
        <v>0</v>
      </c>
      <c r="W208" s="9">
        <f t="shared" ref="W208:W268" si="22">+D208+V208-U208</f>
        <v>67596.990000000005</v>
      </c>
      <c r="X208" s="9">
        <v>67000</v>
      </c>
      <c r="Y208" s="14">
        <f t="shared" si="17"/>
        <v>596.99000000000524</v>
      </c>
    </row>
    <row r="209" spans="1:25" s="20" customFormat="1" ht="15.75" customHeight="1">
      <c r="A209" s="11">
        <f t="shared" si="18"/>
        <v>194</v>
      </c>
      <c r="B209" s="12" t="s">
        <v>209</v>
      </c>
      <c r="C209" s="11">
        <f t="shared" si="19"/>
        <v>28</v>
      </c>
      <c r="D209" s="13">
        <f>'Jun. 15'!W205</f>
        <v>28204.843916243899</v>
      </c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8">
        <f t="shared" si="20"/>
        <v>0</v>
      </c>
      <c r="V209" s="8">
        <f t="shared" si="21"/>
        <v>0</v>
      </c>
      <c r="W209" s="9">
        <f t="shared" si="22"/>
        <v>28204.843916243899</v>
      </c>
      <c r="X209" s="9">
        <v>28000</v>
      </c>
      <c r="Y209" s="14">
        <f t="shared" ref="Y209:Y268" si="23">+W209-X209</f>
        <v>204.843916243899</v>
      </c>
    </row>
    <row r="210" spans="1:25" s="20" customFormat="1" ht="15.75" customHeight="1">
      <c r="A210" s="11">
        <f t="shared" si="18"/>
        <v>195</v>
      </c>
      <c r="B210" s="12" t="s">
        <v>210</v>
      </c>
      <c r="C210" s="11">
        <f t="shared" si="19"/>
        <v>32</v>
      </c>
      <c r="D210" s="13">
        <f>'Jun. 15'!W206</f>
        <v>32064.334281957359</v>
      </c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8">
        <f t="shared" si="20"/>
        <v>0</v>
      </c>
      <c r="V210" s="8">
        <f t="shared" si="21"/>
        <v>0</v>
      </c>
      <c r="W210" s="9">
        <f t="shared" si="22"/>
        <v>32064.334281957359</v>
      </c>
      <c r="X210" s="9">
        <v>32000</v>
      </c>
      <c r="Y210" s="14">
        <f t="shared" si="23"/>
        <v>64.334281957359053</v>
      </c>
    </row>
    <row r="211" spans="1:25" s="20" customFormat="1" ht="15.75" customHeight="1">
      <c r="A211" s="11">
        <f t="shared" si="18"/>
        <v>196</v>
      </c>
      <c r="B211" s="12" t="s">
        <v>211</v>
      </c>
      <c r="C211" s="11">
        <f t="shared" si="19"/>
        <v>384</v>
      </c>
      <c r="D211" s="13">
        <f>'Jun. 15'!W207</f>
        <v>384793.12453564547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8">
        <f t="shared" si="20"/>
        <v>0</v>
      </c>
      <c r="V211" s="8">
        <f t="shared" si="21"/>
        <v>0</v>
      </c>
      <c r="W211" s="9">
        <f t="shared" si="22"/>
        <v>384793.12453564547</v>
      </c>
      <c r="X211" s="9">
        <v>384000</v>
      </c>
      <c r="Y211" s="14">
        <f t="shared" si="23"/>
        <v>793.12453564547468</v>
      </c>
    </row>
    <row r="212" spans="1:25" s="20" customFormat="1" ht="15.75" customHeight="1">
      <c r="A212" s="11">
        <f t="shared" si="18"/>
        <v>197</v>
      </c>
      <c r="B212" s="12" t="s">
        <v>212</v>
      </c>
      <c r="C212" s="11">
        <f t="shared" si="19"/>
        <v>92</v>
      </c>
      <c r="D212" s="13">
        <f>'Jun. 15'!W208</f>
        <v>92210.756468658597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8">
        <f t="shared" si="20"/>
        <v>0</v>
      </c>
      <c r="V212" s="8">
        <f t="shared" si="21"/>
        <v>0</v>
      </c>
      <c r="W212" s="9">
        <f t="shared" si="22"/>
        <v>92210.756468658597</v>
      </c>
      <c r="X212" s="9">
        <v>92000</v>
      </c>
      <c r="Y212" s="14">
        <f t="shared" si="23"/>
        <v>210.75646865859744</v>
      </c>
    </row>
    <row r="213" spans="1:25" s="20" customFormat="1" ht="15.75" customHeight="1">
      <c r="A213" s="11">
        <f t="shared" ref="A213:A265" si="24">+A212+1</f>
        <v>198</v>
      </c>
      <c r="B213" s="12" t="s">
        <v>213</v>
      </c>
      <c r="C213" s="11">
        <f t="shared" si="19"/>
        <v>87</v>
      </c>
      <c r="D213" s="13">
        <f>'Jun. 15'!W209</f>
        <v>87879.515977314688</v>
      </c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8">
        <f t="shared" si="20"/>
        <v>0</v>
      </c>
      <c r="V213" s="8">
        <f t="shared" si="21"/>
        <v>0</v>
      </c>
      <c r="W213" s="9">
        <f t="shared" si="22"/>
        <v>87879.515977314688</v>
      </c>
      <c r="X213" s="9">
        <v>87000</v>
      </c>
      <c r="Y213" s="14">
        <f t="shared" si="23"/>
        <v>879.51597731468792</v>
      </c>
    </row>
    <row r="214" spans="1:25" s="20" customFormat="1" ht="15.75" customHeight="1">
      <c r="A214" s="11">
        <f t="shared" si="24"/>
        <v>199</v>
      </c>
      <c r="B214" s="12" t="s">
        <v>214</v>
      </c>
      <c r="C214" s="11">
        <f t="shared" si="19"/>
        <v>22</v>
      </c>
      <c r="D214" s="13">
        <f>'Jun. 15'!W210</f>
        <v>22056.806068801587</v>
      </c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8">
        <f t="shared" si="20"/>
        <v>0</v>
      </c>
      <c r="V214" s="8">
        <f t="shared" si="21"/>
        <v>0</v>
      </c>
      <c r="W214" s="9">
        <f t="shared" si="22"/>
        <v>22056.806068801587</v>
      </c>
      <c r="X214" s="9">
        <v>22000</v>
      </c>
      <c r="Y214" s="14">
        <f t="shared" si="23"/>
        <v>56.806068801586662</v>
      </c>
    </row>
    <row r="215" spans="1:25" s="20" customFormat="1" ht="15.75" customHeight="1">
      <c r="A215" s="11">
        <f t="shared" si="24"/>
        <v>200</v>
      </c>
      <c r="B215" s="12" t="s">
        <v>215</v>
      </c>
      <c r="C215" s="11">
        <f t="shared" si="19"/>
        <v>190</v>
      </c>
      <c r="D215" s="13">
        <f>'Jun. 15'!W211</f>
        <v>190761.2795025896</v>
      </c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8">
        <f t="shared" si="20"/>
        <v>0</v>
      </c>
      <c r="V215" s="8">
        <f t="shared" si="21"/>
        <v>0</v>
      </c>
      <c r="W215" s="9">
        <f t="shared" si="22"/>
        <v>190761.2795025896</v>
      </c>
      <c r="X215" s="9">
        <v>190000</v>
      </c>
      <c r="Y215" s="14">
        <f t="shared" si="23"/>
        <v>761.27950258960482</v>
      </c>
    </row>
    <row r="216" spans="1:25" s="20" customFormat="1" ht="15.75" customHeight="1">
      <c r="A216" s="11">
        <f t="shared" si="24"/>
        <v>201</v>
      </c>
      <c r="B216" s="12" t="s">
        <v>216</v>
      </c>
      <c r="C216" s="11">
        <f t="shared" ref="C216:C268" si="25">+X216/1000</f>
        <v>184</v>
      </c>
      <c r="D216" s="13">
        <f>'Jun. 15'!W212</f>
        <v>184274.84604472571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8">
        <f t="shared" si="20"/>
        <v>0</v>
      </c>
      <c r="V216" s="8">
        <f t="shared" si="21"/>
        <v>0</v>
      </c>
      <c r="W216" s="9">
        <f t="shared" si="22"/>
        <v>184274.84604472571</v>
      </c>
      <c r="X216" s="9">
        <v>184000</v>
      </c>
      <c r="Y216" s="14">
        <f t="shared" si="23"/>
        <v>274.84604472570936</v>
      </c>
    </row>
    <row r="217" spans="1:25" s="20" customFormat="1" ht="15.75" customHeight="1">
      <c r="A217" s="11">
        <f t="shared" si="24"/>
        <v>202</v>
      </c>
      <c r="B217" s="12" t="s">
        <v>217</v>
      </c>
      <c r="C217" s="11">
        <f t="shared" si="25"/>
        <v>52</v>
      </c>
      <c r="D217" s="13">
        <f>'Jun. 15'!W213</f>
        <v>52311.4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8">
        <f t="shared" si="20"/>
        <v>0</v>
      </c>
      <c r="V217" s="8">
        <f t="shared" si="21"/>
        <v>0</v>
      </c>
      <c r="W217" s="9">
        <f t="shared" si="22"/>
        <v>52311.4</v>
      </c>
      <c r="X217" s="9">
        <v>52000</v>
      </c>
      <c r="Y217" s="14">
        <f t="shared" si="23"/>
        <v>311.40000000000146</v>
      </c>
    </row>
    <row r="218" spans="1:25" s="20" customFormat="1" ht="15.75" customHeight="1">
      <c r="A218" s="11">
        <f t="shared" si="24"/>
        <v>203</v>
      </c>
      <c r="B218" s="15" t="s">
        <v>218</v>
      </c>
      <c r="C218" s="16">
        <f t="shared" si="25"/>
        <v>132</v>
      </c>
      <c r="D218" s="17">
        <f>'Jun. 15'!W214</f>
        <v>132701.32325336646</v>
      </c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8">
        <f t="shared" si="20"/>
        <v>0</v>
      </c>
      <c r="V218" s="8">
        <f t="shared" si="21"/>
        <v>0</v>
      </c>
      <c r="W218" s="9">
        <f t="shared" si="22"/>
        <v>132701.32325336646</v>
      </c>
      <c r="X218" s="18">
        <v>132000</v>
      </c>
      <c r="Y218" s="14">
        <f t="shared" si="23"/>
        <v>701.3232533664559</v>
      </c>
    </row>
    <row r="219" spans="1:25" s="20" customFormat="1" ht="15.75" customHeight="1">
      <c r="A219" s="11">
        <f t="shared" si="24"/>
        <v>204</v>
      </c>
      <c r="B219" s="21" t="s">
        <v>219</v>
      </c>
      <c r="C219" s="22">
        <f t="shared" si="25"/>
        <v>0</v>
      </c>
      <c r="D219" s="23">
        <f>'Jun. 15'!W215</f>
        <v>-3.1753512084833346E-3</v>
      </c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8">
        <f t="shared" si="20"/>
        <v>0</v>
      </c>
      <c r="V219" s="8">
        <f t="shared" si="21"/>
        <v>0</v>
      </c>
      <c r="W219" s="9">
        <f t="shared" si="22"/>
        <v>-3.1753512084833346E-3</v>
      </c>
      <c r="X219" s="24">
        <v>0</v>
      </c>
      <c r="Y219" s="14">
        <f t="shared" si="23"/>
        <v>-3.1753512084833346E-3</v>
      </c>
    </row>
    <row r="220" spans="1:25" s="20" customFormat="1" ht="15.75" customHeight="1">
      <c r="A220" s="11">
        <f t="shared" si="24"/>
        <v>205</v>
      </c>
      <c r="B220" s="12" t="s">
        <v>220</v>
      </c>
      <c r="C220" s="11">
        <f t="shared" si="25"/>
        <v>14</v>
      </c>
      <c r="D220" s="13">
        <f>'Jun. 15'!W216</f>
        <v>14184.37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8">
        <f t="shared" si="20"/>
        <v>0</v>
      </c>
      <c r="V220" s="8">
        <f t="shared" si="21"/>
        <v>0</v>
      </c>
      <c r="W220" s="9">
        <f t="shared" si="22"/>
        <v>14184.37</v>
      </c>
      <c r="X220" s="9">
        <v>14000</v>
      </c>
      <c r="Y220" s="14">
        <f t="shared" si="23"/>
        <v>184.3700000000008</v>
      </c>
    </row>
    <row r="221" spans="1:25" s="20" customFormat="1" ht="15.75" customHeight="1">
      <c r="A221" s="11">
        <f t="shared" si="24"/>
        <v>206</v>
      </c>
      <c r="B221" s="12" t="s">
        <v>221</v>
      </c>
      <c r="C221" s="11">
        <f t="shared" si="25"/>
        <v>45</v>
      </c>
      <c r="D221" s="13">
        <f>'Jun. 15'!W217</f>
        <v>45173.811626452938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8">
        <f t="shared" si="20"/>
        <v>0</v>
      </c>
      <c r="V221" s="8">
        <f t="shared" si="21"/>
        <v>0</v>
      </c>
      <c r="W221" s="9">
        <f t="shared" si="22"/>
        <v>45173.811626452938</v>
      </c>
      <c r="X221" s="9">
        <v>45000</v>
      </c>
      <c r="Y221" s="14">
        <f t="shared" si="23"/>
        <v>173.81162645293807</v>
      </c>
    </row>
    <row r="222" spans="1:25" s="20" customFormat="1" ht="15.75" customHeight="1">
      <c r="A222" s="11">
        <f t="shared" si="24"/>
        <v>207</v>
      </c>
      <c r="B222" s="15" t="s">
        <v>222</v>
      </c>
      <c r="C222" s="16">
        <f t="shared" si="25"/>
        <v>54</v>
      </c>
      <c r="D222" s="17">
        <f>'Jun. 15'!W218</f>
        <v>54078.006589446959</v>
      </c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8">
        <f t="shared" si="20"/>
        <v>0</v>
      </c>
      <c r="V222" s="8">
        <f t="shared" si="21"/>
        <v>0</v>
      </c>
      <c r="W222" s="9">
        <f t="shared" si="22"/>
        <v>54078.006589446959</v>
      </c>
      <c r="X222" s="18">
        <v>54000</v>
      </c>
      <c r="Y222" s="14">
        <f t="shared" si="23"/>
        <v>78.006589446958969</v>
      </c>
    </row>
    <row r="223" spans="1:25" s="20" customFormat="1" ht="15.75" customHeight="1">
      <c r="A223" s="11">
        <f t="shared" si="24"/>
        <v>208</v>
      </c>
      <c r="B223" s="12" t="s">
        <v>223</v>
      </c>
      <c r="C223" s="11">
        <f t="shared" si="25"/>
        <v>179</v>
      </c>
      <c r="D223" s="13">
        <f>'Jun. 15'!W219</f>
        <v>179610.34692929051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8">
        <f t="shared" si="20"/>
        <v>0</v>
      </c>
      <c r="V223" s="8">
        <f t="shared" si="21"/>
        <v>0</v>
      </c>
      <c r="W223" s="9">
        <f t="shared" si="22"/>
        <v>179610.34692929051</v>
      </c>
      <c r="X223" s="9">
        <v>179000</v>
      </c>
      <c r="Y223" s="14">
        <f t="shared" si="23"/>
        <v>610.34692929050652</v>
      </c>
    </row>
    <row r="224" spans="1:25" s="20" customFormat="1" ht="15.75" customHeight="1">
      <c r="A224" s="11">
        <f t="shared" si="24"/>
        <v>209</v>
      </c>
      <c r="B224" s="12" t="s">
        <v>224</v>
      </c>
      <c r="C224" s="11">
        <f t="shared" si="25"/>
        <v>304</v>
      </c>
      <c r="D224" s="13">
        <f>'Jun. 15'!W220</f>
        <v>304108.7319939945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>
        <v>72</v>
      </c>
      <c r="U224" s="8">
        <f t="shared" si="20"/>
        <v>0</v>
      </c>
      <c r="V224" s="8">
        <f t="shared" si="21"/>
        <v>72</v>
      </c>
      <c r="W224" s="9">
        <f t="shared" si="22"/>
        <v>304180.7319939945</v>
      </c>
      <c r="X224" s="9">
        <v>304000</v>
      </c>
      <c r="Y224" s="14">
        <f t="shared" si="23"/>
        <v>180.73199399450095</v>
      </c>
    </row>
    <row r="225" spans="1:25" s="20" customFormat="1" ht="15.75" customHeight="1">
      <c r="A225" s="11">
        <f t="shared" si="24"/>
        <v>210</v>
      </c>
      <c r="B225" s="12" t="s">
        <v>225</v>
      </c>
      <c r="C225" s="11">
        <f t="shared" si="25"/>
        <v>65</v>
      </c>
      <c r="D225" s="13">
        <f>'Jun. 15'!W221</f>
        <v>65435.91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8">
        <f t="shared" si="20"/>
        <v>0</v>
      </c>
      <c r="V225" s="8">
        <f t="shared" si="21"/>
        <v>0</v>
      </c>
      <c r="W225" s="9">
        <f t="shared" si="22"/>
        <v>65435.91</v>
      </c>
      <c r="X225" s="9">
        <v>65000</v>
      </c>
      <c r="Y225" s="14">
        <f t="shared" si="23"/>
        <v>435.91000000000349</v>
      </c>
    </row>
    <row r="226" spans="1:25" s="20" customFormat="1" ht="15.75" customHeight="1">
      <c r="A226" s="11">
        <f t="shared" si="24"/>
        <v>211</v>
      </c>
      <c r="B226" s="12" t="s">
        <v>226</v>
      </c>
      <c r="C226" s="11">
        <f t="shared" si="25"/>
        <v>133</v>
      </c>
      <c r="D226" s="13">
        <f>'Jun. 15'!W222</f>
        <v>133125.56030028284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8">
        <f t="shared" si="20"/>
        <v>0</v>
      </c>
      <c r="V226" s="8">
        <f t="shared" si="21"/>
        <v>0</v>
      </c>
      <c r="W226" s="9">
        <f t="shared" si="22"/>
        <v>133125.56030028284</v>
      </c>
      <c r="X226" s="9">
        <v>133000</v>
      </c>
      <c r="Y226" s="14">
        <f t="shared" si="23"/>
        <v>125.56030028284295</v>
      </c>
    </row>
    <row r="227" spans="1:25" s="20" customFormat="1" ht="15.75" customHeight="1">
      <c r="A227" s="11">
        <f t="shared" si="24"/>
        <v>212</v>
      </c>
      <c r="B227" s="12" t="s">
        <v>227</v>
      </c>
      <c r="C227" s="11">
        <f t="shared" si="25"/>
        <v>81</v>
      </c>
      <c r="D227" s="13">
        <f>'Jun. 15'!W223</f>
        <v>81284.486751629505</v>
      </c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8">
        <f t="shared" si="20"/>
        <v>0</v>
      </c>
      <c r="V227" s="8">
        <f t="shared" si="21"/>
        <v>0</v>
      </c>
      <c r="W227" s="9">
        <f t="shared" si="22"/>
        <v>81284.486751629505</v>
      </c>
      <c r="X227" s="9">
        <v>81000</v>
      </c>
      <c r="Y227" s="14">
        <f t="shared" si="23"/>
        <v>284.48675162950531</v>
      </c>
    </row>
    <row r="228" spans="1:25" s="20" customFormat="1" ht="15.75" customHeight="1">
      <c r="A228" s="11">
        <f t="shared" si="24"/>
        <v>213</v>
      </c>
      <c r="B228" s="12" t="s">
        <v>228</v>
      </c>
      <c r="C228" s="11">
        <f t="shared" si="25"/>
        <v>34</v>
      </c>
      <c r="D228" s="13">
        <f>'Jun. 15'!W224</f>
        <v>34643.86299670962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8">
        <f t="shared" si="20"/>
        <v>0</v>
      </c>
      <c r="V228" s="8">
        <f t="shared" si="21"/>
        <v>0</v>
      </c>
      <c r="W228" s="9">
        <f t="shared" si="22"/>
        <v>34643.86299670962</v>
      </c>
      <c r="X228" s="9">
        <v>34000</v>
      </c>
      <c r="Y228" s="14">
        <f t="shared" si="23"/>
        <v>643.86299670962035</v>
      </c>
    </row>
    <row r="229" spans="1:25" s="20" customFormat="1" ht="15.75" customHeight="1">
      <c r="A229" s="11">
        <f t="shared" si="24"/>
        <v>214</v>
      </c>
      <c r="B229" s="12" t="s">
        <v>229</v>
      </c>
      <c r="C229" s="11">
        <f t="shared" si="25"/>
        <v>146</v>
      </c>
      <c r="D229" s="13">
        <f>'Jun. 15'!W225</f>
        <v>144585.1101833088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>
        <v>1500</v>
      </c>
      <c r="S229" s="13"/>
      <c r="T229" s="13"/>
      <c r="U229" s="8">
        <f t="shared" si="20"/>
        <v>0</v>
      </c>
      <c r="V229" s="8">
        <f t="shared" si="21"/>
        <v>1500</v>
      </c>
      <c r="W229" s="9">
        <f t="shared" si="22"/>
        <v>146085.1101833088</v>
      </c>
      <c r="X229" s="9">
        <v>146000</v>
      </c>
      <c r="Y229" s="14">
        <f t="shared" si="23"/>
        <v>85.110183308803244</v>
      </c>
    </row>
    <row r="230" spans="1:25" s="20" customFormat="1" ht="15.75" customHeight="1">
      <c r="A230" s="11">
        <f t="shared" si="24"/>
        <v>215</v>
      </c>
      <c r="B230" s="12" t="s">
        <v>230</v>
      </c>
      <c r="C230" s="11">
        <f t="shared" si="25"/>
        <v>3</v>
      </c>
      <c r="D230" s="13">
        <f>'Jun. 15'!W226</f>
        <v>3752.3299116271828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8">
        <f t="shared" si="20"/>
        <v>0</v>
      </c>
      <c r="V230" s="8">
        <f t="shared" si="21"/>
        <v>0</v>
      </c>
      <c r="W230" s="9">
        <f t="shared" si="22"/>
        <v>3752.3299116271828</v>
      </c>
      <c r="X230" s="9">
        <v>3000</v>
      </c>
      <c r="Y230" s="14">
        <f t="shared" si="23"/>
        <v>752.32991162718281</v>
      </c>
    </row>
    <row r="231" spans="1:25" s="20" customFormat="1" ht="15.75" customHeight="1">
      <c r="A231" s="11">
        <f t="shared" si="24"/>
        <v>216</v>
      </c>
      <c r="B231" s="21" t="s">
        <v>231</v>
      </c>
      <c r="C231" s="22">
        <f t="shared" si="25"/>
        <v>0</v>
      </c>
      <c r="D231" s="23">
        <f>'Jun. 15'!W227</f>
        <v>-4.06239292351529E-3</v>
      </c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8">
        <f t="shared" si="20"/>
        <v>0</v>
      </c>
      <c r="V231" s="8">
        <f t="shared" si="21"/>
        <v>0</v>
      </c>
      <c r="W231" s="9">
        <f t="shared" si="22"/>
        <v>-4.06239292351529E-3</v>
      </c>
      <c r="X231" s="24">
        <v>0</v>
      </c>
      <c r="Y231" s="14">
        <f t="shared" si="23"/>
        <v>-4.06239292351529E-3</v>
      </c>
    </row>
    <row r="232" spans="1:25" s="20" customFormat="1" ht="15.75" customHeight="1">
      <c r="A232" s="11">
        <f t="shared" si="24"/>
        <v>217</v>
      </c>
      <c r="B232" s="15" t="s">
        <v>232</v>
      </c>
      <c r="C232" s="16">
        <f t="shared" si="25"/>
        <v>60</v>
      </c>
      <c r="D232" s="17">
        <f>'Jun. 15'!W228</f>
        <v>60958.6940148535</v>
      </c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8">
        <f t="shared" si="20"/>
        <v>0</v>
      </c>
      <c r="V232" s="8">
        <f t="shared" si="21"/>
        <v>0</v>
      </c>
      <c r="W232" s="9">
        <f t="shared" si="22"/>
        <v>60958.6940148535</v>
      </c>
      <c r="X232" s="18">
        <v>60000</v>
      </c>
      <c r="Y232" s="14">
        <f t="shared" si="23"/>
        <v>958.69401485349954</v>
      </c>
    </row>
    <row r="233" spans="1:25" s="20" customFormat="1" ht="15.75" customHeight="1">
      <c r="A233" s="11">
        <f t="shared" si="24"/>
        <v>218</v>
      </c>
      <c r="B233" s="12" t="s">
        <v>233</v>
      </c>
      <c r="C233" s="11">
        <f t="shared" si="25"/>
        <v>596</v>
      </c>
      <c r="D233" s="13">
        <f>'Jun. 15'!W229</f>
        <v>596218.76067853568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>
        <v>36</v>
      </c>
      <c r="U233" s="8">
        <f t="shared" si="20"/>
        <v>0</v>
      </c>
      <c r="V233" s="8">
        <f t="shared" si="21"/>
        <v>36</v>
      </c>
      <c r="W233" s="9">
        <f t="shared" si="22"/>
        <v>596254.76067853568</v>
      </c>
      <c r="X233" s="9">
        <v>596000</v>
      </c>
      <c r="Y233" s="14">
        <f t="shared" si="23"/>
        <v>254.76067853567656</v>
      </c>
    </row>
    <row r="234" spans="1:25" s="20" customFormat="1" ht="15.75" customHeight="1">
      <c r="A234" s="11">
        <f t="shared" si="24"/>
        <v>219</v>
      </c>
      <c r="B234" s="12" t="s">
        <v>234</v>
      </c>
      <c r="C234" s="11">
        <f t="shared" si="25"/>
        <v>70</v>
      </c>
      <c r="D234" s="13">
        <f>'Jun. 15'!W230</f>
        <v>70481.930810362202</v>
      </c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8">
        <f t="shared" si="20"/>
        <v>0</v>
      </c>
      <c r="V234" s="8">
        <f t="shared" si="21"/>
        <v>0</v>
      </c>
      <c r="W234" s="9">
        <f t="shared" si="22"/>
        <v>70481.930810362202</v>
      </c>
      <c r="X234" s="9">
        <v>70000</v>
      </c>
      <c r="Y234" s="14">
        <f t="shared" si="23"/>
        <v>481.93081036220246</v>
      </c>
    </row>
    <row r="235" spans="1:25" s="20" customFormat="1" ht="15.75" customHeight="1">
      <c r="A235" s="11">
        <f t="shared" si="24"/>
        <v>220</v>
      </c>
      <c r="B235" s="12" t="s">
        <v>235</v>
      </c>
      <c r="C235" s="11">
        <f t="shared" si="25"/>
        <v>0</v>
      </c>
      <c r="D235" s="13">
        <f>'Jun. 15'!W231</f>
        <v>2.6600440469337627E-3</v>
      </c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8">
        <f t="shared" si="20"/>
        <v>0</v>
      </c>
      <c r="V235" s="8">
        <f t="shared" si="21"/>
        <v>0</v>
      </c>
      <c r="W235" s="9">
        <f t="shared" si="22"/>
        <v>2.6600440469337627E-3</v>
      </c>
      <c r="X235" s="9">
        <v>0</v>
      </c>
      <c r="Y235" s="14">
        <f t="shared" si="23"/>
        <v>2.6600440469337627E-3</v>
      </c>
    </row>
    <row r="236" spans="1:25" s="20" customFormat="1" ht="15.75" customHeight="1">
      <c r="A236" s="11">
        <f t="shared" si="24"/>
        <v>221</v>
      </c>
      <c r="B236" s="12" t="s">
        <v>236</v>
      </c>
      <c r="C236" s="11">
        <f t="shared" si="25"/>
        <v>25</v>
      </c>
      <c r="D236" s="13">
        <f>'Jun. 15'!W232</f>
        <v>25066.639999999999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8">
        <f t="shared" si="20"/>
        <v>0</v>
      </c>
      <c r="V236" s="8">
        <f t="shared" si="21"/>
        <v>0</v>
      </c>
      <c r="W236" s="9">
        <f t="shared" si="22"/>
        <v>25066.639999999999</v>
      </c>
      <c r="X236" s="9">
        <v>25000</v>
      </c>
      <c r="Y236" s="14">
        <f t="shared" si="23"/>
        <v>66.639999999999418</v>
      </c>
    </row>
    <row r="237" spans="1:25" s="20" customFormat="1" ht="15.75" customHeight="1">
      <c r="A237" s="11">
        <f t="shared" si="24"/>
        <v>222</v>
      </c>
      <c r="B237" s="12" t="s">
        <v>237</v>
      </c>
      <c r="C237" s="11">
        <f t="shared" si="25"/>
        <v>21</v>
      </c>
      <c r="D237" s="13">
        <f>'Jun. 15'!W233</f>
        <v>21398.9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8">
        <f t="shared" si="20"/>
        <v>0</v>
      </c>
      <c r="V237" s="8">
        <f t="shared" si="21"/>
        <v>0</v>
      </c>
      <c r="W237" s="9">
        <f t="shared" si="22"/>
        <v>21398.9</v>
      </c>
      <c r="X237" s="9">
        <v>21000</v>
      </c>
      <c r="Y237" s="14">
        <f t="shared" si="23"/>
        <v>398.90000000000146</v>
      </c>
    </row>
    <row r="238" spans="1:25" s="20" customFormat="1" ht="15.75" customHeight="1">
      <c r="A238" s="11">
        <f t="shared" si="24"/>
        <v>223</v>
      </c>
      <c r="B238" s="12" t="s">
        <v>238</v>
      </c>
      <c r="C238" s="11">
        <f t="shared" si="25"/>
        <v>78</v>
      </c>
      <c r="D238" s="13">
        <f>'Jun. 15'!W234</f>
        <v>78167.74250890741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8">
        <f t="shared" si="20"/>
        <v>0</v>
      </c>
      <c r="V238" s="8">
        <f t="shared" si="21"/>
        <v>0</v>
      </c>
      <c r="W238" s="9">
        <f t="shared" si="22"/>
        <v>78167.74250890741</v>
      </c>
      <c r="X238" s="9">
        <v>78000</v>
      </c>
      <c r="Y238" s="14">
        <f t="shared" si="23"/>
        <v>167.7425089074095</v>
      </c>
    </row>
    <row r="239" spans="1:25" s="20" customFormat="1" ht="15.75" customHeight="1">
      <c r="A239" s="11">
        <f t="shared" si="24"/>
        <v>224</v>
      </c>
      <c r="B239" s="15" t="s">
        <v>239</v>
      </c>
      <c r="C239" s="16">
        <f t="shared" si="25"/>
        <v>10</v>
      </c>
      <c r="D239" s="17">
        <f>'Jun. 15'!W235</f>
        <v>10455.25</v>
      </c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8">
        <f t="shared" si="20"/>
        <v>0</v>
      </c>
      <c r="V239" s="8">
        <f t="shared" si="21"/>
        <v>0</v>
      </c>
      <c r="W239" s="9">
        <f t="shared" si="22"/>
        <v>10455.25</v>
      </c>
      <c r="X239" s="18">
        <v>10000</v>
      </c>
      <c r="Y239" s="14">
        <f t="shared" si="23"/>
        <v>455.25</v>
      </c>
    </row>
    <row r="240" spans="1:25" s="20" customFormat="1" ht="15.75" customHeight="1">
      <c r="A240" s="11">
        <f t="shared" si="24"/>
        <v>225</v>
      </c>
      <c r="B240" s="12" t="s">
        <v>240</v>
      </c>
      <c r="C240" s="11">
        <f t="shared" si="25"/>
        <v>18</v>
      </c>
      <c r="D240" s="13">
        <f>'Jun. 15'!W236</f>
        <v>18652.59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8">
        <f t="shared" si="20"/>
        <v>0</v>
      </c>
      <c r="V240" s="8">
        <f t="shared" si="21"/>
        <v>0</v>
      </c>
      <c r="W240" s="9">
        <f t="shared" si="22"/>
        <v>18652.59</v>
      </c>
      <c r="X240" s="9">
        <v>18000</v>
      </c>
      <c r="Y240" s="14">
        <f t="shared" si="23"/>
        <v>652.59000000000015</v>
      </c>
    </row>
    <row r="241" spans="1:25" s="20" customFormat="1" ht="15.75" customHeight="1">
      <c r="A241" s="11">
        <f t="shared" si="24"/>
        <v>226</v>
      </c>
      <c r="B241" s="12" t="s">
        <v>241</v>
      </c>
      <c r="C241" s="11">
        <f t="shared" si="25"/>
        <v>67</v>
      </c>
      <c r="D241" s="13">
        <f>'Jun. 15'!W237</f>
        <v>67204.36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8">
        <f t="shared" si="20"/>
        <v>0</v>
      </c>
      <c r="V241" s="8">
        <f t="shared" si="21"/>
        <v>0</v>
      </c>
      <c r="W241" s="9">
        <f t="shared" si="22"/>
        <v>67204.36</v>
      </c>
      <c r="X241" s="9">
        <v>67000</v>
      </c>
      <c r="Y241" s="14">
        <f t="shared" si="23"/>
        <v>204.36000000000058</v>
      </c>
    </row>
    <row r="242" spans="1:25" s="20" customFormat="1" ht="15.75" customHeight="1">
      <c r="A242" s="11">
        <f t="shared" si="24"/>
        <v>227</v>
      </c>
      <c r="B242" s="12" t="s">
        <v>242</v>
      </c>
      <c r="C242" s="11">
        <f t="shared" si="25"/>
        <v>74</v>
      </c>
      <c r="D242" s="13">
        <f>'Jun. 15'!W238</f>
        <v>74121.47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8">
        <f t="shared" si="20"/>
        <v>0</v>
      </c>
      <c r="V242" s="8">
        <f t="shared" si="21"/>
        <v>0</v>
      </c>
      <c r="W242" s="9">
        <f t="shared" si="22"/>
        <v>74121.47</v>
      </c>
      <c r="X242" s="9">
        <v>74000</v>
      </c>
      <c r="Y242" s="14">
        <f t="shared" si="23"/>
        <v>121.47000000000116</v>
      </c>
    </row>
    <row r="243" spans="1:25" s="20" customFormat="1" ht="15.75" customHeight="1">
      <c r="A243" s="11">
        <f t="shared" si="24"/>
        <v>228</v>
      </c>
      <c r="B243" s="12" t="s">
        <v>293</v>
      </c>
      <c r="C243" s="11">
        <f t="shared" si="25"/>
        <v>10</v>
      </c>
      <c r="D243" s="13"/>
      <c r="E243" s="13"/>
      <c r="F243" s="13">
        <v>10000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8">
        <f t="shared" si="20"/>
        <v>0</v>
      </c>
      <c r="V243" s="8">
        <f t="shared" si="21"/>
        <v>10000</v>
      </c>
      <c r="W243" s="9">
        <f t="shared" si="22"/>
        <v>10000</v>
      </c>
      <c r="X243" s="9">
        <v>10000</v>
      </c>
      <c r="Y243" s="14">
        <f t="shared" si="23"/>
        <v>0</v>
      </c>
    </row>
    <row r="244" spans="1:25" s="20" customFormat="1" ht="15.75" customHeight="1">
      <c r="A244" s="11">
        <f t="shared" si="24"/>
        <v>229</v>
      </c>
      <c r="B244" s="12" t="s">
        <v>243</v>
      </c>
      <c r="C244" s="11">
        <f t="shared" si="25"/>
        <v>29</v>
      </c>
      <c r="D244" s="13">
        <f>'Jun. 15'!W239</f>
        <v>29663.041887009182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8">
        <f t="shared" si="20"/>
        <v>0</v>
      </c>
      <c r="V244" s="8">
        <f t="shared" si="21"/>
        <v>0</v>
      </c>
      <c r="W244" s="9">
        <f t="shared" si="22"/>
        <v>29663.041887009182</v>
      </c>
      <c r="X244" s="9">
        <v>29000</v>
      </c>
      <c r="Y244" s="14">
        <f t="shared" si="23"/>
        <v>663.04188700918166</v>
      </c>
    </row>
    <row r="245" spans="1:25" s="20" customFormat="1" ht="15.75" customHeight="1">
      <c r="A245" s="11">
        <f t="shared" si="24"/>
        <v>230</v>
      </c>
      <c r="B245" s="12" t="s">
        <v>244</v>
      </c>
      <c r="C245" s="11">
        <f t="shared" si="25"/>
        <v>106</v>
      </c>
      <c r="D245" s="13">
        <f>'Jun. 15'!W240</f>
        <v>106158.66169417398</v>
      </c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8">
        <f t="shared" si="20"/>
        <v>0</v>
      </c>
      <c r="V245" s="8">
        <f t="shared" si="21"/>
        <v>0</v>
      </c>
      <c r="W245" s="9">
        <f t="shared" si="22"/>
        <v>106158.66169417398</v>
      </c>
      <c r="X245" s="9">
        <v>106000</v>
      </c>
      <c r="Y245" s="14">
        <f t="shared" si="23"/>
        <v>158.66169417397759</v>
      </c>
    </row>
    <row r="246" spans="1:25" s="20" customFormat="1" ht="15.75" customHeight="1">
      <c r="A246" s="11">
        <f t="shared" si="24"/>
        <v>231</v>
      </c>
      <c r="B246" s="12" t="s">
        <v>245</v>
      </c>
      <c r="C246" s="11">
        <f t="shared" si="25"/>
        <v>62</v>
      </c>
      <c r="D246" s="13">
        <f>'Jun. 15'!W241</f>
        <v>62594.539999999994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8">
        <f t="shared" si="20"/>
        <v>0</v>
      </c>
      <c r="V246" s="8">
        <f t="shared" si="21"/>
        <v>0</v>
      </c>
      <c r="W246" s="9">
        <f t="shared" si="22"/>
        <v>62594.539999999994</v>
      </c>
      <c r="X246" s="9">
        <v>62000</v>
      </c>
      <c r="Y246" s="14">
        <f t="shared" si="23"/>
        <v>594.5399999999936</v>
      </c>
    </row>
    <row r="247" spans="1:25" s="20" customFormat="1" ht="15.75" customHeight="1">
      <c r="A247" s="11">
        <f t="shared" si="24"/>
        <v>232</v>
      </c>
      <c r="B247" s="12" t="s">
        <v>246</v>
      </c>
      <c r="C247" s="11">
        <f t="shared" si="25"/>
        <v>13</v>
      </c>
      <c r="D247" s="13">
        <f>'Jun. 15'!W242</f>
        <v>13801.15</v>
      </c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8">
        <f t="shared" si="20"/>
        <v>0</v>
      </c>
      <c r="V247" s="8">
        <f t="shared" si="21"/>
        <v>0</v>
      </c>
      <c r="W247" s="9">
        <f t="shared" si="22"/>
        <v>13801.15</v>
      </c>
      <c r="X247" s="9">
        <v>13000</v>
      </c>
      <c r="Y247" s="14">
        <f t="shared" si="23"/>
        <v>801.14999999999964</v>
      </c>
    </row>
    <row r="248" spans="1:25" s="20" customFormat="1" ht="15.75" customHeight="1">
      <c r="A248" s="11">
        <f t="shared" si="24"/>
        <v>233</v>
      </c>
      <c r="B248" s="12" t="s">
        <v>247</v>
      </c>
      <c r="C248" s="11">
        <f t="shared" si="25"/>
        <v>13</v>
      </c>
      <c r="D248" s="13">
        <f>'Jun. 15'!W243</f>
        <v>13770.767976280575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8">
        <f t="shared" si="20"/>
        <v>0</v>
      </c>
      <c r="V248" s="8">
        <f t="shared" si="21"/>
        <v>0</v>
      </c>
      <c r="W248" s="9">
        <f t="shared" si="22"/>
        <v>13770.767976280575</v>
      </c>
      <c r="X248" s="9">
        <v>13000</v>
      </c>
      <c r="Y248" s="14">
        <f t="shared" si="23"/>
        <v>770.76797628057466</v>
      </c>
    </row>
    <row r="249" spans="1:25" s="20" customFormat="1" ht="15.75" customHeight="1">
      <c r="A249" s="11">
        <f t="shared" si="24"/>
        <v>234</v>
      </c>
      <c r="B249" s="12" t="s">
        <v>292</v>
      </c>
      <c r="C249" s="11">
        <f t="shared" si="25"/>
        <v>5</v>
      </c>
      <c r="D249" s="13"/>
      <c r="E249" s="13"/>
      <c r="F249" s="13">
        <v>5000</v>
      </c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8">
        <f t="shared" si="20"/>
        <v>0</v>
      </c>
      <c r="V249" s="8">
        <f t="shared" si="21"/>
        <v>5000</v>
      </c>
      <c r="W249" s="9">
        <f t="shared" si="22"/>
        <v>5000</v>
      </c>
      <c r="X249" s="9">
        <v>5000</v>
      </c>
      <c r="Y249" s="14">
        <f t="shared" si="23"/>
        <v>0</v>
      </c>
    </row>
    <row r="250" spans="1:25" s="20" customFormat="1" ht="15.75" customHeight="1">
      <c r="A250" s="11">
        <f t="shared" si="24"/>
        <v>235</v>
      </c>
      <c r="B250" s="12" t="s">
        <v>248</v>
      </c>
      <c r="C250" s="11">
        <f t="shared" si="25"/>
        <v>85</v>
      </c>
      <c r="D250" s="13">
        <f>'Jun. 15'!W244</f>
        <v>85067.490967875667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8">
        <f t="shared" si="20"/>
        <v>0</v>
      </c>
      <c r="V250" s="8">
        <f t="shared" si="21"/>
        <v>0</v>
      </c>
      <c r="W250" s="9">
        <f t="shared" si="22"/>
        <v>85067.490967875667</v>
      </c>
      <c r="X250" s="9">
        <v>85000</v>
      </c>
      <c r="Y250" s="14">
        <f t="shared" si="23"/>
        <v>67.490967875666684</v>
      </c>
    </row>
    <row r="251" spans="1:25" s="20" customFormat="1" ht="15.75" customHeight="1">
      <c r="A251" s="11">
        <f t="shared" si="24"/>
        <v>236</v>
      </c>
      <c r="B251" s="21" t="s">
        <v>249</v>
      </c>
      <c r="C251" s="22">
        <f t="shared" si="25"/>
        <v>0</v>
      </c>
      <c r="D251" s="23">
        <f>'Jun. 15'!W245</f>
        <v>-1.9672797934617847E-3</v>
      </c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8">
        <f t="shared" si="20"/>
        <v>0</v>
      </c>
      <c r="V251" s="8">
        <f t="shared" si="21"/>
        <v>0</v>
      </c>
      <c r="W251" s="9">
        <f t="shared" si="22"/>
        <v>-1.9672797934617847E-3</v>
      </c>
      <c r="X251" s="24">
        <v>0</v>
      </c>
      <c r="Y251" s="14">
        <f t="shared" si="23"/>
        <v>-1.9672797934617847E-3</v>
      </c>
    </row>
    <row r="252" spans="1:25" s="20" customFormat="1" ht="15.75" customHeight="1">
      <c r="A252" s="11">
        <f t="shared" si="24"/>
        <v>237</v>
      </c>
      <c r="B252" s="12" t="s">
        <v>250</v>
      </c>
      <c r="C252" s="11">
        <f t="shared" si="25"/>
        <v>33</v>
      </c>
      <c r="D252" s="13">
        <f>'Jun. 15'!W246</f>
        <v>33566.681911684769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8">
        <f t="shared" si="20"/>
        <v>0</v>
      </c>
      <c r="V252" s="8">
        <f t="shared" si="21"/>
        <v>0</v>
      </c>
      <c r="W252" s="9">
        <f t="shared" si="22"/>
        <v>33566.681911684769</v>
      </c>
      <c r="X252" s="9">
        <v>33000</v>
      </c>
      <c r="Y252" s="14">
        <f t="shared" si="23"/>
        <v>566.68191168476915</v>
      </c>
    </row>
    <row r="253" spans="1:25" s="20" customFormat="1" ht="15.75" customHeight="1">
      <c r="A253" s="11">
        <f t="shared" si="24"/>
        <v>238</v>
      </c>
      <c r="B253" s="15" t="s">
        <v>251</v>
      </c>
      <c r="C253" s="16">
        <f t="shared" si="25"/>
        <v>62</v>
      </c>
      <c r="D253" s="17">
        <f>'Jun. 15'!W247</f>
        <v>62390.158029261169</v>
      </c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>
        <v>500</v>
      </c>
      <c r="S253" s="17"/>
      <c r="T253" s="17"/>
      <c r="U253" s="8">
        <f t="shared" si="20"/>
        <v>0</v>
      </c>
      <c r="V253" s="8">
        <f t="shared" si="21"/>
        <v>500</v>
      </c>
      <c r="W253" s="9">
        <f t="shared" si="22"/>
        <v>62890.158029261169</v>
      </c>
      <c r="X253" s="18">
        <v>62000</v>
      </c>
      <c r="Y253" s="14">
        <f t="shared" si="23"/>
        <v>890.15802926116885</v>
      </c>
    </row>
    <row r="254" spans="1:25" s="20" customFormat="1" ht="15.75" customHeight="1">
      <c r="A254" s="11">
        <f t="shared" si="24"/>
        <v>239</v>
      </c>
      <c r="B254" s="12" t="s">
        <v>252</v>
      </c>
      <c r="C254" s="11">
        <f t="shared" si="25"/>
        <v>112</v>
      </c>
      <c r="D254" s="13">
        <f>'Jun. 15'!W248</f>
        <v>112333.77709456012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8">
        <f t="shared" si="20"/>
        <v>0</v>
      </c>
      <c r="V254" s="8">
        <f t="shared" si="21"/>
        <v>0</v>
      </c>
      <c r="W254" s="9">
        <f t="shared" si="22"/>
        <v>112333.77709456012</v>
      </c>
      <c r="X254" s="9">
        <v>112000</v>
      </c>
      <c r="Y254" s="14">
        <f t="shared" si="23"/>
        <v>333.77709456012235</v>
      </c>
    </row>
    <row r="255" spans="1:25" s="20" customFormat="1" ht="15.75" customHeight="1">
      <c r="A255" s="11">
        <f t="shared" si="24"/>
        <v>240</v>
      </c>
      <c r="B255" s="12" t="s">
        <v>253</v>
      </c>
      <c r="C255" s="11">
        <f t="shared" si="25"/>
        <v>463</v>
      </c>
      <c r="D255" s="13">
        <f>'Jun. 15'!W249</f>
        <v>463664.38517112134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8">
        <f t="shared" si="20"/>
        <v>0</v>
      </c>
      <c r="V255" s="8">
        <f t="shared" si="21"/>
        <v>0</v>
      </c>
      <c r="W255" s="9">
        <f t="shared" si="22"/>
        <v>463664.38517112134</v>
      </c>
      <c r="X255" s="9">
        <v>463000</v>
      </c>
      <c r="Y255" s="14">
        <f t="shared" si="23"/>
        <v>664.38517112133559</v>
      </c>
    </row>
    <row r="256" spans="1:25" s="20" customFormat="1" ht="15.75" customHeight="1">
      <c r="A256" s="11">
        <f t="shared" si="24"/>
        <v>241</v>
      </c>
      <c r="B256" s="12" t="s">
        <v>254</v>
      </c>
      <c r="C256" s="11">
        <f t="shared" si="25"/>
        <v>26</v>
      </c>
      <c r="D256" s="13">
        <f>'Jun. 15'!W250</f>
        <v>26568.61</v>
      </c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8">
        <f t="shared" si="20"/>
        <v>0</v>
      </c>
      <c r="V256" s="8">
        <f t="shared" si="21"/>
        <v>0</v>
      </c>
      <c r="W256" s="9">
        <f t="shared" si="22"/>
        <v>26568.61</v>
      </c>
      <c r="X256" s="9">
        <v>26000</v>
      </c>
      <c r="Y256" s="14">
        <f t="shared" si="23"/>
        <v>568.61000000000058</v>
      </c>
    </row>
    <row r="257" spans="1:25" s="20" customFormat="1" ht="15.75" customHeight="1">
      <c r="A257" s="11">
        <f t="shared" si="24"/>
        <v>242</v>
      </c>
      <c r="B257" s="12" t="s">
        <v>255</v>
      </c>
      <c r="C257" s="11">
        <f t="shared" si="25"/>
        <v>70</v>
      </c>
      <c r="D257" s="13">
        <f>'Jun. 15'!W251</f>
        <v>70739.782030459683</v>
      </c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8">
        <f t="shared" si="20"/>
        <v>0</v>
      </c>
      <c r="V257" s="8">
        <f t="shared" si="21"/>
        <v>0</v>
      </c>
      <c r="W257" s="9">
        <f t="shared" si="22"/>
        <v>70739.782030459683</v>
      </c>
      <c r="X257" s="9">
        <v>70000</v>
      </c>
      <c r="Y257" s="14">
        <f t="shared" si="23"/>
        <v>739.78203045968257</v>
      </c>
    </row>
    <row r="258" spans="1:25" s="20" customFormat="1" ht="15.75" customHeight="1">
      <c r="A258" s="11">
        <f t="shared" si="24"/>
        <v>243</v>
      </c>
      <c r="B258" s="12" t="s">
        <v>256</v>
      </c>
      <c r="C258" s="11">
        <f t="shared" si="25"/>
        <v>245</v>
      </c>
      <c r="D258" s="13">
        <f>'Jun. 15'!W252</f>
        <v>245541.92757819642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8">
        <f t="shared" si="20"/>
        <v>0</v>
      </c>
      <c r="V258" s="8">
        <f t="shared" si="21"/>
        <v>0</v>
      </c>
      <c r="W258" s="9">
        <f t="shared" si="22"/>
        <v>245541.92757819642</v>
      </c>
      <c r="X258" s="9">
        <v>245000</v>
      </c>
      <c r="Y258" s="14">
        <f t="shared" si="23"/>
        <v>541.92757819642429</v>
      </c>
    </row>
    <row r="259" spans="1:25" s="20" customFormat="1" ht="15.75" customHeight="1">
      <c r="A259" s="11">
        <f t="shared" si="24"/>
        <v>244</v>
      </c>
      <c r="B259" s="12" t="s">
        <v>257</v>
      </c>
      <c r="C259" s="11">
        <f t="shared" si="25"/>
        <v>58</v>
      </c>
      <c r="D259" s="13">
        <f>'Jun. 15'!W253</f>
        <v>58197.32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28"/>
      <c r="Q259" s="13"/>
      <c r="R259" s="28"/>
      <c r="S259" s="13"/>
      <c r="T259" s="13"/>
      <c r="U259" s="8">
        <f t="shared" si="20"/>
        <v>0</v>
      </c>
      <c r="V259" s="8">
        <f t="shared" si="21"/>
        <v>0</v>
      </c>
      <c r="W259" s="9">
        <f t="shared" si="22"/>
        <v>58197.32</v>
      </c>
      <c r="X259" s="9">
        <v>58000</v>
      </c>
      <c r="Y259" s="14">
        <f t="shared" si="23"/>
        <v>197.31999999999971</v>
      </c>
    </row>
    <row r="260" spans="1:25" s="20" customFormat="1" ht="15.75" customHeight="1">
      <c r="A260" s="11">
        <f t="shared" si="24"/>
        <v>245</v>
      </c>
      <c r="B260" s="12" t="s">
        <v>258</v>
      </c>
      <c r="C260" s="11">
        <f t="shared" si="25"/>
        <v>223</v>
      </c>
      <c r="D260" s="13">
        <f>'Jun. 15'!W254</f>
        <v>223021.69614070357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8">
        <f t="shared" si="20"/>
        <v>0</v>
      </c>
      <c r="V260" s="8">
        <f t="shared" si="21"/>
        <v>0</v>
      </c>
      <c r="W260" s="9">
        <f t="shared" si="22"/>
        <v>223021.69614070357</v>
      </c>
      <c r="X260" s="9">
        <v>223000</v>
      </c>
      <c r="Y260" s="14">
        <f t="shared" si="23"/>
        <v>21.696140703570563</v>
      </c>
    </row>
    <row r="261" spans="1:25" s="20" customFormat="1" ht="15.75" customHeight="1">
      <c r="A261" s="11">
        <f t="shared" si="24"/>
        <v>246</v>
      </c>
      <c r="B261" s="12" t="s">
        <v>259</v>
      </c>
      <c r="C261" s="11">
        <f t="shared" si="25"/>
        <v>285</v>
      </c>
      <c r="D261" s="13">
        <f>'Jun. 15'!W255</f>
        <v>285133.38894974173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8">
        <f t="shared" si="20"/>
        <v>0</v>
      </c>
      <c r="V261" s="8">
        <f t="shared" si="21"/>
        <v>0</v>
      </c>
      <c r="W261" s="9">
        <f t="shared" si="22"/>
        <v>285133.38894974173</v>
      </c>
      <c r="X261" s="9">
        <v>285000</v>
      </c>
      <c r="Y261" s="14">
        <f t="shared" si="23"/>
        <v>133.38894974172581</v>
      </c>
    </row>
    <row r="262" spans="1:25" s="20" customFormat="1" ht="15.75" customHeight="1">
      <c r="A262" s="11">
        <f t="shared" si="24"/>
        <v>247</v>
      </c>
      <c r="B262" s="12" t="s">
        <v>291</v>
      </c>
      <c r="C262" s="11">
        <f t="shared" si="25"/>
        <v>10</v>
      </c>
      <c r="D262" s="13"/>
      <c r="E262" s="13"/>
      <c r="F262" s="13">
        <v>10000</v>
      </c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8">
        <f t="shared" si="20"/>
        <v>0</v>
      </c>
      <c r="V262" s="8">
        <f t="shared" si="21"/>
        <v>10000</v>
      </c>
      <c r="W262" s="9">
        <f t="shared" si="22"/>
        <v>10000</v>
      </c>
      <c r="X262" s="9">
        <v>10000</v>
      </c>
      <c r="Y262" s="14">
        <f t="shared" si="23"/>
        <v>0</v>
      </c>
    </row>
    <row r="263" spans="1:25" s="20" customFormat="1" ht="15.75" customHeight="1">
      <c r="A263" s="11">
        <f t="shared" si="24"/>
        <v>248</v>
      </c>
      <c r="B263" s="21" t="s">
        <v>260</v>
      </c>
      <c r="C263" s="22">
        <f t="shared" si="25"/>
        <v>0</v>
      </c>
      <c r="D263" s="23">
        <f>'Jun. 15'!W256</f>
        <v>6.3599382701795548E-4</v>
      </c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8">
        <f t="shared" si="20"/>
        <v>0</v>
      </c>
      <c r="V263" s="8">
        <f t="shared" si="21"/>
        <v>0</v>
      </c>
      <c r="W263" s="9">
        <f t="shared" si="22"/>
        <v>6.3599382701795548E-4</v>
      </c>
      <c r="X263" s="24">
        <v>0</v>
      </c>
      <c r="Y263" s="14">
        <f t="shared" si="23"/>
        <v>6.3599382701795548E-4</v>
      </c>
    </row>
    <row r="264" spans="1:25" s="20" customFormat="1" ht="15.75" customHeight="1">
      <c r="A264" s="11">
        <f t="shared" si="24"/>
        <v>249</v>
      </c>
      <c r="B264" s="21" t="s">
        <v>261</v>
      </c>
      <c r="C264" s="22">
        <f t="shared" si="25"/>
        <v>0</v>
      </c>
      <c r="D264" s="23">
        <f>'Jun. 15'!W257</f>
        <v>-1.5968545922078192E-3</v>
      </c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8">
        <f t="shared" si="20"/>
        <v>0</v>
      </c>
      <c r="V264" s="8">
        <f t="shared" si="21"/>
        <v>0</v>
      </c>
      <c r="W264" s="9">
        <f t="shared" si="22"/>
        <v>-1.5968545922078192E-3</v>
      </c>
      <c r="X264" s="24">
        <v>0</v>
      </c>
      <c r="Y264" s="14">
        <f t="shared" si="23"/>
        <v>-1.5968545922078192E-3</v>
      </c>
    </row>
    <row r="265" spans="1:25" s="20" customFormat="1" ht="15.75" customHeight="1">
      <c r="A265" s="11">
        <f t="shared" si="24"/>
        <v>250</v>
      </c>
      <c r="B265" s="12" t="s">
        <v>262</v>
      </c>
      <c r="C265" s="11">
        <f t="shared" si="25"/>
        <v>143</v>
      </c>
      <c r="D265" s="13">
        <f>'Jun. 15'!W258</f>
        <v>143190.9125125462</v>
      </c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8">
        <f t="shared" si="20"/>
        <v>0</v>
      </c>
      <c r="V265" s="8">
        <f t="shared" si="21"/>
        <v>0</v>
      </c>
      <c r="W265" s="9">
        <f t="shared" si="22"/>
        <v>143190.9125125462</v>
      </c>
      <c r="X265" s="9">
        <v>143000</v>
      </c>
      <c r="Y265" s="14">
        <f t="shared" si="23"/>
        <v>190.91251254620147</v>
      </c>
    </row>
    <row r="266" spans="1:25" s="20" customFormat="1" ht="15.75" customHeight="1">
      <c r="A266" s="11"/>
      <c r="B266" s="12"/>
      <c r="C266" s="11">
        <f t="shared" si="25"/>
        <v>0</v>
      </c>
      <c r="D266" s="13">
        <f>'Jun. 15'!W259</f>
        <v>484.98</v>
      </c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>
        <v>484.98</v>
      </c>
      <c r="T266" s="13"/>
      <c r="U266" s="8">
        <f t="shared" si="20"/>
        <v>484.98</v>
      </c>
      <c r="V266" s="8">
        <f t="shared" si="21"/>
        <v>0</v>
      </c>
      <c r="W266" s="9">
        <f t="shared" si="22"/>
        <v>0</v>
      </c>
      <c r="X266" s="9">
        <v>0</v>
      </c>
      <c r="Y266" s="14">
        <f t="shared" si="23"/>
        <v>0</v>
      </c>
    </row>
    <row r="267" spans="1:25" s="20" customFormat="1" ht="15.75" customHeight="1">
      <c r="A267" s="11"/>
      <c r="B267" s="12"/>
      <c r="C267" s="11">
        <f t="shared" si="25"/>
        <v>0</v>
      </c>
      <c r="D267" s="13">
        <f>'Jun. 15'!W260</f>
        <v>428.37</v>
      </c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>
        <v>428.37</v>
      </c>
      <c r="T267" s="13"/>
      <c r="U267" s="8">
        <f t="shared" si="20"/>
        <v>428.37</v>
      </c>
      <c r="V267" s="8">
        <f t="shared" si="21"/>
        <v>0</v>
      </c>
      <c r="W267" s="9">
        <f t="shared" si="22"/>
        <v>0</v>
      </c>
      <c r="X267" s="9">
        <v>0</v>
      </c>
      <c r="Y267" s="14">
        <f t="shared" si="23"/>
        <v>0</v>
      </c>
    </row>
    <row r="268" spans="1:25" s="20" customFormat="1" ht="15.75" customHeight="1">
      <c r="A268" s="11"/>
      <c r="B268" s="12"/>
      <c r="C268" s="11">
        <f t="shared" si="25"/>
        <v>0</v>
      </c>
      <c r="D268" s="13">
        <f>'Jun. 15'!W261</f>
        <v>365.82</v>
      </c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>
        <v>365.82</v>
      </c>
      <c r="T268" s="13"/>
      <c r="U268" s="8">
        <f t="shared" si="20"/>
        <v>365.82</v>
      </c>
      <c r="V268" s="8">
        <f t="shared" si="21"/>
        <v>0</v>
      </c>
      <c r="W268" s="9">
        <f t="shared" si="22"/>
        <v>0</v>
      </c>
      <c r="X268" s="9">
        <v>0</v>
      </c>
      <c r="Y268" s="14">
        <f t="shared" si="23"/>
        <v>0</v>
      </c>
    </row>
    <row r="269" spans="1:25" s="31" customFormat="1" ht="15.75" customHeight="1" thickBot="1">
      <c r="A269" s="52" t="s">
        <v>263</v>
      </c>
      <c r="B269" s="52"/>
      <c r="C269" s="29">
        <f t="shared" ref="C269:Y269" si="26">SUM(C16:C268)</f>
        <v>28965</v>
      </c>
      <c r="D269" s="30">
        <f t="shared" si="26"/>
        <v>29127507.780740179</v>
      </c>
      <c r="E269" s="30">
        <f t="shared" si="26"/>
        <v>0</v>
      </c>
      <c r="F269" s="30">
        <f t="shared" si="26"/>
        <v>104000</v>
      </c>
      <c r="G269" s="30">
        <f t="shared" si="26"/>
        <v>0</v>
      </c>
      <c r="H269" s="30">
        <f t="shared" si="26"/>
        <v>0</v>
      </c>
      <c r="I269" s="30">
        <f t="shared" si="26"/>
        <v>0</v>
      </c>
      <c r="J269" s="30">
        <f t="shared" si="26"/>
        <v>0</v>
      </c>
      <c r="K269" s="30">
        <f t="shared" si="26"/>
        <v>0</v>
      </c>
      <c r="L269" s="30">
        <f t="shared" si="26"/>
        <v>0</v>
      </c>
      <c r="M269" s="30">
        <f t="shared" si="26"/>
        <v>0</v>
      </c>
      <c r="N269" s="30">
        <f t="shared" si="26"/>
        <v>0</v>
      </c>
      <c r="O269" s="30">
        <f t="shared" si="26"/>
        <v>0</v>
      </c>
      <c r="P269" s="30">
        <f t="shared" si="26"/>
        <v>0</v>
      </c>
      <c r="Q269" s="30">
        <f t="shared" si="26"/>
        <v>0</v>
      </c>
      <c r="R269" s="30">
        <f t="shared" si="26"/>
        <v>6900</v>
      </c>
      <c r="S269" s="30">
        <f t="shared" si="26"/>
        <v>171066.71000000002</v>
      </c>
      <c r="T269" s="30">
        <f t="shared" si="26"/>
        <v>1170</v>
      </c>
      <c r="U269" s="30">
        <f t="shared" si="26"/>
        <v>171066.71000000002</v>
      </c>
      <c r="V269" s="30">
        <f t="shared" si="26"/>
        <v>112070</v>
      </c>
      <c r="W269" s="30">
        <f t="shared" si="26"/>
        <v>29068511.070740178</v>
      </c>
      <c r="X269" s="30">
        <f t="shared" si="26"/>
        <v>28965000</v>
      </c>
      <c r="Y269" s="30">
        <f t="shared" si="26"/>
        <v>103511.07074018124</v>
      </c>
    </row>
    <row r="270" spans="1:25" s="31" customFormat="1" thickTop="1">
      <c r="A270" s="32"/>
      <c r="B270" s="32"/>
      <c r="C270" s="32"/>
      <c r="D270" s="20">
        <f>D269-'Jun. 15'!W262</f>
        <v>0</v>
      </c>
      <c r="E270" s="33">
        <f>E269-'[3]Jul. 15'!$E$131-'[3]Jul. 15'!$E$132-'[3]Jul. 15'!$E$133</f>
        <v>0</v>
      </c>
      <c r="F270" s="33">
        <f>F269-'[3]Jul. 15'!$F$131-'[3]Jul. 15'!$F$132-'[3]Jul. 15'!$F$133</f>
        <v>0</v>
      </c>
      <c r="G270" s="33">
        <f>G269-'[3]Jul. 15'!$G$131-'[3]Jul. 15'!$G$132-'[3]Jul. 15'!$G$133</f>
        <v>0</v>
      </c>
      <c r="H270" s="33">
        <f>H269-'[3]Jul. 15'!$H$131-'[3]Jul. 15'!$H$132-'[3]Jul. 15'!$H$133</f>
        <v>0</v>
      </c>
      <c r="I270" s="33">
        <f>I269-'[3]Jul. 15'!$I$131-'[3]Jul. 15'!$I$132-'[3]Jul. 15'!$I$133</f>
        <v>0</v>
      </c>
      <c r="J270" s="33">
        <f>J269-'[3]Jul. 15'!$J$131-'[3]Jul. 15'!$J$132-'[3]Jul. 15'!$J$133</f>
        <v>0</v>
      </c>
      <c r="K270" s="33">
        <f>K269-'[3]Jul. 15'!$K$131-'[3]Jul. 15'!$K$132-'[3]Jul. 15'!$K$133</f>
        <v>0</v>
      </c>
      <c r="L270" s="33">
        <f>L269-'[3]Jul. 15'!$L$131-'[3]Jul. 15'!$L$132-'[3]Jul. 15'!$L$133</f>
        <v>0</v>
      </c>
      <c r="M270" s="33">
        <f>M269-'[3]Jul. 15'!$M$131-'[3]Jul. 15'!$M$132-'[3]Jul. 15'!$M$133</f>
        <v>0</v>
      </c>
      <c r="N270" s="33">
        <f>N269-'[3]Jul. 15'!$N$131-'[3]Jul. 15'!$N$132-'[3]Jul. 15'!$N$133</f>
        <v>0</v>
      </c>
      <c r="O270" s="33">
        <f>O269-'[3]Jul. 15'!$O$131-'[3]Jul. 15'!$O$132-'[3]Jul. 15'!$O$133</f>
        <v>0</v>
      </c>
      <c r="P270" s="33">
        <f>P269-'[3]Jul. 15'!$P$131-'[3]Jul. 15'!$P$132-'[3]Jul. 15'!$P$133</f>
        <v>0</v>
      </c>
      <c r="Q270" s="33">
        <f>Q269-'[3]Jul. 15'!$Q$131-'[3]Jul. 15'!$Q$132-'[3]Jul. 15'!$Q$133</f>
        <v>0</v>
      </c>
      <c r="R270" s="33">
        <f>R269-'[3]Jul. 15'!$R$131-'[3]Jul. 15'!$R$132-'[3]Jul. 15'!$R$133</f>
        <v>0</v>
      </c>
      <c r="S270" s="33">
        <f>S269-'[3]Jul. 15'!$S$131-'[3]Jul. 15'!$S$132-'[3]Jul. 15'!$S$133</f>
        <v>2.0918378140777349E-11</v>
      </c>
      <c r="T270" s="33">
        <f>T269-'[3]Jul. 15'!$T$131-'[3]Jul. 15'!$T$132-'[3]Jul. 15'!$T$133</f>
        <v>0</v>
      </c>
      <c r="U270" s="33">
        <f>U269-'[3]Jul. 15'!$U$131-'[3]Jul. 15'!$U$132-'[3]Jul. 15'!$U$133</f>
        <v>2.0918378140777349E-11</v>
      </c>
      <c r="V270" s="33">
        <f>V269-'[3]Jul. 15'!$V$131-'[3]Jul. 15'!$V$132-'[3]Jul. 15'!$V$133</f>
        <v>0</v>
      </c>
      <c r="W270" s="34">
        <f>W269-'[3]Jul. 15'!$AB$131-'[3]Jul. 15'!$AB$132-'[3]Jul. 15'!$AB$133</f>
        <v>5.5420327553292736E-3</v>
      </c>
      <c r="X270" s="34">
        <f>+X269+Y269-W269</f>
        <v>0</v>
      </c>
      <c r="Y270" s="35"/>
    </row>
    <row r="271" spans="1:25" s="31" customFormat="1">
      <c r="A271" s="32" t="s">
        <v>264</v>
      </c>
      <c r="B271" s="1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6"/>
      <c r="Q271" s="36"/>
      <c r="R271" s="36"/>
      <c r="S271" s="2"/>
      <c r="T271" s="20"/>
      <c r="U271" s="2"/>
      <c r="V271" s="2"/>
      <c r="W271" s="34"/>
      <c r="X271" s="20" t="s">
        <v>265</v>
      </c>
      <c r="Y271" s="1"/>
    </row>
    <row r="272" spans="1:25" s="31" customFormat="1">
      <c r="A272" s="1"/>
      <c r="B272" s="1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0"/>
      <c r="Q272" s="20"/>
      <c r="R272" s="20"/>
      <c r="S272" s="2"/>
      <c r="T272" s="20"/>
      <c r="U272" s="2"/>
      <c r="V272" s="2"/>
      <c r="W272" s="34"/>
      <c r="X272" s="34"/>
      <c r="Y272" s="1"/>
    </row>
    <row r="273" spans="1:25">
      <c r="A273" s="37" t="s">
        <v>266</v>
      </c>
      <c r="P273" s="20"/>
      <c r="Q273" s="20"/>
      <c r="R273" s="20"/>
      <c r="S273" s="20"/>
      <c r="T273" s="20"/>
      <c r="U273" s="20"/>
      <c r="V273" s="38"/>
      <c r="W273" s="34"/>
      <c r="X273" s="53"/>
      <c r="Y273" s="53"/>
    </row>
    <row r="274" spans="1:25" s="31" customFormat="1">
      <c r="A274" s="32" t="s">
        <v>268</v>
      </c>
      <c r="B274" s="1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0"/>
      <c r="T274" s="20"/>
      <c r="U274" s="2"/>
      <c r="V274" s="2"/>
      <c r="W274" s="2"/>
      <c r="X274" s="54" t="s">
        <v>269</v>
      </c>
      <c r="Y274" s="54"/>
    </row>
    <row r="275" spans="1:25">
      <c r="S275" s="20"/>
      <c r="T275" s="20"/>
      <c r="W275" s="39"/>
      <c r="X275" s="34"/>
      <c r="Y275" s="40"/>
    </row>
    <row r="276" spans="1:25">
      <c r="A276" s="32"/>
      <c r="S276" s="20"/>
      <c r="T276" s="20"/>
      <c r="W276" s="34"/>
      <c r="X276" s="34"/>
      <c r="Y276" s="40"/>
    </row>
    <row r="277" spans="1:25">
      <c r="A277" s="32"/>
      <c r="W277" s="34"/>
      <c r="X277" s="39"/>
      <c r="Y277" s="26"/>
    </row>
    <row r="278" spans="1:25">
      <c r="W278" s="34"/>
      <c r="Y278" s="41"/>
    </row>
    <row r="279" spans="1:25">
      <c r="W279" s="42"/>
      <c r="X279" s="55"/>
      <c r="Y279" s="55"/>
    </row>
    <row r="280" spans="1:25">
      <c r="W280" s="42"/>
      <c r="X280" s="50"/>
      <c r="Y280" s="50"/>
    </row>
    <row r="281" spans="1:25">
      <c r="W281" s="34"/>
      <c r="X281" s="34"/>
    </row>
    <row r="283" spans="1:25">
      <c r="X283" s="34"/>
      <c r="Y283" s="26"/>
    </row>
    <row r="285" spans="1:25" s="2" customFormat="1">
      <c r="A285" s="1"/>
      <c r="B285" s="1"/>
      <c r="C285" s="1"/>
      <c r="Y285" s="1"/>
    </row>
    <row r="286" spans="1:25" s="2" customFormat="1">
      <c r="A286" s="1"/>
      <c r="B286" s="1"/>
      <c r="C286" s="1"/>
      <c r="Y286" s="1"/>
    </row>
    <row r="287" spans="1:25" s="2" customFormat="1">
      <c r="A287" s="1"/>
      <c r="B287" s="1"/>
      <c r="C287" s="1"/>
      <c r="Y287" s="1"/>
    </row>
    <row r="288" spans="1:25" s="2" customFormat="1">
      <c r="A288" s="1"/>
      <c r="B288" s="1"/>
      <c r="C288" s="1"/>
      <c r="Y288" s="1"/>
    </row>
    <row r="290" spans="1:25" s="2" customFormat="1">
      <c r="A290" s="1"/>
      <c r="B290" s="1"/>
      <c r="C290" s="1"/>
      <c r="Y290" s="1"/>
    </row>
    <row r="295" spans="1:25" s="2" customFormat="1">
      <c r="A295" s="1"/>
      <c r="B295" s="1"/>
      <c r="C295" s="1"/>
      <c r="Y295" s="1"/>
    </row>
    <row r="296" spans="1:25" s="2" customFormat="1">
      <c r="A296" s="1"/>
      <c r="B296" s="1"/>
      <c r="C296" s="1"/>
      <c r="Y296" s="1"/>
    </row>
    <row r="297" spans="1:25" s="2" customFormat="1">
      <c r="A297" s="1"/>
      <c r="B297" s="1"/>
      <c r="C297" s="1"/>
      <c r="Y297" s="1"/>
    </row>
    <row r="298" spans="1:25" s="2" customFormat="1">
      <c r="A298" s="1"/>
      <c r="B298" s="1"/>
      <c r="C298" s="1"/>
      <c r="Y298" s="1"/>
    </row>
    <row r="299" spans="1:25" s="2" customFormat="1">
      <c r="A299" s="1"/>
      <c r="B299" s="1"/>
      <c r="C299" s="1"/>
      <c r="Y299" s="1"/>
    </row>
    <row r="300" spans="1:25" s="2" customFormat="1">
      <c r="A300" s="1"/>
      <c r="B300" s="1"/>
      <c r="C300" s="1"/>
      <c r="Y300" s="1"/>
    </row>
    <row r="301" spans="1:25" s="2" customFormat="1">
      <c r="A301" s="1"/>
      <c r="B301" s="1"/>
      <c r="C301" s="1"/>
      <c r="Y301" s="1"/>
    </row>
    <row r="302" spans="1:25" s="20" customFormat="1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"/>
    </row>
    <row r="303" spans="1:25" s="20" customFormat="1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"/>
    </row>
    <row r="304" spans="1:25" s="20" customFormat="1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"/>
    </row>
    <row r="305" spans="1:25" s="20" customFormat="1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"/>
    </row>
    <row r="306" spans="1:25" s="20" customFormat="1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"/>
    </row>
    <row r="307" spans="1:25" s="20" customFormat="1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1"/>
    </row>
    <row r="308" spans="1:25" s="20" customFormat="1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"/>
    </row>
    <row r="309" spans="1:25" s="20" customFormat="1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1"/>
    </row>
    <row r="310" spans="1:25" s="20" customFormat="1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"/>
    </row>
    <row r="311" spans="1:25" s="20" customFormat="1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"/>
    </row>
    <row r="312" spans="1:25" s="20" customFormat="1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1"/>
    </row>
    <row r="313" spans="1:25" s="20" customFormat="1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1"/>
    </row>
    <row r="317" spans="1:25" s="20" customFormat="1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"/>
    </row>
    <row r="318" spans="1:25" s="20" customFormat="1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"/>
    </row>
    <row r="321" spans="4:25" s="20" customFormat="1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"/>
    </row>
    <row r="322" spans="4:25" s="20" customFormat="1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"/>
    </row>
    <row r="323" spans="4:25" s="20" customFormat="1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1"/>
    </row>
    <row r="324" spans="4:25" s="20" customFormat="1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"/>
    </row>
    <row r="325" spans="4:25" s="20" customFormat="1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"/>
    </row>
    <row r="326" spans="4:25" s="20" customFormat="1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"/>
    </row>
    <row r="328" spans="4:25" s="20" customFormat="1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"/>
    </row>
    <row r="329" spans="4:25" s="20" customFormat="1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"/>
    </row>
    <row r="331" spans="4:25" s="20" customFormat="1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"/>
    </row>
    <row r="332" spans="4:25" s="20" customFormat="1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"/>
    </row>
    <row r="333" spans="4:25" s="20" customFormat="1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1"/>
    </row>
    <row r="334" spans="4:25" s="20" customFormat="1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1"/>
    </row>
    <row r="335" spans="4:25" s="20" customFormat="1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1"/>
    </row>
    <row r="336" spans="4:25" s="20" customFormat="1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1"/>
    </row>
    <row r="345" spans="4:25" s="20" customFormat="1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"/>
    </row>
    <row r="346" spans="4:25" s="20" customFormat="1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"/>
    </row>
    <row r="347" spans="4:25" s="20" customFormat="1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"/>
    </row>
    <row r="348" spans="4:25" s="20" customFormat="1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1"/>
    </row>
    <row r="350" spans="4:25" s="20" customFormat="1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"/>
    </row>
    <row r="363" spans="1:25" s="20" customFormat="1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1"/>
    </row>
    <row r="364" spans="1:25" s="20" customFormat="1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1"/>
    </row>
    <row r="365" spans="1:25" s="20" customFormat="1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1"/>
    </row>
    <row r="366" spans="1:25" s="20" customFormat="1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"/>
    </row>
    <row r="367" spans="1:25" s="20" customFormat="1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"/>
    </row>
    <row r="368" spans="1:25" s="20" customFormat="1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1"/>
    </row>
    <row r="369" spans="1:25" s="20" customFormat="1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1"/>
    </row>
  </sheetData>
  <mergeCells count="29">
    <mergeCell ref="A8:Y8"/>
    <mergeCell ref="A3:Y3"/>
    <mergeCell ref="A4:Y4"/>
    <mergeCell ref="A5:Y5"/>
    <mergeCell ref="A6:Y6"/>
    <mergeCell ref="A7:Y7"/>
    <mergeCell ref="A10:Y10"/>
    <mergeCell ref="A11:Y11"/>
    <mergeCell ref="A13:A14"/>
    <mergeCell ref="B13:B14"/>
    <mergeCell ref="C13:C14"/>
    <mergeCell ref="D13:D14"/>
    <mergeCell ref="E13:F13"/>
    <mergeCell ref="G13:H13"/>
    <mergeCell ref="I13:J13"/>
    <mergeCell ref="K13:L13"/>
    <mergeCell ref="X280:Y280"/>
    <mergeCell ref="X13:X14"/>
    <mergeCell ref="Y13:Y14"/>
    <mergeCell ref="A269:B269"/>
    <mergeCell ref="X273:Y273"/>
    <mergeCell ref="X274:Y274"/>
    <mergeCell ref="X279:Y279"/>
    <mergeCell ref="M13:N13"/>
    <mergeCell ref="O13:P13"/>
    <mergeCell ref="Q13:R13"/>
    <mergeCell ref="S13:T13"/>
    <mergeCell ref="U13:V13"/>
    <mergeCell ref="W13:W14"/>
  </mergeCells>
  <printOptions horizontalCentered="1"/>
  <pageMargins left="0" right="0" top="0.5" bottom="0.5" header="0" footer="0"/>
  <pageSetup paperSize="12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Jan. 15</vt:lpstr>
      <vt:lpstr>Feb. 15</vt:lpstr>
      <vt:lpstr>Mar. 15</vt:lpstr>
      <vt:lpstr>Apr. 15</vt:lpstr>
      <vt:lpstr>May. 15</vt:lpstr>
      <vt:lpstr>Jun. 15</vt:lpstr>
      <vt:lpstr>Jul. 15</vt:lpstr>
      <vt:lpstr>'Apr. 15'!Print_Area</vt:lpstr>
      <vt:lpstr>'Feb. 15'!Print_Area</vt:lpstr>
      <vt:lpstr>'Jan. 15'!Print_Area</vt:lpstr>
      <vt:lpstr>'Jul. 15'!Print_Area</vt:lpstr>
      <vt:lpstr>'Jun. 15'!Print_Area</vt:lpstr>
      <vt:lpstr>'Mar. 15'!Print_Area</vt:lpstr>
      <vt:lpstr>'May. 15'!Print_Area</vt:lpstr>
      <vt:lpstr>'Apr. 15'!Print_Titles</vt:lpstr>
      <vt:lpstr>'Feb. 15'!Print_Titles</vt:lpstr>
      <vt:lpstr>'Jan. 15'!Print_Titles</vt:lpstr>
      <vt:lpstr>'Jul. 15'!Print_Titles</vt:lpstr>
      <vt:lpstr>'Jun. 15'!Print_Titles</vt:lpstr>
      <vt:lpstr>'Mar. 15'!Print_Titles</vt:lpstr>
      <vt:lpstr>'May. 15'!Print_Titles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Manoy</dc:creator>
  <cp:lastModifiedBy>Admin</cp:lastModifiedBy>
  <cp:lastPrinted>2015-05-21T07:55:33Z</cp:lastPrinted>
  <dcterms:created xsi:type="dcterms:W3CDTF">2015-02-23T05:49:07Z</dcterms:created>
  <dcterms:modified xsi:type="dcterms:W3CDTF">2015-09-11T03:37:35Z</dcterms:modified>
</cp:coreProperties>
</file>