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<sst xmlns="http://schemas.openxmlformats.org/spreadsheetml/2006/main" count="182">
  <si>
    <t>送检日期</t>
  </si>
  <si>
    <t>姓名</t>
  </si>
  <si>
    <t>性别</t>
  </si>
  <si>
    <t>年龄</t>
  </si>
  <si>
    <t>民族</t>
  </si>
  <si>
    <t>病历号</t>
  </si>
  <si>
    <t>临床诊断</t>
  </si>
  <si>
    <t xml:space="preserve">   肝活检结果</t>
  </si>
  <si>
    <t xml:space="preserve"> </t>
  </si>
  <si>
    <t>ALT</t>
  </si>
  <si>
    <t>ALT/AST</t>
  </si>
  <si>
    <t>ALT/AST简</t>
  </si>
  <si>
    <t>AST</t>
  </si>
  <si>
    <t>ap相关</t>
  </si>
  <si>
    <t>cds相关</t>
  </si>
  <si>
    <t>血小板</t>
  </si>
  <si>
    <t>INR相关</t>
  </si>
  <si>
    <t>INR</t>
  </si>
  <si>
    <t>脾脏厚度</t>
  </si>
  <si>
    <t>PT</t>
  </si>
  <si>
    <t>APRI值</t>
  </si>
  <si>
    <t>FIB4</t>
  </si>
  <si>
    <t>AP指数</t>
  </si>
  <si>
    <t>CDS评分</t>
  </si>
  <si>
    <t>活检简化</t>
  </si>
  <si>
    <t>张钦奎</t>
  </si>
  <si>
    <t>男</t>
  </si>
  <si>
    <t>汉族</t>
  </si>
  <si>
    <t>黄疸查因</t>
  </si>
  <si>
    <t>无</t>
  </si>
  <si>
    <t>唐邦武</t>
  </si>
  <si>
    <t>病毒性肝炎乙型慢性重度</t>
  </si>
  <si>
    <t>G1S2</t>
  </si>
  <si>
    <t>32mm</t>
  </si>
  <si>
    <t>显著</t>
  </si>
  <si>
    <t>刘亮</t>
  </si>
  <si>
    <t>病毒性肝炎乙型慢性轻度</t>
  </si>
  <si>
    <t>G1S1。</t>
  </si>
  <si>
    <t>有</t>
  </si>
  <si>
    <t>杨华</t>
  </si>
  <si>
    <t>女</t>
  </si>
  <si>
    <t>病毒性肝炎乙型慢性</t>
  </si>
  <si>
    <t>43mm</t>
  </si>
  <si>
    <t>伍快秀</t>
  </si>
  <si>
    <t>G4S4。</t>
  </si>
  <si>
    <t>35mm</t>
  </si>
  <si>
    <t>肝硬化</t>
  </si>
  <si>
    <t>蒋爱华</t>
  </si>
  <si>
    <t>G2S2。</t>
  </si>
  <si>
    <t>龙新智</t>
  </si>
  <si>
    <t>G3S3</t>
  </si>
  <si>
    <t>37mm</t>
  </si>
  <si>
    <t>扶文军</t>
  </si>
  <si>
    <t>G1S2。</t>
  </si>
  <si>
    <t>36mm</t>
  </si>
  <si>
    <t>黄明生</t>
  </si>
  <si>
    <t>杨喜兰</t>
  </si>
  <si>
    <t>G2S1</t>
  </si>
  <si>
    <t>27mm</t>
  </si>
  <si>
    <t>黄良华</t>
  </si>
  <si>
    <t>40mm</t>
  </si>
  <si>
    <t>江财来</t>
  </si>
  <si>
    <t>侗族</t>
  </si>
  <si>
    <t>肝硬化代偿期？</t>
  </si>
  <si>
    <t>G1S1</t>
  </si>
  <si>
    <t>刘姣</t>
  </si>
  <si>
    <t>G2S2</t>
  </si>
  <si>
    <t>50mm</t>
  </si>
  <si>
    <t>申炎卉</t>
  </si>
  <si>
    <t>胡顺金</t>
  </si>
  <si>
    <t>15例</t>
  </si>
  <si>
    <t>杨晓霞</t>
  </si>
  <si>
    <t>28mm</t>
  </si>
  <si>
    <t>杨冬生</t>
  </si>
  <si>
    <t>G3/S3-4。</t>
  </si>
  <si>
    <t>郑仄连</t>
  </si>
  <si>
    <t>急性黄疸型肝炎？肝硬化活动期</t>
  </si>
  <si>
    <t>符梅</t>
  </si>
  <si>
    <t>病毒性肝炎 未分型</t>
  </si>
  <si>
    <t>34mm</t>
  </si>
  <si>
    <t>蒋国平</t>
  </si>
  <si>
    <t>苗族</t>
  </si>
  <si>
    <t>梁元和</t>
  </si>
  <si>
    <t>梁享利</t>
  </si>
  <si>
    <t>G2/S1。</t>
  </si>
  <si>
    <t>周恩德</t>
  </si>
  <si>
    <t>病毒性肝炎乙丙型重叠慢性</t>
  </si>
  <si>
    <t>G2S2-3。</t>
  </si>
  <si>
    <t>朱敬伟</t>
  </si>
  <si>
    <t>病毒性肝炎未分型</t>
  </si>
  <si>
    <t>F1G1S1</t>
  </si>
  <si>
    <t>谢伶俐</t>
  </si>
  <si>
    <t>王光雄</t>
  </si>
  <si>
    <t>41mm</t>
  </si>
  <si>
    <t>吴银娣</t>
  </si>
  <si>
    <t>G2S1。</t>
  </si>
  <si>
    <t>29mm</t>
  </si>
  <si>
    <t>吕青毛</t>
  </si>
  <si>
    <t>刘佑文</t>
  </si>
  <si>
    <t>谢友菊</t>
  </si>
  <si>
    <t>19mm</t>
  </si>
  <si>
    <t>30例</t>
  </si>
  <si>
    <t>李静</t>
  </si>
  <si>
    <t xml:space="preserve">女 </t>
  </si>
  <si>
    <t>慢性肝炎 未分型</t>
  </si>
  <si>
    <t>曹继球</t>
  </si>
  <si>
    <t>G3S2</t>
  </si>
  <si>
    <t>贺仁凤</t>
  </si>
  <si>
    <t>自身免疫性肝硬化</t>
  </si>
  <si>
    <t>肝炎3期</t>
  </si>
  <si>
    <t>李锐</t>
  </si>
  <si>
    <t>段汉华</t>
  </si>
  <si>
    <t>病毒性肝炎乙型慢性中度</t>
  </si>
  <si>
    <t>G3S3。</t>
  </si>
  <si>
    <t>贺祖国</t>
  </si>
  <si>
    <t>病毒性肝炎未分型慢性</t>
  </si>
  <si>
    <t>F1G1S1。</t>
  </si>
  <si>
    <t>贺春红</t>
  </si>
  <si>
    <t>体质性黄疸</t>
  </si>
  <si>
    <t>无纤维化</t>
  </si>
  <si>
    <t>赵南英</t>
  </si>
  <si>
    <t>31mm</t>
  </si>
  <si>
    <t>贺建成</t>
  </si>
  <si>
    <t>病毒性肝炎丙型慢性</t>
  </si>
  <si>
    <t>正常</t>
  </si>
  <si>
    <t>丁绍华</t>
  </si>
  <si>
    <t>刘俊林</t>
  </si>
  <si>
    <t>杨淑霞</t>
  </si>
  <si>
    <t>杨丽华</t>
  </si>
  <si>
    <t>26mm</t>
  </si>
  <si>
    <t>曾铁夫</t>
  </si>
  <si>
    <t>米涛</t>
  </si>
  <si>
    <t>45例</t>
  </si>
  <si>
    <t>滕明莲</t>
  </si>
  <si>
    <t>杨逢春</t>
  </si>
  <si>
    <t>G1S1F2。</t>
  </si>
  <si>
    <t>吴桂英</t>
  </si>
  <si>
    <t>向金波</t>
  </si>
  <si>
    <t>F1G2S2。</t>
  </si>
  <si>
    <t>陈思思</t>
  </si>
  <si>
    <t>G1S0。</t>
  </si>
  <si>
    <t>王有秀</t>
  </si>
  <si>
    <t>33mm</t>
  </si>
  <si>
    <t>向长武</t>
  </si>
  <si>
    <t>G2S2F2。</t>
  </si>
  <si>
    <t>张芬芬</t>
  </si>
  <si>
    <t>药物性肝炎</t>
  </si>
  <si>
    <t>瞿世民</t>
  </si>
  <si>
    <t>F4G2S2</t>
  </si>
  <si>
    <t>李燕子</t>
  </si>
  <si>
    <t>丁玉珍</t>
  </si>
  <si>
    <t>曾晓平</t>
  </si>
  <si>
    <t>隐匿性肝炎</t>
  </si>
  <si>
    <t>罗冬菊</t>
  </si>
  <si>
    <t>乙肝肝硬化</t>
  </si>
  <si>
    <t>30mm</t>
  </si>
  <si>
    <t>韩忠友</t>
  </si>
  <si>
    <t>唐福</t>
  </si>
  <si>
    <t>60例</t>
  </si>
  <si>
    <t>宋三月</t>
  </si>
  <si>
    <t>邓松林</t>
  </si>
  <si>
    <t>42mm</t>
  </si>
  <si>
    <t>王伟华</t>
  </si>
  <si>
    <t>38mm</t>
  </si>
  <si>
    <t>杨锡良</t>
  </si>
  <si>
    <t>曾维省</t>
  </si>
  <si>
    <t>张灵</t>
  </si>
  <si>
    <t>杨水珍</t>
  </si>
  <si>
    <t>向绍华</t>
  </si>
  <si>
    <t>杨春华</t>
  </si>
  <si>
    <t>尹红妹</t>
  </si>
  <si>
    <t>杨好珍</t>
  </si>
  <si>
    <t>G1S1F1。</t>
  </si>
  <si>
    <t>尹洪君</t>
  </si>
  <si>
    <t>肝损查因</t>
  </si>
  <si>
    <t>易刚生</t>
  </si>
  <si>
    <t>龙春艳</t>
  </si>
  <si>
    <t>47mm</t>
  </si>
  <si>
    <t>杨有财</t>
  </si>
  <si>
    <t>G1S0</t>
  </si>
  <si>
    <t>25mm</t>
  </si>
  <si>
    <t>75例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</si>
</sst>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>
      <alignment horizontal="left" vertical="top" wrapText="1" readingOrder="1"/>
    </xf>
    <xf numFmtId="0" fontId="1" fillId="0" borderId="0" xfId="0" applyNumberFormat="1" applyFont="1" applyFill="1" applyAlignment="1" applyProtection="1">
      <alignment horizontal="left" vertical="top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2"/>
  <sheetViews>
    <sheetView tabSelected="1" workbookViewId="0">
      <selection activeCell="H1" sqref="H$1:H$1048576"/>
    </sheetView>
  </sheetViews>
  <sheetFormatPr defaultColWidth="9" defaultRowHeight="13.5"/>
  <cols>
    <col min="1" max="1" width="10.375"/>
    <col min="2" max="3" width="6.75" customWidth="1"/>
    <col min="4" max="4" width="3" customWidth="1"/>
    <col min="5" max="5" width="4" customWidth="1"/>
    <col min="6" max="6" width="4.25" customWidth="1"/>
    <col min="7" max="7" width="4.875" customWidth="1"/>
    <col min="8" max="8" width="6.625" customWidth="1"/>
    <col min="9" max="9" width="10.875" customWidth="1"/>
    <col min="11" max="11" width="9" hidden="1" customWidth="1"/>
    <col min="13" max="13" width="12.625" style="1"/>
    <col min="14" max="14" width="12.625"/>
    <col min="23" max="24" width="12.625"/>
  </cols>
  <sheetData>
    <row r="1" spans="1:27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 s="2">
        <v>42009</v>
      </c>
      <c r="B2" s="3" t="s">
        <v>25</v>
      </c>
      <c r="C2" s="4">
        <v>40</v>
      </c>
      <c r="D2" t="s">
        <v>26</v>
      </c>
      <c r="E2">
        <v>0</v>
      </c>
      <c r="F2">
        <v>17</v>
      </c>
      <c r="G2" t="s">
        <v>27</v>
      </c>
      <c r="H2">
        <v>590762</v>
      </c>
      <c r="I2" t="s">
        <v>28</v>
      </c>
      <c r="L2">
        <v>14</v>
      </c>
      <c r="M2" s="1">
        <f>L2/O2</f>
        <v>0.736842105263158</v>
      </c>
      <c r="N2">
        <v>2</v>
      </c>
      <c r="O2">
        <v>19</v>
      </c>
      <c r="P2">
        <v>0</v>
      </c>
      <c r="Q2">
        <v>1</v>
      </c>
      <c r="R2">
        <v>296</v>
      </c>
      <c r="T2" t="s">
        <v>29</v>
      </c>
      <c r="W2">
        <f>O2/C2/R2</f>
        <v>0.00160472972972973</v>
      </c>
      <c r="X2">
        <f>F2*O2/R2*L2</f>
        <v>15.277027027027</v>
      </c>
      <c r="Y2">
        <f>P2+E2</f>
        <v>0</v>
      </c>
      <c r="AA2" t="s">
        <v>29</v>
      </c>
    </row>
    <row r="3" spans="1:27">
      <c r="A3" s="2">
        <v>42035</v>
      </c>
      <c r="B3" t="s">
        <v>30</v>
      </c>
      <c r="C3">
        <v>40</v>
      </c>
      <c r="D3" t="s">
        <v>26</v>
      </c>
      <c r="E3">
        <v>2</v>
      </c>
      <c r="F3">
        <v>48</v>
      </c>
      <c r="G3" t="s">
        <v>27</v>
      </c>
      <c r="H3">
        <v>583479</v>
      </c>
      <c r="I3" t="s">
        <v>31</v>
      </c>
      <c r="J3" t="s">
        <v>32</v>
      </c>
      <c r="L3">
        <v>560</v>
      </c>
      <c r="M3" s="1">
        <f t="shared" ref="M3:M34" si="0">L3/O3</f>
        <v>1.76656151419558</v>
      </c>
      <c r="N3">
        <v>0</v>
      </c>
      <c r="O3">
        <v>317</v>
      </c>
      <c r="P3">
        <v>1</v>
      </c>
      <c r="Q3">
        <v>3</v>
      </c>
      <c r="R3">
        <v>202</v>
      </c>
      <c r="S3">
        <v>0</v>
      </c>
      <c r="T3">
        <v>0.9</v>
      </c>
      <c r="U3" t="s">
        <v>33</v>
      </c>
      <c r="W3">
        <f t="shared" ref="W3:W34" si="1">O3/C3/R3</f>
        <v>0.0392326732673267</v>
      </c>
      <c r="X3">
        <f t="shared" ref="X3:X34" si="2">F3*O3/R3*L3</f>
        <v>42182.9702970297</v>
      </c>
      <c r="Y3">
        <f t="shared" ref="Y3:Y34" si="3">P3+E3</f>
        <v>3</v>
      </c>
      <c r="Z3">
        <f>N3+Q3+S3</f>
        <v>3</v>
      </c>
      <c r="AA3" t="s">
        <v>34</v>
      </c>
    </row>
    <row r="4" spans="1:27">
      <c r="A4" s="2">
        <v>42038</v>
      </c>
      <c r="B4" t="s">
        <v>35</v>
      </c>
      <c r="C4">
        <v>40</v>
      </c>
      <c r="D4" t="s">
        <v>26</v>
      </c>
      <c r="E4">
        <v>0</v>
      </c>
      <c r="F4">
        <v>28</v>
      </c>
      <c r="G4" t="s">
        <v>27</v>
      </c>
      <c r="H4">
        <v>596468</v>
      </c>
      <c r="I4" t="s">
        <v>36</v>
      </c>
      <c r="J4" t="s">
        <v>37</v>
      </c>
      <c r="L4">
        <v>79</v>
      </c>
      <c r="M4" s="1">
        <f t="shared" si="0"/>
        <v>1.68085106382979</v>
      </c>
      <c r="N4">
        <v>1</v>
      </c>
      <c r="O4">
        <v>47</v>
      </c>
      <c r="P4">
        <v>1</v>
      </c>
      <c r="Q4">
        <v>3</v>
      </c>
      <c r="R4">
        <v>210</v>
      </c>
      <c r="S4">
        <v>0</v>
      </c>
      <c r="T4">
        <v>0.8</v>
      </c>
      <c r="U4" t="s">
        <v>33</v>
      </c>
      <c r="W4">
        <f t="shared" si="1"/>
        <v>0.0055952380952381</v>
      </c>
      <c r="X4">
        <f t="shared" si="2"/>
        <v>495.066666666667</v>
      </c>
      <c r="Y4">
        <f t="shared" si="3"/>
        <v>1</v>
      </c>
      <c r="Z4">
        <f t="shared" ref="Z4:Z35" si="4">N4+Q4+S4</f>
        <v>4</v>
      </c>
      <c r="AA4" t="s">
        <v>38</v>
      </c>
    </row>
    <row r="5" spans="1:27">
      <c r="A5" s="2">
        <v>42046</v>
      </c>
      <c r="B5" t="s">
        <v>39</v>
      </c>
      <c r="C5">
        <v>32</v>
      </c>
      <c r="D5" t="s">
        <v>40</v>
      </c>
      <c r="E5">
        <v>0</v>
      </c>
      <c r="F5">
        <v>28</v>
      </c>
      <c r="G5" t="s">
        <v>27</v>
      </c>
      <c r="H5">
        <v>597496</v>
      </c>
      <c r="I5" t="s">
        <v>41</v>
      </c>
      <c r="J5" t="s">
        <v>37</v>
      </c>
      <c r="L5">
        <v>22</v>
      </c>
      <c r="M5" s="1">
        <f t="shared" si="0"/>
        <v>0.758620689655172</v>
      </c>
      <c r="N5">
        <v>2</v>
      </c>
      <c r="O5">
        <v>29</v>
      </c>
      <c r="P5">
        <v>2</v>
      </c>
      <c r="Q5">
        <v>3</v>
      </c>
      <c r="R5">
        <v>181</v>
      </c>
      <c r="U5" t="s">
        <v>42</v>
      </c>
      <c r="V5">
        <v>11.2</v>
      </c>
      <c r="W5">
        <f t="shared" si="1"/>
        <v>0.00500690607734807</v>
      </c>
      <c r="X5">
        <f t="shared" si="2"/>
        <v>98.6961325966851</v>
      </c>
      <c r="Y5">
        <f t="shared" si="3"/>
        <v>2</v>
      </c>
      <c r="Z5">
        <f t="shared" si="4"/>
        <v>5</v>
      </c>
      <c r="AA5" t="s">
        <v>38</v>
      </c>
    </row>
    <row r="6" spans="1:27">
      <c r="A6" s="2">
        <v>42047</v>
      </c>
      <c r="B6" t="s">
        <v>43</v>
      </c>
      <c r="C6">
        <v>32</v>
      </c>
      <c r="D6" t="s">
        <v>40</v>
      </c>
      <c r="E6">
        <v>2</v>
      </c>
      <c r="F6">
        <v>49</v>
      </c>
      <c r="G6" t="s">
        <v>27</v>
      </c>
      <c r="H6">
        <v>597024</v>
      </c>
      <c r="I6" t="s">
        <v>36</v>
      </c>
      <c r="J6" t="s">
        <v>44</v>
      </c>
      <c r="L6">
        <v>34</v>
      </c>
      <c r="M6" s="1">
        <f t="shared" si="0"/>
        <v>0.607142857142857</v>
      </c>
      <c r="N6">
        <v>2</v>
      </c>
      <c r="O6">
        <v>56</v>
      </c>
      <c r="P6">
        <v>4</v>
      </c>
      <c r="Q6">
        <v>4</v>
      </c>
      <c r="R6">
        <v>143</v>
      </c>
      <c r="U6" t="s">
        <v>45</v>
      </c>
      <c r="V6">
        <v>13</v>
      </c>
      <c r="W6">
        <f t="shared" si="1"/>
        <v>0.0122377622377622</v>
      </c>
      <c r="X6">
        <f t="shared" si="2"/>
        <v>652.41958041958</v>
      </c>
      <c r="Y6">
        <f t="shared" si="3"/>
        <v>6</v>
      </c>
      <c r="Z6">
        <f t="shared" si="4"/>
        <v>6</v>
      </c>
      <c r="AA6" t="s">
        <v>46</v>
      </c>
    </row>
    <row r="7" spans="1:27">
      <c r="A7" s="2">
        <v>42065</v>
      </c>
      <c r="B7" t="s">
        <v>47</v>
      </c>
      <c r="C7">
        <v>32</v>
      </c>
      <c r="D7" t="s">
        <v>40</v>
      </c>
      <c r="E7">
        <v>1</v>
      </c>
      <c r="F7">
        <v>37</v>
      </c>
      <c r="G7" t="s">
        <v>27</v>
      </c>
      <c r="H7">
        <v>603318</v>
      </c>
      <c r="I7" t="s">
        <v>36</v>
      </c>
      <c r="J7" t="s">
        <v>48</v>
      </c>
      <c r="L7">
        <v>29</v>
      </c>
      <c r="M7" s="1">
        <f t="shared" si="0"/>
        <v>1.38095238095238</v>
      </c>
      <c r="N7">
        <v>1</v>
      </c>
      <c r="O7">
        <v>21</v>
      </c>
      <c r="P7">
        <v>2</v>
      </c>
      <c r="Q7">
        <v>3</v>
      </c>
      <c r="R7">
        <v>178</v>
      </c>
      <c r="S7">
        <v>0</v>
      </c>
      <c r="T7">
        <v>0.8</v>
      </c>
      <c r="V7">
        <v>9.8</v>
      </c>
      <c r="W7">
        <f t="shared" si="1"/>
        <v>0.00368679775280899</v>
      </c>
      <c r="X7">
        <f t="shared" si="2"/>
        <v>126.589887640449</v>
      </c>
      <c r="Y7">
        <f t="shared" si="3"/>
        <v>3</v>
      </c>
      <c r="Z7">
        <f t="shared" si="4"/>
        <v>4</v>
      </c>
      <c r="AA7" t="s">
        <v>34</v>
      </c>
    </row>
    <row r="8" spans="1:27">
      <c r="A8" s="2">
        <v>42065</v>
      </c>
      <c r="B8" t="s">
        <v>49</v>
      </c>
      <c r="C8">
        <v>40</v>
      </c>
      <c r="D8" t="s">
        <v>26</v>
      </c>
      <c r="E8">
        <v>2</v>
      </c>
      <c r="F8">
        <v>43</v>
      </c>
      <c r="G8" t="s">
        <v>27</v>
      </c>
      <c r="H8">
        <v>598616</v>
      </c>
      <c r="I8" t="s">
        <v>41</v>
      </c>
      <c r="J8" t="s">
        <v>50</v>
      </c>
      <c r="L8">
        <v>42</v>
      </c>
      <c r="M8" s="1">
        <f t="shared" si="0"/>
        <v>1.68</v>
      </c>
      <c r="N8">
        <v>1</v>
      </c>
      <c r="O8">
        <v>25</v>
      </c>
      <c r="U8" t="s">
        <v>51</v>
      </c>
      <c r="W8" t="e">
        <f t="shared" si="1"/>
        <v>#DIV/0!</v>
      </c>
      <c r="X8" t="e">
        <f t="shared" si="2"/>
        <v>#DIV/0!</v>
      </c>
      <c r="Y8">
        <f t="shared" si="3"/>
        <v>2</v>
      </c>
      <c r="Z8">
        <f t="shared" si="4"/>
        <v>1</v>
      </c>
      <c r="AA8" t="s">
        <v>34</v>
      </c>
    </row>
    <row r="9" spans="1:27">
      <c r="A9" s="2">
        <v>42068</v>
      </c>
      <c r="B9" t="s">
        <v>52</v>
      </c>
      <c r="C9">
        <v>40</v>
      </c>
      <c r="D9" t="s">
        <v>26</v>
      </c>
      <c r="E9">
        <v>0</v>
      </c>
      <c r="F9">
        <v>27</v>
      </c>
      <c r="G9" t="s">
        <v>27</v>
      </c>
      <c r="H9">
        <v>600669</v>
      </c>
      <c r="I9" t="s">
        <v>36</v>
      </c>
      <c r="J9" t="s">
        <v>53</v>
      </c>
      <c r="L9">
        <v>63</v>
      </c>
      <c r="M9" s="1">
        <f t="shared" si="0"/>
        <v>1.7027027027027</v>
      </c>
      <c r="N9">
        <v>1</v>
      </c>
      <c r="O9">
        <v>37</v>
      </c>
      <c r="P9">
        <v>4</v>
      </c>
      <c r="Q9">
        <v>4</v>
      </c>
      <c r="R9">
        <v>145</v>
      </c>
      <c r="S9">
        <v>0</v>
      </c>
      <c r="T9">
        <v>0.86</v>
      </c>
      <c r="U9" t="s">
        <v>54</v>
      </c>
      <c r="W9">
        <f t="shared" si="1"/>
        <v>0.00637931034482759</v>
      </c>
      <c r="X9">
        <f t="shared" si="2"/>
        <v>434.048275862069</v>
      </c>
      <c r="Y9">
        <f t="shared" si="3"/>
        <v>4</v>
      </c>
      <c r="Z9">
        <f t="shared" si="4"/>
        <v>5</v>
      </c>
      <c r="AA9" t="s">
        <v>34</v>
      </c>
    </row>
    <row r="10" spans="1:27">
      <c r="A10" s="2">
        <v>42069</v>
      </c>
      <c r="B10" t="s">
        <v>55</v>
      </c>
      <c r="C10">
        <v>40</v>
      </c>
      <c r="D10" t="s">
        <v>26</v>
      </c>
      <c r="E10">
        <v>2</v>
      </c>
      <c r="F10">
        <v>43</v>
      </c>
      <c r="G10" t="s">
        <v>27</v>
      </c>
      <c r="H10">
        <v>601092</v>
      </c>
      <c r="I10" t="s">
        <v>41</v>
      </c>
      <c r="J10" t="s">
        <v>48</v>
      </c>
      <c r="L10">
        <v>37</v>
      </c>
      <c r="M10" s="1">
        <f t="shared" si="0"/>
        <v>0.880952380952381</v>
      </c>
      <c r="N10">
        <v>2</v>
      </c>
      <c r="O10">
        <v>42</v>
      </c>
      <c r="P10">
        <v>5</v>
      </c>
      <c r="Q10">
        <v>5</v>
      </c>
      <c r="R10">
        <v>91</v>
      </c>
      <c r="S10">
        <v>0</v>
      </c>
      <c r="T10">
        <v>0.88</v>
      </c>
      <c r="V10">
        <v>10.6</v>
      </c>
      <c r="W10">
        <f t="shared" si="1"/>
        <v>0.0115384615384615</v>
      </c>
      <c r="X10">
        <f t="shared" si="2"/>
        <v>734.307692307692</v>
      </c>
      <c r="Y10">
        <f t="shared" si="3"/>
        <v>7</v>
      </c>
      <c r="Z10">
        <f t="shared" si="4"/>
        <v>7</v>
      </c>
      <c r="AA10" t="s">
        <v>34</v>
      </c>
    </row>
    <row r="11" spans="1:27">
      <c r="A11" s="2">
        <v>42081</v>
      </c>
      <c r="B11" t="s">
        <v>56</v>
      </c>
      <c r="C11">
        <v>32</v>
      </c>
      <c r="D11" t="s">
        <v>40</v>
      </c>
      <c r="E11">
        <v>2</v>
      </c>
      <c r="F11">
        <v>43</v>
      </c>
      <c r="G11" t="s">
        <v>27</v>
      </c>
      <c r="H11">
        <v>602601</v>
      </c>
      <c r="I11" t="s">
        <v>41</v>
      </c>
      <c r="J11" t="s">
        <v>57</v>
      </c>
      <c r="L11">
        <v>19</v>
      </c>
      <c r="M11" s="1">
        <f t="shared" si="0"/>
        <v>0.59375</v>
      </c>
      <c r="N11">
        <v>3</v>
      </c>
      <c r="O11">
        <v>32</v>
      </c>
      <c r="P11">
        <v>5</v>
      </c>
      <c r="Q11">
        <v>4</v>
      </c>
      <c r="R11">
        <v>124</v>
      </c>
      <c r="S11">
        <v>0</v>
      </c>
      <c r="T11">
        <v>0.89</v>
      </c>
      <c r="U11" t="s">
        <v>58</v>
      </c>
      <c r="W11">
        <f t="shared" si="1"/>
        <v>0.00806451612903226</v>
      </c>
      <c r="X11">
        <f t="shared" si="2"/>
        <v>210.838709677419</v>
      </c>
      <c r="Y11">
        <f t="shared" si="3"/>
        <v>7</v>
      </c>
      <c r="Z11">
        <f t="shared" si="4"/>
        <v>7</v>
      </c>
      <c r="AA11" t="s">
        <v>38</v>
      </c>
    </row>
    <row r="12" spans="1:27">
      <c r="A12" s="2">
        <v>42087</v>
      </c>
      <c r="B12" t="s">
        <v>59</v>
      </c>
      <c r="C12">
        <v>40</v>
      </c>
      <c r="D12" t="s">
        <v>26</v>
      </c>
      <c r="E12">
        <v>2</v>
      </c>
      <c r="F12">
        <v>44</v>
      </c>
      <c r="G12" t="s">
        <v>27</v>
      </c>
      <c r="H12">
        <v>603670</v>
      </c>
      <c r="I12" t="s">
        <v>36</v>
      </c>
      <c r="J12" t="s">
        <v>37</v>
      </c>
      <c r="L12">
        <v>32</v>
      </c>
      <c r="M12" s="1">
        <f t="shared" si="0"/>
        <v>1.45454545454545</v>
      </c>
      <c r="N12">
        <v>1</v>
      </c>
      <c r="O12">
        <v>22</v>
      </c>
      <c r="P12">
        <v>3</v>
      </c>
      <c r="Q12">
        <v>4</v>
      </c>
      <c r="R12">
        <v>154</v>
      </c>
      <c r="S12">
        <v>0</v>
      </c>
      <c r="T12">
        <v>0.89</v>
      </c>
      <c r="U12" t="s">
        <v>60</v>
      </c>
      <c r="W12">
        <f t="shared" si="1"/>
        <v>0.00357142857142857</v>
      </c>
      <c r="X12">
        <f t="shared" si="2"/>
        <v>201.142857142857</v>
      </c>
      <c r="Y12">
        <f t="shared" si="3"/>
        <v>5</v>
      </c>
      <c r="Z12">
        <f t="shared" si="4"/>
        <v>5</v>
      </c>
      <c r="AA12" t="s">
        <v>38</v>
      </c>
    </row>
    <row r="13" spans="1:27">
      <c r="A13" s="2">
        <v>42087</v>
      </c>
      <c r="B13" t="s">
        <v>61</v>
      </c>
      <c r="C13">
        <v>40</v>
      </c>
      <c r="D13" t="s">
        <v>26</v>
      </c>
      <c r="E13">
        <v>1</v>
      </c>
      <c r="F13">
        <v>34</v>
      </c>
      <c r="G13" t="s">
        <v>62</v>
      </c>
      <c r="H13">
        <v>602766</v>
      </c>
      <c r="I13" t="s">
        <v>63</v>
      </c>
      <c r="J13" t="s">
        <v>64</v>
      </c>
      <c r="L13">
        <v>15</v>
      </c>
      <c r="M13" s="1">
        <f t="shared" si="0"/>
        <v>1.07142857142857</v>
      </c>
      <c r="N13">
        <v>2</v>
      </c>
      <c r="O13">
        <v>14</v>
      </c>
      <c r="P13">
        <v>3</v>
      </c>
      <c r="Q13">
        <v>4</v>
      </c>
      <c r="R13">
        <v>159</v>
      </c>
      <c r="S13">
        <v>0</v>
      </c>
      <c r="T13">
        <v>0.9</v>
      </c>
      <c r="U13" t="s">
        <v>45</v>
      </c>
      <c r="W13">
        <f t="shared" si="1"/>
        <v>0.00220125786163522</v>
      </c>
      <c r="X13">
        <f t="shared" si="2"/>
        <v>44.9056603773585</v>
      </c>
      <c r="Y13">
        <f t="shared" si="3"/>
        <v>4</v>
      </c>
      <c r="Z13">
        <f t="shared" si="4"/>
        <v>6</v>
      </c>
      <c r="AA13" t="s">
        <v>38</v>
      </c>
    </row>
    <row r="14" spans="1:27">
      <c r="A14" s="2">
        <v>42088</v>
      </c>
      <c r="B14" t="s">
        <v>65</v>
      </c>
      <c r="C14">
        <v>32</v>
      </c>
      <c r="D14" t="s">
        <v>40</v>
      </c>
      <c r="E14">
        <v>1</v>
      </c>
      <c r="F14">
        <v>33</v>
      </c>
      <c r="G14" t="s">
        <v>27</v>
      </c>
      <c r="H14">
        <v>603546</v>
      </c>
      <c r="I14" t="s">
        <v>36</v>
      </c>
      <c r="J14" t="s">
        <v>66</v>
      </c>
      <c r="L14">
        <v>23</v>
      </c>
      <c r="M14" s="1">
        <f t="shared" si="0"/>
        <v>0.821428571428571</v>
      </c>
      <c r="N14">
        <v>2</v>
      </c>
      <c r="O14">
        <v>28</v>
      </c>
      <c r="P14">
        <v>4</v>
      </c>
      <c r="Q14">
        <v>4</v>
      </c>
      <c r="R14">
        <v>139</v>
      </c>
      <c r="S14">
        <v>0</v>
      </c>
      <c r="T14">
        <v>0.85</v>
      </c>
      <c r="U14" t="s">
        <v>67</v>
      </c>
      <c r="W14">
        <f t="shared" si="1"/>
        <v>0.00629496402877698</v>
      </c>
      <c r="X14">
        <f t="shared" si="2"/>
        <v>152.892086330935</v>
      </c>
      <c r="Y14">
        <f t="shared" si="3"/>
        <v>5</v>
      </c>
      <c r="Z14">
        <f t="shared" si="4"/>
        <v>6</v>
      </c>
      <c r="AA14" t="s">
        <v>34</v>
      </c>
    </row>
    <row r="15" spans="1:27">
      <c r="A15" s="2">
        <v>42088</v>
      </c>
      <c r="B15" t="s">
        <v>68</v>
      </c>
      <c r="C15">
        <v>32</v>
      </c>
      <c r="D15" t="s">
        <v>40</v>
      </c>
      <c r="J15" t="s">
        <v>64</v>
      </c>
      <c r="M15" s="1" t="e">
        <f t="shared" si="0"/>
        <v>#DIV/0!</v>
      </c>
      <c r="W15" t="e">
        <f t="shared" si="1"/>
        <v>#DIV/0!</v>
      </c>
      <c r="X15" t="e">
        <f t="shared" si="2"/>
        <v>#DIV/0!</v>
      </c>
      <c r="Y15">
        <f t="shared" si="3"/>
        <v>0</v>
      </c>
      <c r="Z15">
        <f t="shared" si="4"/>
        <v>0</v>
      </c>
      <c r="AA15" t="s">
        <v>38</v>
      </c>
    </row>
    <row r="16" spans="1:26">
      <c r="A16" s="2">
        <v>42097</v>
      </c>
      <c r="B16" t="s">
        <v>69</v>
      </c>
      <c r="C16">
        <v>40</v>
      </c>
      <c r="D16" t="s">
        <v>26</v>
      </c>
      <c r="E16">
        <v>0</v>
      </c>
      <c r="F16">
        <v>28</v>
      </c>
      <c r="G16" t="s">
        <v>27</v>
      </c>
      <c r="H16">
        <v>605270</v>
      </c>
      <c r="I16" t="s">
        <v>36</v>
      </c>
      <c r="J16" t="s">
        <v>53</v>
      </c>
      <c r="L16">
        <v>96</v>
      </c>
      <c r="M16" s="1">
        <f t="shared" si="0"/>
        <v>1.68421052631579</v>
      </c>
      <c r="N16">
        <v>1</v>
      </c>
      <c r="O16">
        <v>57</v>
      </c>
      <c r="P16">
        <v>5</v>
      </c>
      <c r="Q16">
        <v>4</v>
      </c>
      <c r="R16">
        <v>125</v>
      </c>
      <c r="S16">
        <v>0</v>
      </c>
      <c r="T16">
        <v>0.83</v>
      </c>
      <c r="U16" t="s">
        <v>60</v>
      </c>
      <c r="W16">
        <f t="shared" si="1"/>
        <v>0.0114</v>
      </c>
      <c r="X16">
        <f t="shared" si="2"/>
        <v>1225.728</v>
      </c>
      <c r="Y16">
        <f t="shared" si="3"/>
        <v>5</v>
      </c>
      <c r="Z16">
        <f t="shared" si="4"/>
        <v>5</v>
      </c>
    </row>
    <row r="17" spans="1:26">
      <c r="A17" t="s">
        <v>70</v>
      </c>
      <c r="M17" s="1" t="e">
        <f t="shared" si="0"/>
        <v>#DIV/0!</v>
      </c>
      <c r="W17" t="e">
        <f t="shared" si="1"/>
        <v>#DIV/0!</v>
      </c>
      <c r="X17" t="e">
        <f t="shared" si="2"/>
        <v>#DIV/0!</v>
      </c>
      <c r="Y17">
        <f t="shared" si="3"/>
        <v>0</v>
      </c>
      <c r="Z17">
        <f t="shared" si="4"/>
        <v>0</v>
      </c>
    </row>
    <row r="18" spans="1:27">
      <c r="A18" s="2">
        <v>42105</v>
      </c>
      <c r="B18" t="s">
        <v>71</v>
      </c>
      <c r="C18">
        <v>32</v>
      </c>
      <c r="D18" t="s">
        <v>40</v>
      </c>
      <c r="E18">
        <v>1</v>
      </c>
      <c r="F18">
        <v>34</v>
      </c>
      <c r="G18" t="s">
        <v>27</v>
      </c>
      <c r="H18">
        <v>606734</v>
      </c>
      <c r="I18" t="s">
        <v>41</v>
      </c>
      <c r="J18" t="s">
        <v>48</v>
      </c>
      <c r="L18">
        <v>25</v>
      </c>
      <c r="M18" s="1">
        <f t="shared" si="0"/>
        <v>0.833333333333333</v>
      </c>
      <c r="N18">
        <v>2</v>
      </c>
      <c r="O18">
        <v>30</v>
      </c>
      <c r="P18">
        <v>4</v>
      </c>
      <c r="Q18">
        <v>4</v>
      </c>
      <c r="R18">
        <v>130</v>
      </c>
      <c r="S18">
        <v>0</v>
      </c>
      <c r="T18">
        <v>0.94</v>
      </c>
      <c r="U18" t="s">
        <v>72</v>
      </c>
      <c r="W18">
        <f t="shared" si="1"/>
        <v>0.00721153846153846</v>
      </c>
      <c r="X18">
        <f t="shared" si="2"/>
        <v>196.153846153846</v>
      </c>
      <c r="Y18">
        <f t="shared" si="3"/>
        <v>5</v>
      </c>
      <c r="Z18">
        <f t="shared" si="4"/>
        <v>6</v>
      </c>
      <c r="AA18" t="s">
        <v>34</v>
      </c>
    </row>
    <row r="19" spans="1:27">
      <c r="A19" s="2">
        <v>42108</v>
      </c>
      <c r="B19" t="s">
        <v>73</v>
      </c>
      <c r="C19">
        <v>40</v>
      </c>
      <c r="D19" t="s">
        <v>26</v>
      </c>
      <c r="E19">
        <v>1</v>
      </c>
      <c r="F19">
        <v>39</v>
      </c>
      <c r="G19" t="s">
        <v>27</v>
      </c>
      <c r="H19">
        <v>607121</v>
      </c>
      <c r="I19" t="s">
        <v>41</v>
      </c>
      <c r="J19" t="s">
        <v>74</v>
      </c>
      <c r="M19" s="1" t="e">
        <f t="shared" si="0"/>
        <v>#DIV/0!</v>
      </c>
      <c r="P19">
        <v>5</v>
      </c>
      <c r="Q19">
        <v>5</v>
      </c>
      <c r="R19">
        <v>81</v>
      </c>
      <c r="S19">
        <v>0</v>
      </c>
      <c r="T19">
        <v>0.89</v>
      </c>
      <c r="U19">
        <v>42</v>
      </c>
      <c r="W19">
        <f t="shared" si="1"/>
        <v>0</v>
      </c>
      <c r="X19">
        <f t="shared" si="2"/>
        <v>0</v>
      </c>
      <c r="Y19">
        <f t="shared" si="3"/>
        <v>6</v>
      </c>
      <c r="Z19">
        <f t="shared" si="4"/>
        <v>5</v>
      </c>
      <c r="AA19" t="s">
        <v>46</v>
      </c>
    </row>
    <row r="20" spans="1:27">
      <c r="A20" s="2">
        <v>42116</v>
      </c>
      <c r="B20" t="s">
        <v>75</v>
      </c>
      <c r="C20">
        <v>32</v>
      </c>
      <c r="D20" t="s">
        <v>40</v>
      </c>
      <c r="E20">
        <v>4</v>
      </c>
      <c r="F20">
        <v>63</v>
      </c>
      <c r="G20" t="s">
        <v>27</v>
      </c>
      <c r="H20">
        <v>604603</v>
      </c>
      <c r="I20" t="s">
        <v>76</v>
      </c>
      <c r="J20" t="s">
        <v>44</v>
      </c>
      <c r="L20">
        <v>266</v>
      </c>
      <c r="M20" s="1">
        <f t="shared" si="0"/>
        <v>0.387755102040816</v>
      </c>
      <c r="N20">
        <v>3</v>
      </c>
      <c r="O20">
        <v>686</v>
      </c>
      <c r="P20">
        <v>2</v>
      </c>
      <c r="Q20">
        <v>3</v>
      </c>
      <c r="R20">
        <v>197</v>
      </c>
      <c r="S20">
        <v>0</v>
      </c>
      <c r="T20">
        <v>0.89</v>
      </c>
      <c r="U20" t="s">
        <v>33</v>
      </c>
      <c r="W20">
        <f t="shared" si="1"/>
        <v>0.108819796954315</v>
      </c>
      <c r="X20">
        <f t="shared" si="2"/>
        <v>58355.269035533</v>
      </c>
      <c r="Y20">
        <f t="shared" si="3"/>
        <v>6</v>
      </c>
      <c r="Z20">
        <f t="shared" si="4"/>
        <v>6</v>
      </c>
      <c r="AA20" t="s">
        <v>46</v>
      </c>
    </row>
    <row r="21" spans="1:27">
      <c r="A21" s="2">
        <v>42128</v>
      </c>
      <c r="B21" t="s">
        <v>77</v>
      </c>
      <c r="C21">
        <v>32</v>
      </c>
      <c r="D21" t="s">
        <v>40</v>
      </c>
      <c r="E21">
        <v>0</v>
      </c>
      <c r="F21">
        <v>22</v>
      </c>
      <c r="G21" t="s">
        <v>27</v>
      </c>
      <c r="H21">
        <v>609141</v>
      </c>
      <c r="I21" t="s">
        <v>78</v>
      </c>
      <c r="J21" t="s">
        <v>66</v>
      </c>
      <c r="L21">
        <v>152</v>
      </c>
      <c r="M21" s="1">
        <f t="shared" si="0"/>
        <v>1.5049504950495</v>
      </c>
      <c r="N21">
        <v>1</v>
      </c>
      <c r="O21">
        <v>101</v>
      </c>
      <c r="P21">
        <v>2</v>
      </c>
      <c r="Q21">
        <v>3</v>
      </c>
      <c r="R21">
        <v>182</v>
      </c>
      <c r="S21">
        <v>0</v>
      </c>
      <c r="T21">
        <v>0.8</v>
      </c>
      <c r="U21" t="s">
        <v>79</v>
      </c>
      <c r="W21">
        <f t="shared" si="1"/>
        <v>0.017342032967033</v>
      </c>
      <c r="X21">
        <f t="shared" si="2"/>
        <v>1855.73626373626</v>
      </c>
      <c r="Y21">
        <f t="shared" si="3"/>
        <v>2</v>
      </c>
      <c r="Z21">
        <f t="shared" si="4"/>
        <v>4</v>
      </c>
      <c r="AA21" t="s">
        <v>34</v>
      </c>
    </row>
    <row r="22" spans="1:27">
      <c r="A22" s="2">
        <v>42131</v>
      </c>
      <c r="B22" t="s">
        <v>80</v>
      </c>
      <c r="C22">
        <v>40</v>
      </c>
      <c r="D22" t="s">
        <v>26</v>
      </c>
      <c r="E22">
        <v>3</v>
      </c>
      <c r="F22">
        <v>56</v>
      </c>
      <c r="G22" t="s">
        <v>81</v>
      </c>
      <c r="H22">
        <v>611132</v>
      </c>
      <c r="I22" t="s">
        <v>36</v>
      </c>
      <c r="J22" t="s">
        <v>48</v>
      </c>
      <c r="L22">
        <v>28</v>
      </c>
      <c r="M22" s="1">
        <f t="shared" si="0"/>
        <v>1.27272727272727</v>
      </c>
      <c r="N22">
        <v>1</v>
      </c>
      <c r="O22">
        <v>22</v>
      </c>
      <c r="P22">
        <v>5</v>
      </c>
      <c r="Q22">
        <v>5</v>
      </c>
      <c r="R22">
        <v>97</v>
      </c>
      <c r="S22">
        <v>0</v>
      </c>
      <c r="T22">
        <v>0.9</v>
      </c>
      <c r="U22" t="s">
        <v>60</v>
      </c>
      <c r="W22">
        <f t="shared" si="1"/>
        <v>0.00567010309278351</v>
      </c>
      <c r="X22">
        <f t="shared" si="2"/>
        <v>355.628865979381</v>
      </c>
      <c r="Y22">
        <f t="shared" si="3"/>
        <v>8</v>
      </c>
      <c r="Z22">
        <f t="shared" si="4"/>
        <v>6</v>
      </c>
      <c r="AA22" t="s">
        <v>34</v>
      </c>
    </row>
    <row r="23" spans="1:27">
      <c r="A23" s="2">
        <v>42143</v>
      </c>
      <c r="B23" t="s">
        <v>82</v>
      </c>
      <c r="C23">
        <v>40</v>
      </c>
      <c r="D23" t="s">
        <v>26</v>
      </c>
      <c r="E23">
        <v>2</v>
      </c>
      <c r="F23">
        <v>42</v>
      </c>
      <c r="G23" t="s">
        <v>27</v>
      </c>
      <c r="H23">
        <v>613224</v>
      </c>
      <c r="I23" t="s">
        <v>41</v>
      </c>
      <c r="J23" t="s">
        <v>66</v>
      </c>
      <c r="L23">
        <v>41</v>
      </c>
      <c r="M23" s="1">
        <f t="shared" si="0"/>
        <v>1.36666666666667</v>
      </c>
      <c r="N23">
        <v>1</v>
      </c>
      <c r="O23">
        <v>30</v>
      </c>
      <c r="P23">
        <v>3</v>
      </c>
      <c r="Q23">
        <v>4</v>
      </c>
      <c r="R23">
        <v>150</v>
      </c>
      <c r="S23">
        <v>0</v>
      </c>
      <c r="T23">
        <v>0.94</v>
      </c>
      <c r="W23">
        <f t="shared" si="1"/>
        <v>0.005</v>
      </c>
      <c r="X23">
        <f t="shared" si="2"/>
        <v>344.4</v>
      </c>
      <c r="Y23">
        <f t="shared" si="3"/>
        <v>5</v>
      </c>
      <c r="Z23">
        <f t="shared" si="4"/>
        <v>5</v>
      </c>
      <c r="AA23" t="s">
        <v>34</v>
      </c>
    </row>
    <row r="24" spans="1:27">
      <c r="A24" s="2">
        <v>42145</v>
      </c>
      <c r="B24" t="s">
        <v>83</v>
      </c>
      <c r="C24">
        <v>40</v>
      </c>
      <c r="D24" t="s">
        <v>26</v>
      </c>
      <c r="E24">
        <v>3</v>
      </c>
      <c r="F24">
        <v>52</v>
      </c>
      <c r="G24" t="s">
        <v>27</v>
      </c>
      <c r="H24">
        <v>613502</v>
      </c>
      <c r="I24" t="s">
        <v>41</v>
      </c>
      <c r="J24" t="s">
        <v>84</v>
      </c>
      <c r="L24">
        <v>66</v>
      </c>
      <c r="M24" s="1">
        <f t="shared" si="0"/>
        <v>1.40425531914894</v>
      </c>
      <c r="N24">
        <v>1</v>
      </c>
      <c r="O24">
        <v>47</v>
      </c>
      <c r="P24">
        <v>4</v>
      </c>
      <c r="Q24">
        <v>4</v>
      </c>
      <c r="R24">
        <v>132</v>
      </c>
      <c r="S24">
        <v>0</v>
      </c>
      <c r="T24">
        <v>0.89</v>
      </c>
      <c r="U24" t="s">
        <v>60</v>
      </c>
      <c r="W24">
        <f t="shared" si="1"/>
        <v>0.00890151515151515</v>
      </c>
      <c r="X24">
        <f t="shared" si="2"/>
        <v>1222</v>
      </c>
      <c r="Y24">
        <f t="shared" si="3"/>
        <v>7</v>
      </c>
      <c r="Z24">
        <f t="shared" si="4"/>
        <v>5</v>
      </c>
      <c r="AA24" t="s">
        <v>38</v>
      </c>
    </row>
    <row r="25" spans="1:27">
      <c r="A25" s="2">
        <v>42153</v>
      </c>
      <c r="B25" t="s">
        <v>85</v>
      </c>
      <c r="C25">
        <v>40</v>
      </c>
      <c r="D25" t="s">
        <v>26</v>
      </c>
      <c r="E25">
        <v>1</v>
      </c>
      <c r="F25">
        <v>38</v>
      </c>
      <c r="G25" t="s">
        <v>27</v>
      </c>
      <c r="H25">
        <v>613769</v>
      </c>
      <c r="I25" t="s">
        <v>86</v>
      </c>
      <c r="J25" t="s">
        <v>87</v>
      </c>
      <c r="L25">
        <v>41</v>
      </c>
      <c r="M25" s="1">
        <f t="shared" si="0"/>
        <v>1.32258064516129</v>
      </c>
      <c r="N25">
        <v>1</v>
      </c>
      <c r="O25">
        <v>31</v>
      </c>
      <c r="P25">
        <v>4</v>
      </c>
      <c r="Q25">
        <v>4</v>
      </c>
      <c r="R25">
        <v>126</v>
      </c>
      <c r="S25">
        <v>0</v>
      </c>
      <c r="T25">
        <v>0.98</v>
      </c>
      <c r="U25" t="s">
        <v>60</v>
      </c>
      <c r="W25">
        <f t="shared" si="1"/>
        <v>0.00615079365079365</v>
      </c>
      <c r="X25">
        <f t="shared" si="2"/>
        <v>383.31746031746</v>
      </c>
      <c r="Y25">
        <f t="shared" si="3"/>
        <v>5</v>
      </c>
      <c r="Z25">
        <f t="shared" si="4"/>
        <v>5</v>
      </c>
      <c r="AA25" t="s">
        <v>34</v>
      </c>
    </row>
    <row r="26" spans="1:27">
      <c r="A26" s="2">
        <v>42154</v>
      </c>
      <c r="B26" t="s">
        <v>88</v>
      </c>
      <c r="C26">
        <v>40</v>
      </c>
      <c r="D26" t="s">
        <v>26</v>
      </c>
      <c r="E26">
        <v>2</v>
      </c>
      <c r="F26">
        <v>44</v>
      </c>
      <c r="G26" t="s">
        <v>27</v>
      </c>
      <c r="H26">
        <v>614866</v>
      </c>
      <c r="I26" t="s">
        <v>89</v>
      </c>
      <c r="J26" t="s">
        <v>90</v>
      </c>
      <c r="L26">
        <v>59</v>
      </c>
      <c r="M26" s="1">
        <f t="shared" si="0"/>
        <v>1.37209302325581</v>
      </c>
      <c r="N26">
        <v>1</v>
      </c>
      <c r="O26">
        <v>43</v>
      </c>
      <c r="P26">
        <v>5</v>
      </c>
      <c r="Q26">
        <v>4</v>
      </c>
      <c r="R26">
        <v>105</v>
      </c>
      <c r="S26">
        <v>0</v>
      </c>
      <c r="T26">
        <v>0.71</v>
      </c>
      <c r="W26">
        <f t="shared" si="1"/>
        <v>0.0102380952380952</v>
      </c>
      <c r="X26">
        <f t="shared" si="2"/>
        <v>1063.12380952381</v>
      </c>
      <c r="Y26">
        <f t="shared" si="3"/>
        <v>7</v>
      </c>
      <c r="Z26">
        <f t="shared" si="4"/>
        <v>5</v>
      </c>
      <c r="AA26" t="s">
        <v>38</v>
      </c>
    </row>
    <row r="27" spans="1:27">
      <c r="A27" s="2">
        <v>42158</v>
      </c>
      <c r="B27" t="s">
        <v>91</v>
      </c>
      <c r="C27">
        <v>32</v>
      </c>
      <c r="D27" t="s">
        <v>40</v>
      </c>
      <c r="E27">
        <v>0</v>
      </c>
      <c r="F27">
        <v>28</v>
      </c>
      <c r="G27" t="s">
        <v>27</v>
      </c>
      <c r="H27">
        <v>615573</v>
      </c>
      <c r="I27" t="s">
        <v>41</v>
      </c>
      <c r="J27" t="s">
        <v>37</v>
      </c>
      <c r="L27">
        <v>63</v>
      </c>
      <c r="M27" s="1">
        <f t="shared" si="0"/>
        <v>1.16666666666667</v>
      </c>
      <c r="N27">
        <v>2</v>
      </c>
      <c r="O27">
        <v>54</v>
      </c>
      <c r="P27">
        <v>3</v>
      </c>
      <c r="Q27">
        <v>4</v>
      </c>
      <c r="R27">
        <v>150</v>
      </c>
      <c r="S27">
        <v>0</v>
      </c>
      <c r="T27">
        <v>0.88</v>
      </c>
      <c r="U27" t="s">
        <v>45</v>
      </c>
      <c r="W27">
        <f t="shared" si="1"/>
        <v>0.01125</v>
      </c>
      <c r="X27">
        <f t="shared" si="2"/>
        <v>635.04</v>
      </c>
      <c r="Y27">
        <f t="shared" si="3"/>
        <v>3</v>
      </c>
      <c r="Z27">
        <f t="shared" si="4"/>
        <v>6</v>
      </c>
      <c r="AA27" t="s">
        <v>38</v>
      </c>
    </row>
    <row r="28" spans="1:27">
      <c r="A28" s="2">
        <v>42159</v>
      </c>
      <c r="B28" t="s">
        <v>92</v>
      </c>
      <c r="C28">
        <v>40</v>
      </c>
      <c r="D28" t="s">
        <v>26</v>
      </c>
      <c r="E28">
        <v>2</v>
      </c>
      <c r="F28">
        <v>44</v>
      </c>
      <c r="G28" t="s">
        <v>27</v>
      </c>
      <c r="H28">
        <v>615365</v>
      </c>
      <c r="I28" t="s">
        <v>36</v>
      </c>
      <c r="J28" t="s">
        <v>48</v>
      </c>
      <c r="L28">
        <v>30</v>
      </c>
      <c r="M28" s="1">
        <f t="shared" si="0"/>
        <v>0.6</v>
      </c>
      <c r="N28">
        <v>2</v>
      </c>
      <c r="O28">
        <v>50</v>
      </c>
      <c r="U28" t="s">
        <v>93</v>
      </c>
      <c r="W28" t="e">
        <f t="shared" si="1"/>
        <v>#DIV/0!</v>
      </c>
      <c r="X28" t="e">
        <f t="shared" si="2"/>
        <v>#DIV/0!</v>
      </c>
      <c r="Y28">
        <f t="shared" si="3"/>
        <v>2</v>
      </c>
      <c r="Z28">
        <f t="shared" si="4"/>
        <v>2</v>
      </c>
      <c r="AA28" t="s">
        <v>34</v>
      </c>
    </row>
    <row r="29" spans="1:27">
      <c r="A29" s="2">
        <v>42167</v>
      </c>
      <c r="B29" t="s">
        <v>94</v>
      </c>
      <c r="C29">
        <v>32</v>
      </c>
      <c r="D29" t="s">
        <v>40</v>
      </c>
      <c r="E29">
        <v>0</v>
      </c>
      <c r="F29">
        <v>22</v>
      </c>
      <c r="G29" t="s">
        <v>27</v>
      </c>
      <c r="H29">
        <v>616595</v>
      </c>
      <c r="I29" t="s">
        <v>36</v>
      </c>
      <c r="J29" t="s">
        <v>95</v>
      </c>
      <c r="L29">
        <v>18</v>
      </c>
      <c r="M29" s="1">
        <f t="shared" si="0"/>
        <v>0.9</v>
      </c>
      <c r="N29">
        <v>2</v>
      </c>
      <c r="O29">
        <v>20</v>
      </c>
      <c r="P29">
        <v>3</v>
      </c>
      <c r="Q29">
        <v>3</v>
      </c>
      <c r="R29">
        <v>174</v>
      </c>
      <c r="S29">
        <v>0</v>
      </c>
      <c r="T29">
        <v>0.9</v>
      </c>
      <c r="U29" t="s">
        <v>96</v>
      </c>
      <c r="W29">
        <f t="shared" si="1"/>
        <v>0.00359195402298851</v>
      </c>
      <c r="X29">
        <f t="shared" si="2"/>
        <v>45.5172413793103</v>
      </c>
      <c r="Y29">
        <f t="shared" si="3"/>
        <v>3</v>
      </c>
      <c r="Z29">
        <f t="shared" si="4"/>
        <v>5</v>
      </c>
      <c r="AA29" t="s">
        <v>38</v>
      </c>
    </row>
    <row r="30" spans="1:27">
      <c r="A30" s="2">
        <v>42180</v>
      </c>
      <c r="B30" t="s">
        <v>97</v>
      </c>
      <c r="C30">
        <v>40</v>
      </c>
      <c r="D30" t="s">
        <v>26</v>
      </c>
      <c r="E30">
        <v>2</v>
      </c>
      <c r="F30">
        <v>46</v>
      </c>
      <c r="G30" t="s">
        <v>27</v>
      </c>
      <c r="H30">
        <v>618927</v>
      </c>
      <c r="I30" t="s">
        <v>41</v>
      </c>
      <c r="J30" t="s">
        <v>48</v>
      </c>
      <c r="L30">
        <v>26</v>
      </c>
      <c r="M30" s="1">
        <f t="shared" si="0"/>
        <v>1.08333333333333</v>
      </c>
      <c r="N30">
        <v>2</v>
      </c>
      <c r="O30">
        <v>24</v>
      </c>
      <c r="P30">
        <v>2</v>
      </c>
      <c r="Q30">
        <v>3</v>
      </c>
      <c r="R30">
        <v>178</v>
      </c>
      <c r="S30">
        <v>0</v>
      </c>
      <c r="T30">
        <v>0.84</v>
      </c>
      <c r="U30" t="s">
        <v>58</v>
      </c>
      <c r="W30">
        <f t="shared" si="1"/>
        <v>0.00337078651685393</v>
      </c>
      <c r="X30">
        <f t="shared" si="2"/>
        <v>161.258426966292</v>
      </c>
      <c r="Y30">
        <f t="shared" si="3"/>
        <v>4</v>
      </c>
      <c r="Z30">
        <f t="shared" si="4"/>
        <v>5</v>
      </c>
      <c r="AA30" t="s">
        <v>34</v>
      </c>
    </row>
    <row r="31" spans="1:27">
      <c r="A31" s="2">
        <v>42184</v>
      </c>
      <c r="B31" t="s">
        <v>98</v>
      </c>
      <c r="C31">
        <v>40</v>
      </c>
      <c r="D31" t="s">
        <v>26</v>
      </c>
      <c r="E31">
        <v>3</v>
      </c>
      <c r="F31">
        <v>52</v>
      </c>
      <c r="G31" t="s">
        <v>27</v>
      </c>
      <c r="H31">
        <v>619487</v>
      </c>
      <c r="I31" t="s">
        <v>41</v>
      </c>
      <c r="J31" t="s">
        <v>37</v>
      </c>
      <c r="L31">
        <v>47</v>
      </c>
      <c r="M31" s="1">
        <f t="shared" si="0"/>
        <v>1.20512820512821</v>
      </c>
      <c r="N31">
        <v>1</v>
      </c>
      <c r="O31">
        <v>39</v>
      </c>
      <c r="P31">
        <v>5</v>
      </c>
      <c r="Q31">
        <v>5</v>
      </c>
      <c r="R31">
        <v>98</v>
      </c>
      <c r="S31">
        <v>0</v>
      </c>
      <c r="T31">
        <v>0.97</v>
      </c>
      <c r="U31" t="s">
        <v>54</v>
      </c>
      <c r="W31">
        <f t="shared" si="1"/>
        <v>0.00994897959183673</v>
      </c>
      <c r="X31">
        <f t="shared" si="2"/>
        <v>972.612244897959</v>
      </c>
      <c r="Y31">
        <f t="shared" si="3"/>
        <v>8</v>
      </c>
      <c r="Z31">
        <f t="shared" si="4"/>
        <v>6</v>
      </c>
      <c r="AA31" t="s">
        <v>38</v>
      </c>
    </row>
    <row r="32" spans="1:27">
      <c r="A32" s="2">
        <v>42187</v>
      </c>
      <c r="B32" t="s">
        <v>99</v>
      </c>
      <c r="C32">
        <v>32</v>
      </c>
      <c r="D32" t="s">
        <v>40</v>
      </c>
      <c r="E32">
        <v>2</v>
      </c>
      <c r="F32">
        <v>43</v>
      </c>
      <c r="G32" t="s">
        <v>27</v>
      </c>
      <c r="H32">
        <v>620391</v>
      </c>
      <c r="I32" t="s">
        <v>36</v>
      </c>
      <c r="J32" t="s">
        <v>37</v>
      </c>
      <c r="L32">
        <v>24</v>
      </c>
      <c r="M32" s="1">
        <f t="shared" si="0"/>
        <v>0.888888888888889</v>
      </c>
      <c r="N32">
        <v>2</v>
      </c>
      <c r="O32">
        <v>27</v>
      </c>
      <c r="P32">
        <v>4</v>
      </c>
      <c r="Q32">
        <v>4</v>
      </c>
      <c r="R32">
        <v>145</v>
      </c>
      <c r="S32">
        <v>0</v>
      </c>
      <c r="T32">
        <v>0.89</v>
      </c>
      <c r="U32" t="s">
        <v>100</v>
      </c>
      <c r="W32">
        <f t="shared" si="1"/>
        <v>0.00581896551724138</v>
      </c>
      <c r="X32">
        <f t="shared" si="2"/>
        <v>192.165517241379</v>
      </c>
      <c r="Y32">
        <f t="shared" si="3"/>
        <v>6</v>
      </c>
      <c r="Z32">
        <f t="shared" si="4"/>
        <v>6</v>
      </c>
      <c r="AA32" t="s">
        <v>38</v>
      </c>
    </row>
    <row r="33" spans="1:26">
      <c r="A33" t="s">
        <v>101</v>
      </c>
      <c r="M33" s="1" t="e">
        <f t="shared" si="0"/>
        <v>#DIV/0!</v>
      </c>
      <c r="W33" t="e">
        <f t="shared" si="1"/>
        <v>#DIV/0!</v>
      </c>
      <c r="X33" t="e">
        <f t="shared" si="2"/>
        <v>#DIV/0!</v>
      </c>
      <c r="Y33">
        <f t="shared" si="3"/>
        <v>0</v>
      </c>
      <c r="Z33">
        <f t="shared" si="4"/>
        <v>0</v>
      </c>
    </row>
    <row r="34" spans="1:27">
      <c r="A34" s="2">
        <v>42187</v>
      </c>
      <c r="B34" t="s">
        <v>102</v>
      </c>
      <c r="C34">
        <v>32</v>
      </c>
      <c r="D34" t="s">
        <v>103</v>
      </c>
      <c r="E34">
        <v>1</v>
      </c>
      <c r="F34">
        <v>35</v>
      </c>
      <c r="G34" t="s">
        <v>27</v>
      </c>
      <c r="H34">
        <v>620239</v>
      </c>
      <c r="I34" t="s">
        <v>104</v>
      </c>
      <c r="J34" t="s">
        <v>37</v>
      </c>
      <c r="L34">
        <v>28</v>
      </c>
      <c r="M34" s="1">
        <f t="shared" si="0"/>
        <v>1.47368421052632</v>
      </c>
      <c r="N34">
        <v>1</v>
      </c>
      <c r="O34">
        <v>19</v>
      </c>
      <c r="P34">
        <v>2</v>
      </c>
      <c r="Q34">
        <v>3</v>
      </c>
      <c r="R34">
        <v>182</v>
      </c>
      <c r="S34">
        <v>0</v>
      </c>
      <c r="T34">
        <v>0.9</v>
      </c>
      <c r="W34">
        <f t="shared" si="1"/>
        <v>0.00326236263736264</v>
      </c>
      <c r="X34">
        <f t="shared" si="2"/>
        <v>102.307692307692</v>
      </c>
      <c r="Y34">
        <f t="shared" si="3"/>
        <v>3</v>
      </c>
      <c r="Z34">
        <f t="shared" si="4"/>
        <v>4</v>
      </c>
      <c r="AA34" t="s">
        <v>38</v>
      </c>
    </row>
    <row r="35" spans="1:27">
      <c r="A35" s="2">
        <v>42187</v>
      </c>
      <c r="B35" t="s">
        <v>105</v>
      </c>
      <c r="C35">
        <v>40</v>
      </c>
      <c r="D35" t="s">
        <v>26</v>
      </c>
      <c r="E35">
        <v>3</v>
      </c>
      <c r="F35">
        <v>52</v>
      </c>
      <c r="G35" t="s">
        <v>27</v>
      </c>
      <c r="H35">
        <v>619983</v>
      </c>
      <c r="I35" t="s">
        <v>36</v>
      </c>
      <c r="J35" t="s">
        <v>106</v>
      </c>
      <c r="L35">
        <v>35</v>
      </c>
      <c r="M35" s="1">
        <f t="shared" ref="M35:M81" si="5">L35/O35</f>
        <v>1.25</v>
      </c>
      <c r="N35">
        <v>1</v>
      </c>
      <c r="O35">
        <v>28</v>
      </c>
      <c r="P35">
        <v>3</v>
      </c>
      <c r="Q35">
        <v>4</v>
      </c>
      <c r="R35">
        <v>155</v>
      </c>
      <c r="S35">
        <v>0</v>
      </c>
      <c r="T35">
        <v>0.86</v>
      </c>
      <c r="W35">
        <f t="shared" ref="W35:W81" si="6">O35/C35/R35</f>
        <v>0.00451612903225806</v>
      </c>
      <c r="X35">
        <f t="shared" ref="X35:X81" si="7">F35*O35/R35*L35</f>
        <v>328.774193548387</v>
      </c>
      <c r="Y35">
        <f t="shared" ref="Y35:Y81" si="8">P35+E35</f>
        <v>6</v>
      </c>
      <c r="Z35">
        <f t="shared" si="4"/>
        <v>5</v>
      </c>
      <c r="AA35" t="s">
        <v>34</v>
      </c>
    </row>
    <row r="36" spans="1:27">
      <c r="A36" s="2">
        <v>42187</v>
      </c>
      <c r="B36" t="s">
        <v>107</v>
      </c>
      <c r="C36">
        <v>32</v>
      </c>
      <c r="D36" t="s">
        <v>40</v>
      </c>
      <c r="E36">
        <v>3</v>
      </c>
      <c r="F36">
        <v>51</v>
      </c>
      <c r="G36" t="s">
        <v>27</v>
      </c>
      <c r="H36">
        <v>619089</v>
      </c>
      <c r="I36" t="s">
        <v>108</v>
      </c>
      <c r="J36" t="s">
        <v>109</v>
      </c>
      <c r="L36">
        <v>420</v>
      </c>
      <c r="M36" s="1">
        <f t="shared" si="5"/>
        <v>0.72790294627383</v>
      </c>
      <c r="N36">
        <v>2</v>
      </c>
      <c r="O36">
        <v>577</v>
      </c>
      <c r="P36">
        <v>5</v>
      </c>
      <c r="Q36">
        <v>5</v>
      </c>
      <c r="R36">
        <v>77</v>
      </c>
      <c r="S36">
        <v>0</v>
      </c>
      <c r="T36">
        <v>0.93</v>
      </c>
      <c r="U36" t="s">
        <v>93</v>
      </c>
      <c r="W36">
        <f t="shared" si="6"/>
        <v>0.234172077922078</v>
      </c>
      <c r="X36">
        <f t="shared" si="7"/>
        <v>160510.909090909</v>
      </c>
      <c r="Y36">
        <f t="shared" si="8"/>
        <v>8</v>
      </c>
      <c r="Z36">
        <f t="shared" ref="Z36:Z81" si="9">N36+Q36+S36</f>
        <v>7</v>
      </c>
      <c r="AA36" t="s">
        <v>29</v>
      </c>
    </row>
    <row r="37" spans="1:27">
      <c r="A37" s="2">
        <v>42198</v>
      </c>
      <c r="B37" t="s">
        <v>110</v>
      </c>
      <c r="C37">
        <v>40</v>
      </c>
      <c r="D37" t="s">
        <v>26</v>
      </c>
      <c r="E37">
        <v>1</v>
      </c>
      <c r="F37">
        <v>34</v>
      </c>
      <c r="G37" t="s">
        <v>27</v>
      </c>
      <c r="H37">
        <v>621454</v>
      </c>
      <c r="I37" t="s">
        <v>36</v>
      </c>
      <c r="J37" t="s">
        <v>48</v>
      </c>
      <c r="L37">
        <v>46</v>
      </c>
      <c r="M37" s="1">
        <f t="shared" si="5"/>
        <v>1.24324324324324</v>
      </c>
      <c r="N37">
        <v>1</v>
      </c>
      <c r="O37">
        <v>37</v>
      </c>
      <c r="P37">
        <v>5</v>
      </c>
      <c r="Q37">
        <v>5</v>
      </c>
      <c r="R37">
        <v>55</v>
      </c>
      <c r="S37">
        <v>0</v>
      </c>
      <c r="T37">
        <v>0.88</v>
      </c>
      <c r="W37">
        <f t="shared" si="6"/>
        <v>0.0168181818181818</v>
      </c>
      <c r="X37">
        <f t="shared" si="7"/>
        <v>1052.14545454545</v>
      </c>
      <c r="Y37">
        <f t="shared" si="8"/>
        <v>6</v>
      </c>
      <c r="Z37">
        <f t="shared" si="9"/>
        <v>6</v>
      </c>
      <c r="AA37" t="s">
        <v>34</v>
      </c>
    </row>
    <row r="38" spans="1:27">
      <c r="A38" s="2">
        <v>42202</v>
      </c>
      <c r="B38" t="s">
        <v>111</v>
      </c>
      <c r="C38">
        <v>40</v>
      </c>
      <c r="D38" t="s">
        <v>26</v>
      </c>
      <c r="E38">
        <v>1</v>
      </c>
      <c r="F38">
        <v>34</v>
      </c>
      <c r="G38" t="s">
        <v>27</v>
      </c>
      <c r="H38">
        <v>622852</v>
      </c>
      <c r="I38" t="s">
        <v>112</v>
      </c>
      <c r="J38" t="s">
        <v>113</v>
      </c>
      <c r="L38">
        <v>39</v>
      </c>
      <c r="M38" s="1">
        <f t="shared" si="5"/>
        <v>1.44444444444444</v>
      </c>
      <c r="N38">
        <v>1</v>
      </c>
      <c r="O38">
        <v>27</v>
      </c>
      <c r="P38">
        <v>4</v>
      </c>
      <c r="Q38">
        <v>4</v>
      </c>
      <c r="R38">
        <v>140</v>
      </c>
      <c r="T38">
        <v>1.01</v>
      </c>
      <c r="U38" t="s">
        <v>54</v>
      </c>
      <c r="W38">
        <f t="shared" si="6"/>
        <v>0.00482142857142857</v>
      </c>
      <c r="X38">
        <f t="shared" si="7"/>
        <v>255.728571428571</v>
      </c>
      <c r="Y38">
        <f t="shared" si="8"/>
        <v>5</v>
      </c>
      <c r="Z38">
        <f t="shared" si="9"/>
        <v>5</v>
      </c>
      <c r="AA38" t="s">
        <v>34</v>
      </c>
    </row>
    <row r="39" spans="1:27">
      <c r="A39" s="2">
        <v>42202</v>
      </c>
      <c r="B39" t="s">
        <v>114</v>
      </c>
      <c r="C39">
        <v>40</v>
      </c>
      <c r="D39" t="s">
        <v>26</v>
      </c>
      <c r="E39">
        <v>3</v>
      </c>
      <c r="F39">
        <v>51</v>
      </c>
      <c r="G39" t="s">
        <v>27</v>
      </c>
      <c r="H39">
        <v>622825</v>
      </c>
      <c r="I39" t="s">
        <v>115</v>
      </c>
      <c r="J39" t="s">
        <v>116</v>
      </c>
      <c r="L39">
        <v>24</v>
      </c>
      <c r="M39" s="1">
        <f t="shared" si="5"/>
        <v>1</v>
      </c>
      <c r="N39">
        <v>2</v>
      </c>
      <c r="O39">
        <v>24</v>
      </c>
      <c r="P39">
        <v>4</v>
      </c>
      <c r="Q39">
        <v>4</v>
      </c>
      <c r="R39">
        <v>146</v>
      </c>
      <c r="S39">
        <v>0</v>
      </c>
      <c r="T39">
        <v>0.89</v>
      </c>
      <c r="U39" t="s">
        <v>33</v>
      </c>
      <c r="W39">
        <f t="shared" si="6"/>
        <v>0.00410958904109589</v>
      </c>
      <c r="X39">
        <f t="shared" si="7"/>
        <v>201.205479452055</v>
      </c>
      <c r="Y39">
        <f t="shared" si="8"/>
        <v>7</v>
      </c>
      <c r="Z39">
        <f t="shared" si="9"/>
        <v>6</v>
      </c>
      <c r="AA39" t="s">
        <v>38</v>
      </c>
    </row>
    <row r="40" spans="1:27">
      <c r="A40" s="2">
        <v>42202</v>
      </c>
      <c r="B40" t="s">
        <v>117</v>
      </c>
      <c r="C40">
        <v>32</v>
      </c>
      <c r="D40" t="s">
        <v>40</v>
      </c>
      <c r="E40">
        <v>0</v>
      </c>
      <c r="F40">
        <v>28</v>
      </c>
      <c r="G40" t="s">
        <v>27</v>
      </c>
      <c r="H40">
        <v>622911</v>
      </c>
      <c r="I40" t="s">
        <v>118</v>
      </c>
      <c r="J40" t="s">
        <v>119</v>
      </c>
      <c r="L40">
        <v>6</v>
      </c>
      <c r="M40" s="1">
        <f t="shared" si="5"/>
        <v>0.545454545454545</v>
      </c>
      <c r="N40">
        <v>3</v>
      </c>
      <c r="O40">
        <v>11</v>
      </c>
      <c r="P40">
        <v>4</v>
      </c>
      <c r="Q40">
        <v>4</v>
      </c>
      <c r="R40">
        <v>139</v>
      </c>
      <c r="S40">
        <v>0</v>
      </c>
      <c r="T40">
        <v>0.99</v>
      </c>
      <c r="W40">
        <f t="shared" si="6"/>
        <v>0.00247302158273381</v>
      </c>
      <c r="X40">
        <f t="shared" si="7"/>
        <v>13.294964028777</v>
      </c>
      <c r="Y40">
        <f t="shared" si="8"/>
        <v>4</v>
      </c>
      <c r="Z40">
        <f t="shared" si="9"/>
        <v>7</v>
      </c>
      <c r="AA40" t="s">
        <v>29</v>
      </c>
    </row>
    <row r="41" spans="1:27">
      <c r="A41" s="2">
        <v>42208</v>
      </c>
      <c r="B41" t="s">
        <v>120</v>
      </c>
      <c r="C41">
        <v>32</v>
      </c>
      <c r="D41" t="s">
        <v>40</v>
      </c>
      <c r="E41">
        <v>2</v>
      </c>
      <c r="F41">
        <v>42</v>
      </c>
      <c r="G41" t="s">
        <v>27</v>
      </c>
      <c r="H41">
        <v>624071</v>
      </c>
      <c r="I41" t="s">
        <v>36</v>
      </c>
      <c r="J41" t="s">
        <v>48</v>
      </c>
      <c r="L41">
        <v>27</v>
      </c>
      <c r="M41" s="1">
        <f t="shared" si="5"/>
        <v>0.658536585365854</v>
      </c>
      <c r="N41">
        <v>2</v>
      </c>
      <c r="O41">
        <v>41</v>
      </c>
      <c r="P41">
        <v>0</v>
      </c>
      <c r="Q41">
        <v>2</v>
      </c>
      <c r="R41">
        <v>243</v>
      </c>
      <c r="S41">
        <v>0</v>
      </c>
      <c r="T41">
        <v>0.99</v>
      </c>
      <c r="U41" t="s">
        <v>121</v>
      </c>
      <c r="W41">
        <f t="shared" si="6"/>
        <v>0.00527263374485597</v>
      </c>
      <c r="X41">
        <f t="shared" si="7"/>
        <v>191.333333333333</v>
      </c>
      <c r="Y41">
        <f t="shared" si="8"/>
        <v>2</v>
      </c>
      <c r="Z41">
        <f t="shared" si="9"/>
        <v>4</v>
      </c>
      <c r="AA41" t="s">
        <v>34</v>
      </c>
    </row>
    <row r="42" spans="1:27">
      <c r="A42" s="2">
        <v>42212</v>
      </c>
      <c r="B42" t="s">
        <v>122</v>
      </c>
      <c r="C42">
        <v>40</v>
      </c>
      <c r="D42" t="s">
        <v>26</v>
      </c>
      <c r="E42">
        <v>2</v>
      </c>
      <c r="F42">
        <v>49</v>
      </c>
      <c r="G42" t="s">
        <v>27</v>
      </c>
      <c r="H42">
        <v>624425</v>
      </c>
      <c r="I42" t="s">
        <v>123</v>
      </c>
      <c r="J42" t="s">
        <v>48</v>
      </c>
      <c r="L42">
        <v>11</v>
      </c>
      <c r="M42" s="1">
        <f t="shared" si="5"/>
        <v>0.846153846153846</v>
      </c>
      <c r="N42">
        <v>2</v>
      </c>
      <c r="O42">
        <v>13</v>
      </c>
      <c r="P42">
        <v>4</v>
      </c>
      <c r="Q42">
        <v>4</v>
      </c>
      <c r="R42">
        <v>133</v>
      </c>
      <c r="S42">
        <v>0</v>
      </c>
      <c r="T42">
        <v>0.93</v>
      </c>
      <c r="U42" t="s">
        <v>124</v>
      </c>
      <c r="W42">
        <f t="shared" si="6"/>
        <v>0.00244360902255639</v>
      </c>
      <c r="X42">
        <f t="shared" si="7"/>
        <v>52.6842105263158</v>
      </c>
      <c r="Y42">
        <f t="shared" si="8"/>
        <v>6</v>
      </c>
      <c r="Z42">
        <f t="shared" si="9"/>
        <v>6</v>
      </c>
      <c r="AA42" t="s">
        <v>34</v>
      </c>
    </row>
    <row r="43" spans="1:27">
      <c r="A43" s="2">
        <v>42214</v>
      </c>
      <c r="B43" t="s">
        <v>125</v>
      </c>
      <c r="C43">
        <v>40</v>
      </c>
      <c r="D43" t="s">
        <v>26</v>
      </c>
      <c r="E43">
        <v>3</v>
      </c>
      <c r="F43">
        <v>52</v>
      </c>
      <c r="G43" t="s">
        <v>27</v>
      </c>
      <c r="H43">
        <v>624266</v>
      </c>
      <c r="I43" t="s">
        <v>36</v>
      </c>
      <c r="J43" t="s">
        <v>37</v>
      </c>
      <c r="L43">
        <v>76</v>
      </c>
      <c r="M43" s="1">
        <f t="shared" si="5"/>
        <v>0.666666666666667</v>
      </c>
      <c r="N43">
        <v>2</v>
      </c>
      <c r="O43">
        <v>114</v>
      </c>
      <c r="P43">
        <v>4</v>
      </c>
      <c r="Q43">
        <v>4</v>
      </c>
      <c r="R43">
        <v>141</v>
      </c>
      <c r="T43" t="s">
        <v>124</v>
      </c>
      <c r="W43">
        <f t="shared" si="6"/>
        <v>0.0202127659574468</v>
      </c>
      <c r="X43">
        <f t="shared" si="7"/>
        <v>3195.23404255319</v>
      </c>
      <c r="Y43">
        <f t="shared" si="8"/>
        <v>7</v>
      </c>
      <c r="Z43">
        <f t="shared" si="9"/>
        <v>6</v>
      </c>
      <c r="AA43" t="s">
        <v>38</v>
      </c>
    </row>
    <row r="44" spans="1:27">
      <c r="A44" s="2">
        <v>42217</v>
      </c>
      <c r="B44" t="s">
        <v>126</v>
      </c>
      <c r="C44">
        <v>40</v>
      </c>
      <c r="D44" t="s">
        <v>26</v>
      </c>
      <c r="E44">
        <v>0</v>
      </c>
      <c r="F44">
        <v>19</v>
      </c>
      <c r="G44" t="s">
        <v>27</v>
      </c>
      <c r="H44">
        <v>624763</v>
      </c>
      <c r="I44" t="s">
        <v>112</v>
      </c>
      <c r="J44" t="s">
        <v>48</v>
      </c>
      <c r="L44">
        <v>174</v>
      </c>
      <c r="M44" s="1">
        <f t="shared" si="5"/>
        <v>1.93333333333333</v>
      </c>
      <c r="N44">
        <v>0</v>
      </c>
      <c r="O44">
        <v>90</v>
      </c>
      <c r="P44">
        <v>4</v>
      </c>
      <c r="Q44">
        <v>4</v>
      </c>
      <c r="R44">
        <v>133</v>
      </c>
      <c r="S44">
        <v>0</v>
      </c>
      <c r="T44">
        <v>1.01</v>
      </c>
      <c r="U44" t="s">
        <v>60</v>
      </c>
      <c r="W44">
        <f t="shared" si="6"/>
        <v>0.0169172932330827</v>
      </c>
      <c r="X44">
        <f t="shared" si="7"/>
        <v>2237.14285714286</v>
      </c>
      <c r="Y44">
        <f t="shared" si="8"/>
        <v>4</v>
      </c>
      <c r="Z44">
        <f t="shared" si="9"/>
        <v>4</v>
      </c>
      <c r="AA44" t="s">
        <v>34</v>
      </c>
    </row>
    <row r="45" spans="1:27">
      <c r="A45" s="2">
        <v>42217</v>
      </c>
      <c r="B45" t="s">
        <v>127</v>
      </c>
      <c r="C45">
        <v>32</v>
      </c>
      <c r="D45" t="s">
        <v>40</v>
      </c>
      <c r="E45">
        <v>1</v>
      </c>
      <c r="F45">
        <v>30</v>
      </c>
      <c r="G45" t="s">
        <v>27</v>
      </c>
      <c r="H45">
        <v>625642</v>
      </c>
      <c r="I45" t="s">
        <v>36</v>
      </c>
      <c r="J45" t="s">
        <v>95</v>
      </c>
      <c r="L45">
        <v>28</v>
      </c>
      <c r="M45" s="1">
        <f t="shared" si="5"/>
        <v>1.86666666666667</v>
      </c>
      <c r="N45">
        <v>0</v>
      </c>
      <c r="O45">
        <v>15</v>
      </c>
      <c r="P45">
        <v>0</v>
      </c>
      <c r="Q45">
        <v>2</v>
      </c>
      <c r="R45">
        <v>245</v>
      </c>
      <c r="S45">
        <v>0</v>
      </c>
      <c r="T45">
        <v>0.91</v>
      </c>
      <c r="U45" t="s">
        <v>58</v>
      </c>
      <c r="W45">
        <f t="shared" si="6"/>
        <v>0.00191326530612245</v>
      </c>
      <c r="X45">
        <f t="shared" si="7"/>
        <v>51.4285714285714</v>
      </c>
      <c r="Y45">
        <f t="shared" si="8"/>
        <v>1</v>
      </c>
      <c r="Z45">
        <f t="shared" si="9"/>
        <v>2</v>
      </c>
      <c r="AA45" t="s">
        <v>38</v>
      </c>
    </row>
    <row r="46" spans="1:27">
      <c r="A46" s="2">
        <v>42217</v>
      </c>
      <c r="B46" t="s">
        <v>128</v>
      </c>
      <c r="C46">
        <v>32</v>
      </c>
      <c r="D46" t="s">
        <v>40</v>
      </c>
      <c r="E46">
        <v>2</v>
      </c>
      <c r="F46">
        <v>47</v>
      </c>
      <c r="G46" t="s">
        <v>27</v>
      </c>
      <c r="H46">
        <v>625474</v>
      </c>
      <c r="I46" t="s">
        <v>36</v>
      </c>
      <c r="J46" t="s">
        <v>48</v>
      </c>
      <c r="L46">
        <v>17</v>
      </c>
      <c r="M46" s="1">
        <f t="shared" si="5"/>
        <v>0.53125</v>
      </c>
      <c r="N46">
        <v>3</v>
      </c>
      <c r="O46">
        <v>32</v>
      </c>
      <c r="P46">
        <v>1</v>
      </c>
      <c r="Q46">
        <v>3</v>
      </c>
      <c r="R46">
        <v>209</v>
      </c>
      <c r="U46" t="s">
        <v>129</v>
      </c>
      <c r="V46">
        <v>11.7</v>
      </c>
      <c r="W46">
        <f t="shared" si="6"/>
        <v>0.00478468899521531</v>
      </c>
      <c r="X46">
        <f t="shared" si="7"/>
        <v>122.334928229665</v>
      </c>
      <c r="Y46">
        <f t="shared" si="8"/>
        <v>3</v>
      </c>
      <c r="Z46">
        <f t="shared" si="9"/>
        <v>6</v>
      </c>
      <c r="AA46" t="s">
        <v>34</v>
      </c>
    </row>
    <row r="47" spans="1:27">
      <c r="A47" s="2">
        <v>42228</v>
      </c>
      <c r="B47" t="s">
        <v>130</v>
      </c>
      <c r="C47">
        <v>40</v>
      </c>
      <c r="D47" t="s">
        <v>26</v>
      </c>
      <c r="E47">
        <v>0</v>
      </c>
      <c r="F47">
        <v>20</v>
      </c>
      <c r="G47" t="s">
        <v>27</v>
      </c>
      <c r="H47">
        <v>627088</v>
      </c>
      <c r="I47" t="s">
        <v>36</v>
      </c>
      <c r="J47" t="s">
        <v>48</v>
      </c>
      <c r="L47">
        <v>49</v>
      </c>
      <c r="M47" s="1">
        <f t="shared" si="5"/>
        <v>2.1304347826087</v>
      </c>
      <c r="N47">
        <v>0</v>
      </c>
      <c r="O47">
        <v>23</v>
      </c>
      <c r="P47">
        <v>1</v>
      </c>
      <c r="Q47">
        <v>4</v>
      </c>
      <c r="R47">
        <v>211</v>
      </c>
      <c r="S47">
        <v>0</v>
      </c>
      <c r="T47">
        <v>0.93</v>
      </c>
      <c r="W47">
        <f t="shared" si="6"/>
        <v>0.00272511848341232</v>
      </c>
      <c r="X47">
        <f t="shared" si="7"/>
        <v>106.824644549763</v>
      </c>
      <c r="Y47">
        <f t="shared" si="8"/>
        <v>1</v>
      </c>
      <c r="Z47">
        <f t="shared" si="9"/>
        <v>4</v>
      </c>
      <c r="AA47" t="s">
        <v>34</v>
      </c>
    </row>
    <row r="48" spans="1:27">
      <c r="A48" s="2">
        <v>42229</v>
      </c>
      <c r="B48" t="s">
        <v>131</v>
      </c>
      <c r="C48">
        <v>40</v>
      </c>
      <c r="D48" t="s">
        <v>26</v>
      </c>
      <c r="J48" t="s">
        <v>95</v>
      </c>
      <c r="M48" s="1" t="e">
        <f t="shared" si="5"/>
        <v>#DIV/0!</v>
      </c>
      <c r="W48" t="e">
        <f t="shared" si="6"/>
        <v>#DIV/0!</v>
      </c>
      <c r="X48" t="e">
        <f t="shared" si="7"/>
        <v>#DIV/0!</v>
      </c>
      <c r="Y48">
        <f t="shared" si="8"/>
        <v>0</v>
      </c>
      <c r="Z48">
        <f t="shared" si="9"/>
        <v>0</v>
      </c>
      <c r="AA48" t="s">
        <v>38</v>
      </c>
    </row>
    <row r="49" spans="1:26">
      <c r="A49" t="s">
        <v>132</v>
      </c>
      <c r="M49" s="1" t="e">
        <f t="shared" si="5"/>
        <v>#DIV/0!</v>
      </c>
      <c r="W49" t="e">
        <f t="shared" si="6"/>
        <v>#DIV/0!</v>
      </c>
      <c r="X49" t="e">
        <f t="shared" si="7"/>
        <v>#DIV/0!</v>
      </c>
      <c r="Y49">
        <f t="shared" si="8"/>
        <v>0</v>
      </c>
      <c r="Z49">
        <f t="shared" si="9"/>
        <v>0</v>
      </c>
    </row>
    <row r="50" spans="1:27">
      <c r="A50" s="2">
        <v>42229</v>
      </c>
      <c r="B50" t="s">
        <v>133</v>
      </c>
      <c r="C50">
        <v>32</v>
      </c>
      <c r="D50" t="s">
        <v>40</v>
      </c>
      <c r="J50" t="s">
        <v>48</v>
      </c>
      <c r="M50" s="1" t="e">
        <f t="shared" si="5"/>
        <v>#DIV/0!</v>
      </c>
      <c r="W50" t="e">
        <f t="shared" si="6"/>
        <v>#DIV/0!</v>
      </c>
      <c r="X50" t="e">
        <f t="shared" si="7"/>
        <v>#DIV/0!</v>
      </c>
      <c r="Y50">
        <f t="shared" si="8"/>
        <v>0</v>
      </c>
      <c r="Z50">
        <f t="shared" si="9"/>
        <v>0</v>
      </c>
      <c r="AA50" t="s">
        <v>34</v>
      </c>
    </row>
    <row r="51" spans="1:27">
      <c r="A51" s="2">
        <v>42231</v>
      </c>
      <c r="B51" t="s">
        <v>134</v>
      </c>
      <c r="C51">
        <v>32</v>
      </c>
      <c r="D51" t="s">
        <v>40</v>
      </c>
      <c r="E51">
        <v>1</v>
      </c>
      <c r="F51">
        <v>33</v>
      </c>
      <c r="G51" t="s">
        <v>27</v>
      </c>
      <c r="H51">
        <v>627867</v>
      </c>
      <c r="I51" t="s">
        <v>36</v>
      </c>
      <c r="J51" t="s">
        <v>135</v>
      </c>
      <c r="L51">
        <v>45</v>
      </c>
      <c r="M51" s="1">
        <f t="shared" si="5"/>
        <v>1.32352941176471</v>
      </c>
      <c r="N51">
        <v>1</v>
      </c>
      <c r="O51">
        <v>34</v>
      </c>
      <c r="P51">
        <v>0</v>
      </c>
      <c r="Q51">
        <v>2</v>
      </c>
      <c r="R51">
        <v>255</v>
      </c>
      <c r="S51">
        <v>0</v>
      </c>
      <c r="T51">
        <v>0.85</v>
      </c>
      <c r="U51" t="s">
        <v>51</v>
      </c>
      <c r="W51">
        <f t="shared" si="6"/>
        <v>0.00416666666666667</v>
      </c>
      <c r="X51">
        <f t="shared" si="7"/>
        <v>198</v>
      </c>
      <c r="Y51">
        <f t="shared" si="8"/>
        <v>1</v>
      </c>
      <c r="Z51">
        <f t="shared" si="9"/>
        <v>3</v>
      </c>
      <c r="AA51" t="s">
        <v>38</v>
      </c>
    </row>
    <row r="52" spans="1:27">
      <c r="A52" s="2">
        <v>42242</v>
      </c>
      <c r="B52" t="s">
        <v>136</v>
      </c>
      <c r="C52">
        <v>32</v>
      </c>
      <c r="D52" t="s">
        <v>40</v>
      </c>
      <c r="E52">
        <v>1</v>
      </c>
      <c r="F52">
        <v>34</v>
      </c>
      <c r="G52" t="s">
        <v>27</v>
      </c>
      <c r="H52">
        <v>629258</v>
      </c>
      <c r="I52" t="s">
        <v>36</v>
      </c>
      <c r="J52" t="s">
        <v>95</v>
      </c>
      <c r="L52">
        <v>32</v>
      </c>
      <c r="M52" s="1">
        <f t="shared" si="5"/>
        <v>1.14285714285714</v>
      </c>
      <c r="N52">
        <v>2</v>
      </c>
      <c r="O52">
        <v>28</v>
      </c>
      <c r="P52">
        <v>0</v>
      </c>
      <c r="Q52">
        <v>1</v>
      </c>
      <c r="R52">
        <v>285</v>
      </c>
      <c r="S52">
        <v>0</v>
      </c>
      <c r="T52">
        <v>0.98</v>
      </c>
      <c r="U52" t="s">
        <v>72</v>
      </c>
      <c r="W52">
        <f t="shared" si="6"/>
        <v>0.00307017543859649</v>
      </c>
      <c r="X52">
        <f t="shared" si="7"/>
        <v>106.891228070175</v>
      </c>
      <c r="Y52">
        <f t="shared" si="8"/>
        <v>1</v>
      </c>
      <c r="Z52">
        <f t="shared" si="9"/>
        <v>3</v>
      </c>
      <c r="AA52" t="s">
        <v>38</v>
      </c>
    </row>
    <row r="53" spans="1:27">
      <c r="A53" s="2">
        <v>42242</v>
      </c>
      <c r="B53" t="s">
        <v>137</v>
      </c>
      <c r="C53">
        <v>40</v>
      </c>
      <c r="D53" t="s">
        <v>26</v>
      </c>
      <c r="E53">
        <v>2</v>
      </c>
      <c r="F53">
        <v>40</v>
      </c>
      <c r="G53" t="s">
        <v>27</v>
      </c>
      <c r="H53">
        <v>629199</v>
      </c>
      <c r="I53" t="s">
        <v>36</v>
      </c>
      <c r="J53" t="s">
        <v>138</v>
      </c>
      <c r="L53">
        <v>46</v>
      </c>
      <c r="M53" s="1">
        <f t="shared" si="5"/>
        <v>0.978723404255319</v>
      </c>
      <c r="N53">
        <v>2</v>
      </c>
      <c r="O53">
        <v>47</v>
      </c>
      <c r="P53">
        <v>4</v>
      </c>
      <c r="Q53">
        <v>4</v>
      </c>
      <c r="R53">
        <v>128</v>
      </c>
      <c r="S53">
        <v>0</v>
      </c>
      <c r="T53">
        <v>0.98</v>
      </c>
      <c r="U53" t="s">
        <v>124</v>
      </c>
      <c r="W53">
        <f t="shared" si="6"/>
        <v>0.0091796875</v>
      </c>
      <c r="X53">
        <f t="shared" si="7"/>
        <v>675.625</v>
      </c>
      <c r="Y53">
        <f t="shared" si="8"/>
        <v>6</v>
      </c>
      <c r="Z53">
        <f t="shared" si="9"/>
        <v>6</v>
      </c>
      <c r="AA53" t="s">
        <v>34</v>
      </c>
    </row>
    <row r="54" spans="1:27">
      <c r="A54" s="2">
        <v>42244</v>
      </c>
      <c r="B54" t="s">
        <v>139</v>
      </c>
      <c r="C54">
        <v>32</v>
      </c>
      <c r="D54" t="s">
        <v>40</v>
      </c>
      <c r="E54">
        <v>0</v>
      </c>
      <c r="F54">
        <v>28</v>
      </c>
      <c r="G54" t="s">
        <v>27</v>
      </c>
      <c r="H54">
        <v>629641</v>
      </c>
      <c r="I54" t="s">
        <v>41</v>
      </c>
      <c r="J54" t="s">
        <v>140</v>
      </c>
      <c r="L54">
        <v>17</v>
      </c>
      <c r="M54" s="1">
        <f t="shared" si="5"/>
        <v>0.894736842105263</v>
      </c>
      <c r="N54">
        <v>2</v>
      </c>
      <c r="O54">
        <v>19</v>
      </c>
      <c r="P54">
        <v>0</v>
      </c>
      <c r="Q54">
        <v>2</v>
      </c>
      <c r="R54">
        <v>279</v>
      </c>
      <c r="S54">
        <v>0</v>
      </c>
      <c r="T54">
        <v>0.94</v>
      </c>
      <c r="W54">
        <f t="shared" si="6"/>
        <v>0.00212813620071685</v>
      </c>
      <c r="X54">
        <f t="shared" si="7"/>
        <v>32.415770609319</v>
      </c>
      <c r="Y54">
        <f t="shared" si="8"/>
        <v>0</v>
      </c>
      <c r="Z54">
        <f t="shared" si="9"/>
        <v>4</v>
      </c>
      <c r="AA54" t="s">
        <v>29</v>
      </c>
    </row>
    <row r="55" spans="1:27">
      <c r="A55" s="2">
        <v>42247</v>
      </c>
      <c r="B55" t="s">
        <v>141</v>
      </c>
      <c r="C55">
        <v>32</v>
      </c>
      <c r="D55" t="s">
        <v>40</v>
      </c>
      <c r="E55">
        <v>1</v>
      </c>
      <c r="F55">
        <v>38</v>
      </c>
      <c r="G55" t="s">
        <v>27</v>
      </c>
      <c r="H55">
        <v>629915</v>
      </c>
      <c r="I55" t="s">
        <v>36</v>
      </c>
      <c r="J55" t="s">
        <v>95</v>
      </c>
      <c r="L55">
        <v>26</v>
      </c>
      <c r="M55" s="1">
        <f t="shared" si="5"/>
        <v>1.3</v>
      </c>
      <c r="N55">
        <v>1</v>
      </c>
      <c r="O55">
        <v>20</v>
      </c>
      <c r="P55">
        <v>2</v>
      </c>
      <c r="Q55">
        <v>3</v>
      </c>
      <c r="R55">
        <v>179</v>
      </c>
      <c r="S55">
        <v>0</v>
      </c>
      <c r="T55">
        <v>0.84</v>
      </c>
      <c r="U55" t="s">
        <v>142</v>
      </c>
      <c r="W55">
        <f t="shared" si="6"/>
        <v>0.00349162011173184</v>
      </c>
      <c r="X55">
        <f t="shared" si="7"/>
        <v>110.391061452514</v>
      </c>
      <c r="Y55">
        <f t="shared" si="8"/>
        <v>3</v>
      </c>
      <c r="Z55">
        <f t="shared" si="9"/>
        <v>4</v>
      </c>
      <c r="AA55" t="s">
        <v>38</v>
      </c>
    </row>
    <row r="56" spans="1:27">
      <c r="A56" s="2">
        <v>42249</v>
      </c>
      <c r="B56" t="s">
        <v>143</v>
      </c>
      <c r="C56">
        <v>40</v>
      </c>
      <c r="D56" t="s">
        <v>26</v>
      </c>
      <c r="E56">
        <v>2</v>
      </c>
      <c r="F56">
        <v>42</v>
      </c>
      <c r="G56" t="s">
        <v>27</v>
      </c>
      <c r="H56">
        <v>630235</v>
      </c>
      <c r="I56" t="s">
        <v>36</v>
      </c>
      <c r="J56" t="s">
        <v>144</v>
      </c>
      <c r="L56">
        <v>61</v>
      </c>
      <c r="M56" s="1">
        <f t="shared" si="5"/>
        <v>1.525</v>
      </c>
      <c r="N56">
        <v>1</v>
      </c>
      <c r="O56">
        <v>40</v>
      </c>
      <c r="P56">
        <v>3</v>
      </c>
      <c r="Q56">
        <v>4</v>
      </c>
      <c r="R56">
        <v>155</v>
      </c>
      <c r="U56" t="s">
        <v>79</v>
      </c>
      <c r="W56">
        <f t="shared" si="6"/>
        <v>0.00645161290322581</v>
      </c>
      <c r="X56">
        <f t="shared" si="7"/>
        <v>661.161290322581</v>
      </c>
      <c r="Y56">
        <f t="shared" si="8"/>
        <v>5</v>
      </c>
      <c r="Z56">
        <f t="shared" si="9"/>
        <v>5</v>
      </c>
      <c r="AA56" t="s">
        <v>34</v>
      </c>
    </row>
    <row r="57" spans="1:27">
      <c r="A57" s="2">
        <v>42262</v>
      </c>
      <c r="B57" t="s">
        <v>145</v>
      </c>
      <c r="C57">
        <v>32</v>
      </c>
      <c r="D57" t="s">
        <v>40</v>
      </c>
      <c r="E57">
        <v>0</v>
      </c>
      <c r="F57">
        <v>24</v>
      </c>
      <c r="G57" t="s">
        <v>27</v>
      </c>
      <c r="H57">
        <v>631493</v>
      </c>
      <c r="I57" t="s">
        <v>89</v>
      </c>
      <c r="J57" t="s">
        <v>146</v>
      </c>
      <c r="L57">
        <v>20</v>
      </c>
      <c r="M57" s="1">
        <f t="shared" si="5"/>
        <v>1.17647058823529</v>
      </c>
      <c r="N57">
        <v>2</v>
      </c>
      <c r="O57">
        <v>17</v>
      </c>
      <c r="P57">
        <v>1</v>
      </c>
      <c r="Q57">
        <v>3</v>
      </c>
      <c r="R57">
        <v>200</v>
      </c>
      <c r="S57">
        <v>0</v>
      </c>
      <c r="T57">
        <v>0.97</v>
      </c>
      <c r="U57" t="s">
        <v>96</v>
      </c>
      <c r="W57">
        <f t="shared" si="6"/>
        <v>0.00265625</v>
      </c>
      <c r="X57">
        <f t="shared" si="7"/>
        <v>40.8</v>
      </c>
      <c r="Y57">
        <f t="shared" si="8"/>
        <v>1</v>
      </c>
      <c r="Z57">
        <f t="shared" si="9"/>
        <v>5</v>
      </c>
      <c r="AA57" t="s">
        <v>29</v>
      </c>
    </row>
    <row r="58" spans="1:27">
      <c r="A58" s="2">
        <v>42264</v>
      </c>
      <c r="B58" t="s">
        <v>147</v>
      </c>
      <c r="C58">
        <v>40</v>
      </c>
      <c r="D58" t="s">
        <v>26</v>
      </c>
      <c r="E58">
        <v>1</v>
      </c>
      <c r="F58">
        <v>30</v>
      </c>
      <c r="G58" t="s">
        <v>27</v>
      </c>
      <c r="H58">
        <v>628897</v>
      </c>
      <c r="I58" t="s">
        <v>89</v>
      </c>
      <c r="J58" t="s">
        <v>148</v>
      </c>
      <c r="L58">
        <v>121</v>
      </c>
      <c r="M58" s="1">
        <f t="shared" si="5"/>
        <v>2.42</v>
      </c>
      <c r="N58">
        <v>0</v>
      </c>
      <c r="O58">
        <v>50</v>
      </c>
      <c r="P58">
        <v>4</v>
      </c>
      <c r="Q58">
        <v>4</v>
      </c>
      <c r="R58">
        <v>141</v>
      </c>
      <c r="U58" t="s">
        <v>45</v>
      </c>
      <c r="W58">
        <f t="shared" si="6"/>
        <v>0.00886524822695036</v>
      </c>
      <c r="X58">
        <f t="shared" si="7"/>
        <v>1287.23404255319</v>
      </c>
      <c r="Y58">
        <f t="shared" si="8"/>
        <v>5</v>
      </c>
      <c r="Z58">
        <f t="shared" si="9"/>
        <v>4</v>
      </c>
      <c r="AA58" t="s">
        <v>34</v>
      </c>
    </row>
    <row r="59" spans="1:27">
      <c r="A59" s="2">
        <v>42268</v>
      </c>
      <c r="B59" t="s">
        <v>149</v>
      </c>
      <c r="C59">
        <v>32</v>
      </c>
      <c r="D59" t="s">
        <v>40</v>
      </c>
      <c r="E59">
        <v>2</v>
      </c>
      <c r="F59">
        <v>43</v>
      </c>
      <c r="G59" t="s">
        <v>27</v>
      </c>
      <c r="H59">
        <v>632896</v>
      </c>
      <c r="I59" t="s">
        <v>36</v>
      </c>
      <c r="J59" t="s">
        <v>140</v>
      </c>
      <c r="L59">
        <v>32</v>
      </c>
      <c r="M59" s="1">
        <f t="shared" si="5"/>
        <v>1.06666666666667</v>
      </c>
      <c r="N59">
        <v>2</v>
      </c>
      <c r="O59">
        <v>30</v>
      </c>
      <c r="P59">
        <v>4</v>
      </c>
      <c r="Q59">
        <v>4</v>
      </c>
      <c r="R59">
        <v>143</v>
      </c>
      <c r="S59">
        <v>0</v>
      </c>
      <c r="T59">
        <v>0.89</v>
      </c>
      <c r="U59" t="s">
        <v>54</v>
      </c>
      <c r="W59">
        <f t="shared" si="6"/>
        <v>0.00655594405594406</v>
      </c>
      <c r="X59">
        <f t="shared" si="7"/>
        <v>288.671328671329</v>
      </c>
      <c r="Y59">
        <f t="shared" si="8"/>
        <v>6</v>
      </c>
      <c r="Z59">
        <f t="shared" si="9"/>
        <v>6</v>
      </c>
      <c r="AA59" t="s">
        <v>29</v>
      </c>
    </row>
    <row r="60" spans="1:27">
      <c r="A60" s="2">
        <v>42269</v>
      </c>
      <c r="B60" t="s">
        <v>150</v>
      </c>
      <c r="C60">
        <v>32</v>
      </c>
      <c r="D60" t="s">
        <v>40</v>
      </c>
      <c r="E60">
        <v>3</v>
      </c>
      <c r="F60">
        <v>59</v>
      </c>
      <c r="G60" t="s">
        <v>27</v>
      </c>
      <c r="H60">
        <v>631798</v>
      </c>
      <c r="I60" t="s">
        <v>36</v>
      </c>
      <c r="J60" t="s">
        <v>140</v>
      </c>
      <c r="L60">
        <v>24</v>
      </c>
      <c r="M60" s="1">
        <f t="shared" si="5"/>
        <v>0.923076923076923</v>
      </c>
      <c r="N60">
        <v>2</v>
      </c>
      <c r="O60">
        <v>26</v>
      </c>
      <c r="P60">
        <v>5</v>
      </c>
      <c r="Q60">
        <v>5</v>
      </c>
      <c r="R60">
        <v>98</v>
      </c>
      <c r="S60">
        <v>0</v>
      </c>
      <c r="T60">
        <v>0.9</v>
      </c>
      <c r="U60" t="s">
        <v>79</v>
      </c>
      <c r="W60">
        <f t="shared" si="6"/>
        <v>0.00829081632653061</v>
      </c>
      <c r="X60">
        <f t="shared" si="7"/>
        <v>375.673469387755</v>
      </c>
      <c r="Y60">
        <f t="shared" si="8"/>
        <v>8</v>
      </c>
      <c r="Z60">
        <f t="shared" si="9"/>
        <v>7</v>
      </c>
      <c r="AA60" t="s">
        <v>29</v>
      </c>
    </row>
    <row r="61" spans="1:27">
      <c r="A61" s="2">
        <v>42275</v>
      </c>
      <c r="B61" t="s">
        <v>151</v>
      </c>
      <c r="C61">
        <v>40</v>
      </c>
      <c r="D61" t="s">
        <v>26</v>
      </c>
      <c r="E61">
        <v>2</v>
      </c>
      <c r="F61">
        <v>43</v>
      </c>
      <c r="G61" t="s">
        <v>81</v>
      </c>
      <c r="H61">
        <v>633705</v>
      </c>
      <c r="I61" t="s">
        <v>152</v>
      </c>
      <c r="J61" t="s">
        <v>140</v>
      </c>
      <c r="L61">
        <v>277</v>
      </c>
      <c r="M61" s="1">
        <f t="shared" si="5"/>
        <v>1.73125</v>
      </c>
      <c r="N61">
        <v>2</v>
      </c>
      <c r="O61">
        <v>160</v>
      </c>
      <c r="P61">
        <v>0</v>
      </c>
      <c r="Q61">
        <v>1</v>
      </c>
      <c r="R61">
        <v>287</v>
      </c>
      <c r="S61">
        <v>0</v>
      </c>
      <c r="T61">
        <v>0.94</v>
      </c>
      <c r="U61" t="s">
        <v>96</v>
      </c>
      <c r="W61">
        <f t="shared" si="6"/>
        <v>0.0139372822299652</v>
      </c>
      <c r="X61">
        <f t="shared" si="7"/>
        <v>6640.2787456446</v>
      </c>
      <c r="Y61">
        <f t="shared" si="8"/>
        <v>2</v>
      </c>
      <c r="Z61">
        <f t="shared" si="9"/>
        <v>3</v>
      </c>
      <c r="AA61" t="s">
        <v>29</v>
      </c>
    </row>
    <row r="62" spans="1:27">
      <c r="A62" s="2">
        <v>42276</v>
      </c>
      <c r="B62" t="s">
        <v>153</v>
      </c>
      <c r="C62">
        <v>32</v>
      </c>
      <c r="D62" t="s">
        <v>40</v>
      </c>
      <c r="E62">
        <v>2</v>
      </c>
      <c r="F62">
        <v>41</v>
      </c>
      <c r="G62" t="s">
        <v>27</v>
      </c>
      <c r="H62">
        <v>632486</v>
      </c>
      <c r="I62" t="s">
        <v>154</v>
      </c>
      <c r="J62" s="2" t="s">
        <v>48</v>
      </c>
      <c r="L62">
        <v>24</v>
      </c>
      <c r="M62" s="1">
        <f t="shared" si="5"/>
        <v>0.96</v>
      </c>
      <c r="N62">
        <v>2</v>
      </c>
      <c r="O62">
        <v>25</v>
      </c>
      <c r="P62">
        <v>3</v>
      </c>
      <c r="Q62">
        <v>3</v>
      </c>
      <c r="R62">
        <v>167</v>
      </c>
      <c r="S62">
        <v>0</v>
      </c>
      <c r="T62">
        <v>1.03</v>
      </c>
      <c r="U62" t="s">
        <v>155</v>
      </c>
      <c r="W62">
        <f t="shared" si="6"/>
        <v>0.00467814371257485</v>
      </c>
      <c r="X62">
        <f t="shared" si="7"/>
        <v>147.305389221557</v>
      </c>
      <c r="Y62">
        <f t="shared" si="8"/>
        <v>5</v>
      </c>
      <c r="Z62">
        <f t="shared" si="9"/>
        <v>5</v>
      </c>
      <c r="AA62" t="s">
        <v>34</v>
      </c>
    </row>
    <row r="63" spans="1:27">
      <c r="A63" s="2">
        <v>42277</v>
      </c>
      <c r="B63" t="s">
        <v>156</v>
      </c>
      <c r="C63">
        <v>40</v>
      </c>
      <c r="D63" t="s">
        <v>26</v>
      </c>
      <c r="E63">
        <v>4</v>
      </c>
      <c r="F63">
        <v>60</v>
      </c>
      <c r="G63" t="s">
        <v>27</v>
      </c>
      <c r="H63">
        <v>633788</v>
      </c>
      <c r="I63" t="s">
        <v>36</v>
      </c>
      <c r="J63" t="s">
        <v>95</v>
      </c>
      <c r="L63">
        <v>19</v>
      </c>
      <c r="M63" s="1">
        <f t="shared" si="5"/>
        <v>0.791666666666667</v>
      </c>
      <c r="N63">
        <v>2</v>
      </c>
      <c r="O63">
        <v>24</v>
      </c>
      <c r="P63">
        <v>1</v>
      </c>
      <c r="Q63">
        <v>3</v>
      </c>
      <c r="R63">
        <v>212</v>
      </c>
      <c r="S63">
        <v>0</v>
      </c>
      <c r="T63">
        <v>0.88</v>
      </c>
      <c r="U63" t="s">
        <v>96</v>
      </c>
      <c r="W63">
        <f t="shared" si="6"/>
        <v>0.00283018867924528</v>
      </c>
      <c r="X63">
        <f t="shared" si="7"/>
        <v>129.056603773585</v>
      </c>
      <c r="Y63">
        <f t="shared" si="8"/>
        <v>5</v>
      </c>
      <c r="Z63">
        <f t="shared" si="9"/>
        <v>5</v>
      </c>
      <c r="AA63" t="s">
        <v>38</v>
      </c>
    </row>
    <row r="64" spans="1:27">
      <c r="A64" s="2">
        <v>42296</v>
      </c>
      <c r="B64" t="s">
        <v>157</v>
      </c>
      <c r="C64">
        <v>40</v>
      </c>
      <c r="D64" t="s">
        <v>26</v>
      </c>
      <c r="E64">
        <v>2</v>
      </c>
      <c r="F64">
        <v>41</v>
      </c>
      <c r="G64" t="s">
        <v>27</v>
      </c>
      <c r="H64">
        <v>636674</v>
      </c>
      <c r="I64" t="s">
        <v>78</v>
      </c>
      <c r="J64" t="s">
        <v>66</v>
      </c>
      <c r="L64">
        <v>253</v>
      </c>
      <c r="M64" s="1">
        <f t="shared" si="5"/>
        <v>1.64285714285714</v>
      </c>
      <c r="N64">
        <v>1</v>
      </c>
      <c r="O64">
        <v>154</v>
      </c>
      <c r="P64">
        <v>0</v>
      </c>
      <c r="Q64">
        <v>2</v>
      </c>
      <c r="R64">
        <v>230</v>
      </c>
      <c r="T64">
        <v>0.96</v>
      </c>
      <c r="U64" t="s">
        <v>45</v>
      </c>
      <c r="W64">
        <f t="shared" si="6"/>
        <v>0.0167391304347826</v>
      </c>
      <c r="X64">
        <f t="shared" si="7"/>
        <v>6945.4</v>
      </c>
      <c r="Y64">
        <f t="shared" si="8"/>
        <v>2</v>
      </c>
      <c r="Z64">
        <f t="shared" si="9"/>
        <v>3</v>
      </c>
      <c r="AA64" t="s">
        <v>34</v>
      </c>
    </row>
    <row r="65" spans="1:26">
      <c r="A65" t="s">
        <v>158</v>
      </c>
      <c r="M65" s="1" t="e">
        <f t="shared" si="5"/>
        <v>#DIV/0!</v>
      </c>
      <c r="W65" t="e">
        <f t="shared" si="6"/>
        <v>#DIV/0!</v>
      </c>
      <c r="X65" t="e">
        <f t="shared" si="7"/>
        <v>#DIV/0!</v>
      </c>
      <c r="Y65">
        <f t="shared" si="8"/>
        <v>0</v>
      </c>
      <c r="Z65">
        <f t="shared" si="9"/>
        <v>0</v>
      </c>
    </row>
    <row r="66" spans="1:27">
      <c r="A66" s="2">
        <v>42312</v>
      </c>
      <c r="B66" t="s">
        <v>159</v>
      </c>
      <c r="C66">
        <v>32</v>
      </c>
      <c r="D66" t="s">
        <v>40</v>
      </c>
      <c r="E66">
        <v>1</v>
      </c>
      <c r="F66">
        <v>39</v>
      </c>
      <c r="G66" t="s">
        <v>27</v>
      </c>
      <c r="H66">
        <v>638808</v>
      </c>
      <c r="I66" t="s">
        <v>112</v>
      </c>
      <c r="J66" t="s">
        <v>37</v>
      </c>
      <c r="L66">
        <v>23</v>
      </c>
      <c r="M66" s="1">
        <f t="shared" si="5"/>
        <v>0.884615384615385</v>
      </c>
      <c r="N66">
        <v>2</v>
      </c>
      <c r="O66">
        <v>26</v>
      </c>
      <c r="P66">
        <v>5</v>
      </c>
      <c r="Q66">
        <v>5</v>
      </c>
      <c r="R66">
        <v>77</v>
      </c>
      <c r="S66">
        <v>0</v>
      </c>
      <c r="T66">
        <v>0.9</v>
      </c>
      <c r="W66">
        <f t="shared" si="6"/>
        <v>0.0105519480519481</v>
      </c>
      <c r="X66">
        <f t="shared" si="7"/>
        <v>302.883116883117</v>
      </c>
      <c r="Y66">
        <f t="shared" si="8"/>
        <v>6</v>
      </c>
      <c r="Z66">
        <f t="shared" si="9"/>
        <v>7</v>
      </c>
      <c r="AA66" t="s">
        <v>38</v>
      </c>
    </row>
    <row r="67" spans="1:27">
      <c r="A67" s="2">
        <v>42312</v>
      </c>
      <c r="B67" t="s">
        <v>160</v>
      </c>
      <c r="C67">
        <v>40</v>
      </c>
      <c r="D67" t="s">
        <v>26</v>
      </c>
      <c r="E67">
        <v>0</v>
      </c>
      <c r="F67">
        <v>26</v>
      </c>
      <c r="G67" t="s">
        <v>27</v>
      </c>
      <c r="H67">
        <v>639259</v>
      </c>
      <c r="I67" t="s">
        <v>41</v>
      </c>
      <c r="J67" t="s">
        <v>37</v>
      </c>
      <c r="L67">
        <v>45</v>
      </c>
      <c r="M67" s="1">
        <f t="shared" si="5"/>
        <v>1.60714285714286</v>
      </c>
      <c r="N67">
        <v>1</v>
      </c>
      <c r="O67">
        <v>28</v>
      </c>
      <c r="P67">
        <v>2</v>
      </c>
      <c r="Q67">
        <v>3</v>
      </c>
      <c r="R67">
        <v>181</v>
      </c>
      <c r="T67" t="s">
        <v>124</v>
      </c>
      <c r="U67" t="s">
        <v>161</v>
      </c>
      <c r="W67">
        <f t="shared" si="6"/>
        <v>0.00386740331491713</v>
      </c>
      <c r="X67">
        <f t="shared" si="7"/>
        <v>180.994475138122</v>
      </c>
      <c r="Y67">
        <f t="shared" si="8"/>
        <v>2</v>
      </c>
      <c r="Z67">
        <f t="shared" si="9"/>
        <v>4</v>
      </c>
      <c r="AA67" t="s">
        <v>38</v>
      </c>
    </row>
    <row r="68" spans="13:26">
      <c r="M68" s="1" t="e">
        <f t="shared" si="5"/>
        <v>#DIV/0!</v>
      </c>
      <c r="W68" t="e">
        <f t="shared" si="6"/>
        <v>#DIV/0!</v>
      </c>
      <c r="X68" t="e">
        <f t="shared" si="7"/>
        <v>#DIV/0!</v>
      </c>
      <c r="Y68">
        <f t="shared" si="8"/>
        <v>0</v>
      </c>
      <c r="Z68">
        <f t="shared" si="9"/>
        <v>0</v>
      </c>
    </row>
    <row r="69" spans="1:27">
      <c r="A69" s="2">
        <v>42312</v>
      </c>
      <c r="B69" t="s">
        <v>162</v>
      </c>
      <c r="C69">
        <v>40</v>
      </c>
      <c r="D69" t="s">
        <v>26</v>
      </c>
      <c r="E69">
        <v>1</v>
      </c>
      <c r="F69">
        <v>36</v>
      </c>
      <c r="G69" t="s">
        <v>81</v>
      </c>
      <c r="H69">
        <v>639174</v>
      </c>
      <c r="I69" t="s">
        <v>41</v>
      </c>
      <c r="J69" t="s">
        <v>37</v>
      </c>
      <c r="L69">
        <v>47</v>
      </c>
      <c r="M69" s="1">
        <f t="shared" si="5"/>
        <v>1.34285714285714</v>
      </c>
      <c r="N69">
        <v>1</v>
      </c>
      <c r="O69">
        <v>35</v>
      </c>
      <c r="P69">
        <v>5</v>
      </c>
      <c r="Q69">
        <v>5</v>
      </c>
      <c r="R69">
        <v>80</v>
      </c>
      <c r="S69">
        <v>0</v>
      </c>
      <c r="T69">
        <v>1</v>
      </c>
      <c r="U69" t="s">
        <v>163</v>
      </c>
      <c r="W69">
        <f t="shared" si="6"/>
        <v>0.0109375</v>
      </c>
      <c r="X69">
        <f t="shared" si="7"/>
        <v>740.25</v>
      </c>
      <c r="Y69">
        <f t="shared" si="8"/>
        <v>6</v>
      </c>
      <c r="Z69">
        <f t="shared" si="9"/>
        <v>6</v>
      </c>
      <c r="AA69" t="s">
        <v>38</v>
      </c>
    </row>
    <row r="70" spans="1:27">
      <c r="A70" s="2">
        <v>42320</v>
      </c>
      <c r="B70" t="s">
        <v>164</v>
      </c>
      <c r="C70">
        <v>40</v>
      </c>
      <c r="D70" t="s">
        <v>26</v>
      </c>
      <c r="E70">
        <v>2</v>
      </c>
      <c r="F70">
        <v>49</v>
      </c>
      <c r="G70" t="s">
        <v>27</v>
      </c>
      <c r="H70">
        <v>630709</v>
      </c>
      <c r="I70" t="s">
        <v>31</v>
      </c>
      <c r="J70" t="s">
        <v>48</v>
      </c>
      <c r="L70">
        <v>55</v>
      </c>
      <c r="M70" s="1">
        <f t="shared" si="5"/>
        <v>0.69620253164557</v>
      </c>
      <c r="N70">
        <v>2</v>
      </c>
      <c r="O70">
        <v>79</v>
      </c>
      <c r="P70">
        <v>0</v>
      </c>
      <c r="Q70">
        <v>1</v>
      </c>
      <c r="R70">
        <v>307</v>
      </c>
      <c r="S70">
        <v>0</v>
      </c>
      <c r="T70">
        <v>0.95</v>
      </c>
      <c r="U70" t="s">
        <v>33</v>
      </c>
      <c r="W70">
        <f t="shared" si="6"/>
        <v>0.00643322475570033</v>
      </c>
      <c r="X70">
        <f t="shared" si="7"/>
        <v>693.501628664495</v>
      </c>
      <c r="Y70">
        <f t="shared" si="8"/>
        <v>2</v>
      </c>
      <c r="Z70">
        <f t="shared" si="9"/>
        <v>3</v>
      </c>
      <c r="AA70" t="s">
        <v>34</v>
      </c>
    </row>
    <row r="71" spans="1:27">
      <c r="A71" s="2">
        <v>42325</v>
      </c>
      <c r="B71" t="s">
        <v>165</v>
      </c>
      <c r="C71">
        <v>40</v>
      </c>
      <c r="D71" t="s">
        <v>26</v>
      </c>
      <c r="E71">
        <v>2</v>
      </c>
      <c r="F71">
        <v>48</v>
      </c>
      <c r="G71" t="s">
        <v>27</v>
      </c>
      <c r="H71">
        <v>641306</v>
      </c>
      <c r="I71" t="s">
        <v>41</v>
      </c>
      <c r="J71" t="s">
        <v>53</v>
      </c>
      <c r="L71">
        <v>72</v>
      </c>
      <c r="M71" s="1">
        <f t="shared" si="5"/>
        <v>1.84615384615385</v>
      </c>
      <c r="N71">
        <v>0</v>
      </c>
      <c r="O71">
        <v>39</v>
      </c>
      <c r="P71">
        <v>4</v>
      </c>
      <c r="Q71">
        <v>4</v>
      </c>
      <c r="R71">
        <v>135</v>
      </c>
      <c r="S71">
        <v>0</v>
      </c>
      <c r="T71">
        <v>0.96</v>
      </c>
      <c r="W71">
        <f t="shared" si="6"/>
        <v>0.00722222222222222</v>
      </c>
      <c r="X71">
        <f t="shared" si="7"/>
        <v>998.4</v>
      </c>
      <c r="Y71">
        <f t="shared" si="8"/>
        <v>6</v>
      </c>
      <c r="Z71">
        <f t="shared" si="9"/>
        <v>4</v>
      </c>
      <c r="AA71" t="s">
        <v>34</v>
      </c>
    </row>
    <row r="72" spans="1:27">
      <c r="A72" s="2">
        <v>42327</v>
      </c>
      <c r="B72" t="s">
        <v>166</v>
      </c>
      <c r="D72" t="s">
        <v>26</v>
      </c>
      <c r="E72">
        <v>2</v>
      </c>
      <c r="F72">
        <v>43</v>
      </c>
      <c r="G72" t="s">
        <v>27</v>
      </c>
      <c r="H72">
        <v>641612</v>
      </c>
      <c r="I72" t="s">
        <v>78</v>
      </c>
      <c r="J72" t="s">
        <v>148</v>
      </c>
      <c r="L72">
        <v>150</v>
      </c>
      <c r="M72" s="1">
        <f t="shared" si="5"/>
        <v>2.41935483870968</v>
      </c>
      <c r="N72">
        <v>0</v>
      </c>
      <c r="O72">
        <v>62</v>
      </c>
      <c r="P72">
        <v>3</v>
      </c>
      <c r="Q72">
        <v>4</v>
      </c>
      <c r="R72">
        <v>151</v>
      </c>
      <c r="S72">
        <v>0</v>
      </c>
      <c r="T72">
        <v>0.97</v>
      </c>
      <c r="U72" t="s">
        <v>33</v>
      </c>
      <c r="W72" t="e">
        <f t="shared" si="6"/>
        <v>#DIV/0!</v>
      </c>
      <c r="X72">
        <f t="shared" si="7"/>
        <v>2648.34437086093</v>
      </c>
      <c r="Y72">
        <f t="shared" si="8"/>
        <v>5</v>
      </c>
      <c r="Z72">
        <f t="shared" si="9"/>
        <v>4</v>
      </c>
      <c r="AA72" t="s">
        <v>34</v>
      </c>
    </row>
    <row r="73" spans="1:27">
      <c r="A73" s="2">
        <v>42327</v>
      </c>
      <c r="B73" t="s">
        <v>167</v>
      </c>
      <c r="C73">
        <v>32</v>
      </c>
      <c r="D73" t="s">
        <v>40</v>
      </c>
      <c r="E73">
        <v>1</v>
      </c>
      <c r="F73">
        <v>34</v>
      </c>
      <c r="G73" t="s">
        <v>27</v>
      </c>
      <c r="H73">
        <v>641781</v>
      </c>
      <c r="I73" t="s">
        <v>41</v>
      </c>
      <c r="J73" t="s">
        <v>37</v>
      </c>
      <c r="L73">
        <v>19</v>
      </c>
      <c r="M73" s="1">
        <f t="shared" si="5"/>
        <v>0.612903225806452</v>
      </c>
      <c r="N73">
        <v>2</v>
      </c>
      <c r="O73">
        <v>31</v>
      </c>
      <c r="P73">
        <v>5</v>
      </c>
      <c r="Q73">
        <v>4</v>
      </c>
      <c r="R73">
        <v>108</v>
      </c>
      <c r="S73">
        <v>0</v>
      </c>
      <c r="T73">
        <v>0.89</v>
      </c>
      <c r="W73">
        <f t="shared" si="6"/>
        <v>0.00896990740740741</v>
      </c>
      <c r="X73">
        <f t="shared" si="7"/>
        <v>185.425925925926</v>
      </c>
      <c r="Y73">
        <f t="shared" si="8"/>
        <v>6</v>
      </c>
      <c r="Z73">
        <f t="shared" si="9"/>
        <v>6</v>
      </c>
      <c r="AA73" t="s">
        <v>38</v>
      </c>
    </row>
    <row r="74" spans="1:27">
      <c r="A74" s="2">
        <v>42328</v>
      </c>
      <c r="B74" t="s">
        <v>168</v>
      </c>
      <c r="C74">
        <v>40</v>
      </c>
      <c r="D74" t="s">
        <v>26</v>
      </c>
      <c r="E74">
        <v>2</v>
      </c>
      <c r="F74">
        <v>41</v>
      </c>
      <c r="G74" t="s">
        <v>27</v>
      </c>
      <c r="H74">
        <v>641524</v>
      </c>
      <c r="I74" t="s">
        <v>41</v>
      </c>
      <c r="J74" t="s">
        <v>48</v>
      </c>
      <c r="L74">
        <v>31</v>
      </c>
      <c r="M74" s="1">
        <f t="shared" si="5"/>
        <v>1.34782608695652</v>
      </c>
      <c r="N74">
        <v>1</v>
      </c>
      <c r="O74">
        <v>23</v>
      </c>
      <c r="P74">
        <v>0</v>
      </c>
      <c r="Q74">
        <v>2</v>
      </c>
      <c r="R74">
        <v>235</v>
      </c>
      <c r="S74">
        <v>0</v>
      </c>
      <c r="T74">
        <v>0.88</v>
      </c>
      <c r="U74" t="s">
        <v>155</v>
      </c>
      <c r="W74">
        <f t="shared" si="6"/>
        <v>0.0024468085106383</v>
      </c>
      <c r="X74">
        <f t="shared" si="7"/>
        <v>124.395744680851</v>
      </c>
      <c r="Y74">
        <f t="shared" si="8"/>
        <v>2</v>
      </c>
      <c r="Z74">
        <f t="shared" si="9"/>
        <v>3</v>
      </c>
      <c r="AA74" t="s">
        <v>34</v>
      </c>
    </row>
    <row r="75" spans="1:27">
      <c r="A75" s="2">
        <v>42329</v>
      </c>
      <c r="B75" t="s">
        <v>169</v>
      </c>
      <c r="C75">
        <v>40</v>
      </c>
      <c r="D75" t="s">
        <v>26</v>
      </c>
      <c r="E75">
        <v>1</v>
      </c>
      <c r="F75">
        <v>38</v>
      </c>
      <c r="G75" t="s">
        <v>27</v>
      </c>
      <c r="H75">
        <v>641846</v>
      </c>
      <c r="I75" t="s">
        <v>41</v>
      </c>
      <c r="J75" t="s">
        <v>37</v>
      </c>
      <c r="L75">
        <v>35</v>
      </c>
      <c r="M75" s="1">
        <f t="shared" si="5"/>
        <v>1.34615384615385</v>
      </c>
      <c r="N75">
        <v>1</v>
      </c>
      <c r="O75">
        <v>26</v>
      </c>
      <c r="P75">
        <v>5</v>
      </c>
      <c r="Q75">
        <v>5</v>
      </c>
      <c r="R75">
        <v>95</v>
      </c>
      <c r="S75">
        <v>0</v>
      </c>
      <c r="T75">
        <v>0.89</v>
      </c>
      <c r="U75" t="s">
        <v>60</v>
      </c>
      <c r="W75">
        <f t="shared" si="6"/>
        <v>0.0068421052631579</v>
      </c>
      <c r="X75">
        <f t="shared" si="7"/>
        <v>364</v>
      </c>
      <c r="Y75">
        <f t="shared" si="8"/>
        <v>6</v>
      </c>
      <c r="Z75">
        <f t="shared" si="9"/>
        <v>6</v>
      </c>
      <c r="AA75" t="s">
        <v>38</v>
      </c>
    </row>
    <row r="76" spans="1:27">
      <c r="A76" s="2">
        <v>42334</v>
      </c>
      <c r="B76" t="s">
        <v>170</v>
      </c>
      <c r="C76">
        <v>32</v>
      </c>
      <c r="D76" t="s">
        <v>40</v>
      </c>
      <c r="E76">
        <v>2</v>
      </c>
      <c r="F76">
        <v>40</v>
      </c>
      <c r="G76" t="s">
        <v>27</v>
      </c>
      <c r="H76">
        <v>642549</v>
      </c>
      <c r="I76" t="s">
        <v>41</v>
      </c>
      <c r="J76" t="s">
        <v>37</v>
      </c>
      <c r="L76">
        <v>15</v>
      </c>
      <c r="M76" s="1">
        <f t="shared" si="5"/>
        <v>0.6</v>
      </c>
      <c r="N76">
        <v>2</v>
      </c>
      <c r="O76">
        <v>25</v>
      </c>
      <c r="P76">
        <v>5</v>
      </c>
      <c r="Q76">
        <v>5</v>
      </c>
      <c r="R76">
        <v>93</v>
      </c>
      <c r="S76">
        <v>0</v>
      </c>
      <c r="T76">
        <v>0.85</v>
      </c>
      <c r="U76" t="s">
        <v>129</v>
      </c>
      <c r="W76">
        <f t="shared" si="6"/>
        <v>0.0084005376344086</v>
      </c>
      <c r="X76">
        <f t="shared" si="7"/>
        <v>161.290322580645</v>
      </c>
      <c r="Y76">
        <f t="shared" si="8"/>
        <v>7</v>
      </c>
      <c r="Z76">
        <f t="shared" si="9"/>
        <v>7</v>
      </c>
      <c r="AA76" t="s">
        <v>38</v>
      </c>
    </row>
    <row r="77" spans="1:27">
      <c r="A77" s="2">
        <v>42334</v>
      </c>
      <c r="B77" t="s">
        <v>171</v>
      </c>
      <c r="C77">
        <v>32</v>
      </c>
      <c r="D77" t="s">
        <v>40</v>
      </c>
      <c r="E77">
        <v>3</v>
      </c>
      <c r="F77">
        <v>54</v>
      </c>
      <c r="G77" t="s">
        <v>27</v>
      </c>
      <c r="H77">
        <v>642771</v>
      </c>
      <c r="I77" t="s">
        <v>41</v>
      </c>
      <c r="J77" t="s">
        <v>172</v>
      </c>
      <c r="L77">
        <v>29</v>
      </c>
      <c r="M77" s="1">
        <f t="shared" si="5"/>
        <v>1.03571428571429</v>
      </c>
      <c r="N77">
        <v>2</v>
      </c>
      <c r="O77">
        <v>28</v>
      </c>
      <c r="P77">
        <v>4</v>
      </c>
      <c r="Q77">
        <v>4</v>
      </c>
      <c r="R77">
        <v>129</v>
      </c>
      <c r="S77">
        <v>0</v>
      </c>
      <c r="T77">
        <v>0.85</v>
      </c>
      <c r="W77">
        <f t="shared" si="6"/>
        <v>0.00678294573643411</v>
      </c>
      <c r="X77">
        <f t="shared" si="7"/>
        <v>339.906976744186</v>
      </c>
      <c r="Y77">
        <f t="shared" si="8"/>
        <v>7</v>
      </c>
      <c r="Z77">
        <f t="shared" si="9"/>
        <v>6</v>
      </c>
      <c r="AA77" t="s">
        <v>38</v>
      </c>
    </row>
    <row r="78" spans="1:27">
      <c r="A78" s="2">
        <v>42341</v>
      </c>
      <c r="B78" t="s">
        <v>173</v>
      </c>
      <c r="C78">
        <v>32</v>
      </c>
      <c r="D78" t="s">
        <v>40</v>
      </c>
      <c r="E78">
        <v>3</v>
      </c>
      <c r="F78">
        <v>55</v>
      </c>
      <c r="G78" t="s">
        <v>27</v>
      </c>
      <c r="H78">
        <v>643182</v>
      </c>
      <c r="I78" t="s">
        <v>174</v>
      </c>
      <c r="J78" t="s">
        <v>64</v>
      </c>
      <c r="L78">
        <v>42</v>
      </c>
      <c r="M78" s="1">
        <f t="shared" si="5"/>
        <v>1.3125</v>
      </c>
      <c r="N78">
        <v>1</v>
      </c>
      <c r="O78">
        <v>32</v>
      </c>
      <c r="P78">
        <v>0</v>
      </c>
      <c r="Q78">
        <v>2</v>
      </c>
      <c r="R78">
        <v>238</v>
      </c>
      <c r="S78">
        <v>0</v>
      </c>
      <c r="T78">
        <v>0.94</v>
      </c>
      <c r="W78">
        <f t="shared" si="6"/>
        <v>0.00420168067226891</v>
      </c>
      <c r="X78">
        <f t="shared" si="7"/>
        <v>310.588235294118</v>
      </c>
      <c r="Y78">
        <f t="shared" si="8"/>
        <v>3</v>
      </c>
      <c r="Z78">
        <f t="shared" si="9"/>
        <v>3</v>
      </c>
      <c r="AA78" t="s">
        <v>38</v>
      </c>
    </row>
    <row r="79" spans="1:27">
      <c r="A79" s="2">
        <v>42356</v>
      </c>
      <c r="B79" t="s">
        <v>175</v>
      </c>
      <c r="C79">
        <v>40</v>
      </c>
      <c r="D79" t="s">
        <v>26</v>
      </c>
      <c r="E79">
        <v>2</v>
      </c>
      <c r="F79">
        <v>44</v>
      </c>
      <c r="G79" t="s">
        <v>27</v>
      </c>
      <c r="H79">
        <v>645970</v>
      </c>
      <c r="I79" t="s">
        <v>41</v>
      </c>
      <c r="J79" t="s">
        <v>48</v>
      </c>
      <c r="L79">
        <v>23</v>
      </c>
      <c r="M79" s="1">
        <f t="shared" si="5"/>
        <v>1.21052631578947</v>
      </c>
      <c r="N79">
        <v>1</v>
      </c>
      <c r="O79">
        <v>19</v>
      </c>
      <c r="P79">
        <v>3</v>
      </c>
      <c r="Q79">
        <v>3</v>
      </c>
      <c r="R79">
        <v>170</v>
      </c>
      <c r="S79">
        <v>0</v>
      </c>
      <c r="T79">
        <v>0.98</v>
      </c>
      <c r="U79" t="s">
        <v>54</v>
      </c>
      <c r="W79">
        <f t="shared" si="6"/>
        <v>0.00279411764705882</v>
      </c>
      <c r="X79">
        <f t="shared" si="7"/>
        <v>113.105882352941</v>
      </c>
      <c r="Y79">
        <f t="shared" si="8"/>
        <v>5</v>
      </c>
      <c r="Z79">
        <f t="shared" si="9"/>
        <v>4</v>
      </c>
      <c r="AA79" t="s">
        <v>34</v>
      </c>
    </row>
    <row r="80" spans="1:27">
      <c r="A80" s="2">
        <v>42356</v>
      </c>
      <c r="B80" t="s">
        <v>176</v>
      </c>
      <c r="C80">
        <v>32</v>
      </c>
      <c r="D80" t="s">
        <v>40</v>
      </c>
      <c r="E80">
        <v>1</v>
      </c>
      <c r="F80">
        <v>36</v>
      </c>
      <c r="G80" t="s">
        <v>27</v>
      </c>
      <c r="H80">
        <v>646094</v>
      </c>
      <c r="I80" t="s">
        <v>41</v>
      </c>
      <c r="J80" t="s">
        <v>95</v>
      </c>
      <c r="L80">
        <v>42</v>
      </c>
      <c r="M80" s="1">
        <f t="shared" si="5"/>
        <v>1.10526315789474</v>
      </c>
      <c r="N80">
        <v>2</v>
      </c>
      <c r="O80">
        <v>38</v>
      </c>
      <c r="P80">
        <v>4</v>
      </c>
      <c r="Q80">
        <v>4</v>
      </c>
      <c r="R80">
        <v>141</v>
      </c>
      <c r="S80">
        <v>0</v>
      </c>
      <c r="T80">
        <v>1.06</v>
      </c>
      <c r="U80" t="s">
        <v>177</v>
      </c>
      <c r="W80">
        <f t="shared" si="6"/>
        <v>0.00842198581560284</v>
      </c>
      <c r="X80">
        <f t="shared" si="7"/>
        <v>407.489361702128</v>
      </c>
      <c r="Y80">
        <f t="shared" si="8"/>
        <v>5</v>
      </c>
      <c r="Z80">
        <f t="shared" si="9"/>
        <v>6</v>
      </c>
      <c r="AA80" t="s">
        <v>38</v>
      </c>
    </row>
    <row r="81" spans="1:27">
      <c r="A81" s="2">
        <v>42363</v>
      </c>
      <c r="B81" t="s">
        <v>178</v>
      </c>
      <c r="C81">
        <v>40</v>
      </c>
      <c r="D81" t="s">
        <v>26</v>
      </c>
      <c r="E81">
        <v>0</v>
      </c>
      <c r="F81">
        <v>24</v>
      </c>
      <c r="G81" t="s">
        <v>27</v>
      </c>
      <c r="H81">
        <v>562122</v>
      </c>
      <c r="I81" t="s">
        <v>152</v>
      </c>
      <c r="J81" t="s">
        <v>179</v>
      </c>
      <c r="L81">
        <v>39</v>
      </c>
      <c r="M81" s="1">
        <f t="shared" si="5"/>
        <v>1.11428571428571</v>
      </c>
      <c r="N81">
        <v>2</v>
      </c>
      <c r="O81">
        <v>35</v>
      </c>
      <c r="P81">
        <v>3</v>
      </c>
      <c r="Q81">
        <v>3</v>
      </c>
      <c r="R81">
        <v>173</v>
      </c>
      <c r="S81">
        <v>0</v>
      </c>
      <c r="T81">
        <v>0.86</v>
      </c>
      <c r="U81" t="s">
        <v>180</v>
      </c>
      <c r="W81">
        <f t="shared" si="6"/>
        <v>0.00505780346820809</v>
      </c>
      <c r="X81">
        <f t="shared" si="7"/>
        <v>189.364161849711</v>
      </c>
      <c r="Y81">
        <f t="shared" si="8"/>
        <v>3</v>
      </c>
      <c r="Z81">
        <f t="shared" si="9"/>
        <v>5</v>
      </c>
      <c r="AA81" t="s">
        <v>29</v>
      </c>
    </row>
    <row r="82" spans="1:1">
      <c r="A82" t="s">
        <v>181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</cp:lastModifiedBy>
  <dcterms:created xsi:type="dcterms:W3CDTF">2018-03-27T15:28:00Z</dcterms:created>
  <dcterms:modified xsi:type="dcterms:W3CDTF">2018-05-11T03:24:02Z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