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Population" sheetId="1" r:id="rId4"/>
    <sheet state="visible" name="AgeSex" sheetId="2" r:id="rId5"/>
    <sheet state="visible" name="Households" sheetId="3" r:id="rId6"/>
    <sheet state="visible" name="Income" sheetId="4" r:id="rId7"/>
    <sheet state="visible" name="Employment" sheetId="5" r:id="rId8"/>
    <sheet state="visible" name="Monthly Housing Costs" sheetId="6" r:id="rId9"/>
    <sheet state="visible" name="Tenure" sheetId="7" r:id="rId10"/>
    <sheet state="visible" name="Transportation to Work" sheetId="8" r:id="rId11"/>
    <sheet state="visible" name="RaceEthnicity" sheetId="9" r:id="rId12"/>
    <sheet state="visible" name="Education Attainment" sheetId="10" r:id="rId13"/>
  </sheets>
  <definedNames/>
  <calcPr/>
  <extLst>
    <ext uri="GoogleSheetsCustomDataVersion1">
      <go:sheetsCustomData xmlns:go="http://customooxmlschemas.google.com/" r:id="rId14" roundtripDataSignature="AMtx7mi1U+lqCFgr4wpfDi9umReRl6T64g=="/>
    </ext>
  </extLst>
</workbook>
</file>

<file path=xl/sharedStrings.xml><?xml version="1.0" encoding="utf-8"?>
<sst xmlns="http://schemas.openxmlformats.org/spreadsheetml/2006/main" count="398" uniqueCount="213">
  <si>
    <t>total population : Table ID B01003</t>
  </si>
  <si>
    <t>Population</t>
  </si>
  <si>
    <t>MOE</t>
  </si>
  <si>
    <t>% Change</t>
  </si>
  <si>
    <t>% of Oakland's Total Population</t>
  </si>
  <si>
    <t>Tract 4055 (2010)</t>
  </si>
  <si>
    <t>Tract 4055 (2019)</t>
  </si>
  <si>
    <t>Oakland (2010)</t>
  </si>
  <si>
    <t>Oakland (2019)</t>
  </si>
  <si>
    <t>Age and sex : Table ID S0101</t>
  </si>
  <si>
    <t>oakland values as a percentage of total population</t>
  </si>
  <si>
    <t>tract 4055 age distribution as of 2019</t>
  </si>
  <si>
    <t>tract 4055 age distribution as of 2010</t>
  </si>
  <si>
    <t>oakland age distribution in 2010.</t>
  </si>
  <si>
    <t>oakland age distribution in 2019</t>
  </si>
  <si>
    <t>label</t>
  </si>
  <si>
    <t>percentage</t>
  </si>
  <si>
    <t>        Under 5 years</t>
  </si>
  <si>
    <t>        5 to 9 years</t>
  </si>
  <si>
    <t>        10 to 14 years</t>
  </si>
  <si>
    <t>        15 to 19 years</t>
  </si>
  <si>
    <t>        15 to 17 years</t>
  </si>
  <si>
    <t>        20 to 24 years</t>
  </si>
  <si>
    <t>        18 and 19 years</t>
  </si>
  <si>
    <t>        25 to 34 years</t>
  </si>
  <si>
    <t>        20 years</t>
  </si>
  <si>
    <t>        35 to 44 years</t>
  </si>
  <si>
    <t>        35 to 39 years</t>
  </si>
  <si>
    <t>        21 years</t>
  </si>
  <si>
    <t>        45 to 54 years</t>
  </si>
  <si>
    <t>        40 to 44 years</t>
  </si>
  <si>
    <t>        22 to 24 years</t>
  </si>
  <si>
    <t>        55 to 59 years</t>
  </si>
  <si>
    <t>        45 to 49 years</t>
  </si>
  <si>
    <t>        25 to 29 years</t>
  </si>
  <si>
    <t>        60 to 64 years</t>
  </si>
  <si>
    <t>    50 to 54 years</t>
  </si>
  <si>
    <t>        30 to 34 years</t>
  </si>
  <si>
    <t>        60 and 64 years</t>
  </si>
  <si>
    <t>        65 to 74 years</t>
  </si>
  <si>
    <t>    55 to 59 years</t>
  </si>
  <si>
    <t>        65 and 74 years</t>
  </si>
  <si>
    <t>        75 to 84 years</t>
  </si>
  <si>
    <t>    60 to 64 years</t>
  </si>
  <si>
    <t>        85 years and over</t>
  </si>
  <si>
    <t>    65 to 69 years</t>
  </si>
  <si>
    <t>    70 to 74 years</t>
  </si>
  <si>
    <t>        50 to 54 years</t>
  </si>
  <si>
    <t>    75 to 79 years</t>
  </si>
  <si>
    <t>    80 to 84 years</t>
  </si>
  <si>
    <t>        60 and 61 years</t>
  </si>
  <si>
    <t>    85 years and over</t>
  </si>
  <si>
    <t>        62 to 64 years</t>
  </si>
  <si>
    <t>        65 and 66 years</t>
  </si>
  <si>
    <t>        67 to 69 years</t>
  </si>
  <si>
    <t>        70 to 74 years</t>
  </si>
  <si>
    <t>        75 to 79 years</t>
  </si>
  <si>
    <t>        80 to 84 years</t>
  </si>
  <si>
    <t>tract 4055 households and Families : Table ID S1101</t>
  </si>
  <si>
    <t>type</t>
  </si>
  <si>
    <t>married couple family household</t>
  </si>
  <si>
    <t>male householder, no wife present, family household</t>
  </si>
  <si>
    <t>female householder, no husband present, family household</t>
  </si>
  <si>
    <t>non family household</t>
  </si>
  <si>
    <t>composition by type</t>
  </si>
  <si>
    <t>        Households with one or more people under 18 years</t>
  </si>
  <si>
    <t>        Households with one or more people 60 years and over</t>
  </si>
  <si>
    <t>        Householder living alone</t>
  </si>
  <si>
    <t>            65 years and over</t>
  </si>
  <si>
    <t>Married-couple family</t>
  </si>
  <si>
    <t>Male householder, no spouse present</t>
  </si>
  <si>
    <t>Female householder, no spouse present</t>
  </si>
  <si>
    <t>Nonfamily households</t>
  </si>
  <si>
    <t>INCOME IN THE PAST 12 MONTHS (IN 2019 INFLATION-ADJUSTED DOLLARS) : Table ID S1901</t>
  </si>
  <si>
    <t>Tract 4055</t>
  </si>
  <si>
    <t xml:space="preserve">In oakland </t>
  </si>
  <si>
    <t>income levels</t>
  </si>
  <si>
    <t>estimate</t>
  </si>
  <si>
    <t>    Less than $10,000</t>
  </si>
  <si>
    <t>    $10,000 to $14,999</t>
  </si>
  <si>
    <t>    $15,000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</si>
  <si>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</si>
  <si>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</si>
  <si>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</si>
  <si>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</si>
  <si>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</si>
  <si>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to $199,999</t>
  </si>
  <si>
    <t>    $200,000 or more</t>
  </si>
  <si>
    <t>ratio of income to poverty level in past 12 months : Table ID B17026</t>
  </si>
  <si>
    <t>Tract 4055 in 2019</t>
  </si>
  <si>
    <t>in Oakland 2019</t>
  </si>
  <si>
    <t>lable</t>
  </si>
  <si>
    <t>Total:</t>
  </si>
  <si>
    <t>    Under .50</t>
  </si>
  <si>
    <t>    .50 to .74</t>
  </si>
  <si>
    <t>    .75 to .99</t>
  </si>
  <si>
    <t>    1.00 to 1.24</t>
  </si>
  <si>
    <t>    1.25 to 1.49</t>
  </si>
  <si>
    <t>    1.50 to 1.74</t>
  </si>
  <si>
    <t>    1.75 to 1.84</t>
  </si>
  <si>
    <t>    1.85 to 1.99</t>
  </si>
  <si>
    <t>    2.00 to 2.99</t>
  </si>
  <si>
    <t>    3.00 to 3.99</t>
  </si>
  <si>
    <t>    4.00 to 4.99</t>
  </si>
  <si>
    <t>    5.00 and over</t>
  </si>
  <si>
    <t>labour force characteristics</t>
  </si>
  <si>
    <t>employment status for population above 16 years : Table ID B23025</t>
  </si>
  <si>
    <t>tract 4055</t>
  </si>
  <si>
    <t>oakland</t>
  </si>
  <si>
    <t>    In labor force:</t>
  </si>
  <si>
    <t>        Civilian labor force:</t>
  </si>
  <si>
    <t>            Employed</t>
  </si>
  <si>
    <t>            Unemployed</t>
  </si>
  <si>
    <t>        Armed Forces</t>
  </si>
  <si>
    <t>    Not in labor force</t>
  </si>
  <si>
    <t>educational attainment by employment status : Table ID B23006</t>
  </si>
  <si>
    <t>Oakland</t>
  </si>
  <si>
    <t>    Less than high school graduate:</t>
  </si>
  <si>
    <t>        In labor force:</t>
  </si>
  <si>
    <t>        Not in labor force</t>
  </si>
  <si>
    <t>    High school graduate (includes equivalency):</t>
  </si>
  <si>
    <t>    Some college or associate's degree:</t>
  </si>
  <si>
    <t>    Bachelor's degree or higher:</t>
  </si>
  <si>
    <t>Monthly Housing Costs</t>
  </si>
  <si>
    <t>B25104</t>
  </si>
  <si>
    <t>YEAR 2010</t>
  </si>
  <si>
    <t>Oakland, CA</t>
  </si>
  <si>
    <t>Label</t>
  </si>
  <si>
    <t>Estimate</t>
  </si>
  <si>
    <t>Label ($ in 2019)</t>
  </si>
  <si>
    <t>    No cash rent</t>
  </si>
  <si>
    <t>    &lt; $100</t>
  </si>
  <si>
    <t>&lt; $117.24</t>
  </si>
  <si>
    <t>    $100 to $199</t>
  </si>
  <si>
    <t>$117.24 - $234.49</t>
  </si>
  <si>
    <t>    $200 to $299</t>
  </si>
  <si>
    <t>$234.49 - $351.73</t>
  </si>
  <si>
    <t>    $300 to $399</t>
  </si>
  <si>
    <t xml:space="preserve">$351.73 - $468.98 </t>
  </si>
  <si>
    <t>    $400 to $499</t>
  </si>
  <si>
    <t>$468.98 - $586.22</t>
  </si>
  <si>
    <t>    $500 to $599</t>
  </si>
  <si>
    <t>$586.22 - $703.46</t>
  </si>
  <si>
    <t>    $600 to $699</t>
  </si>
  <si>
    <t>$703.46 - $820.71</t>
  </si>
  <si>
    <t>    $700 to $799</t>
  </si>
  <si>
    <t xml:space="preserve">$820.71 - $937.95 </t>
  </si>
  <si>
    <t>    $800 to $899</t>
  </si>
  <si>
    <t>$937.95 - $1055.20</t>
  </si>
  <si>
    <t>    $900 to $999</t>
  </si>
  <si>
    <t>$1055.20 - $1172.44</t>
  </si>
  <si>
    <t>    $1,000 to $1,499</t>
  </si>
  <si>
    <t>$1172.44 - $1758.66</t>
  </si>
  <si>
    <t>    $1,500 to $1,999</t>
  </si>
  <si>
    <t>$1758.66 - $2344.88</t>
  </si>
  <si>
    <t>    $2,000 or more</t>
  </si>
  <si>
    <t>&gt; $2344.88</t>
  </si>
  <si>
    <t>Total</t>
  </si>
  <si>
    <t>YEAR 2019</t>
  </si>
  <si>
    <t>    $2,000 to $2,499</t>
  </si>
  <si>
    <t>    $2,500 to $2,999</t>
  </si>
  <si>
    <t>    &gt; $3,000</t>
  </si>
  <si>
    <t>Tenure</t>
  </si>
  <si>
    <t>B25003</t>
  </si>
  <si>
    <t>    Owner occupied</t>
  </si>
  <si>
    <t>    Renter occupied</t>
  </si>
  <si>
    <t>means of transportation to work : Table ID S0801</t>
  </si>
  <si>
    <t>drove alone</t>
  </si>
  <si>
    <t>carpooled</t>
  </si>
  <si>
    <t>public transport</t>
  </si>
  <si>
    <t>walked</t>
  </si>
  <si>
    <t>bicycle</t>
  </si>
  <si>
    <t>Drove alone</t>
  </si>
  <si>
    <t>Carpooled</t>
  </si>
  <si>
    <t>Public Transportation</t>
  </si>
  <si>
    <t>Walked</t>
  </si>
  <si>
    <t>Bicycle</t>
  </si>
  <si>
    <t>Taxicab, Motorcyle, or Other means</t>
  </si>
  <si>
    <t xml:space="preserve">Worked from home </t>
  </si>
  <si>
    <t>taxicab, motorcycle,other</t>
  </si>
  <si>
    <t>worked from home</t>
  </si>
  <si>
    <t>vehicle availability</t>
  </si>
  <si>
    <t>Tract 4055 : Table ID B25044</t>
  </si>
  <si>
    <t xml:space="preserve">oakland : Table ID B25044 </t>
  </si>
  <si>
    <t>    Owner occupied:</t>
  </si>
  <si>
    <t>    Renter occupied:</t>
  </si>
  <si>
    <t>ACS DEMOGRAPHIC AND HOUSING ESTIMATES : Table ID Dp05</t>
  </si>
  <si>
    <t>race and ethnicity</t>
  </si>
  <si>
    <t>population size of tract 4055in 2019</t>
  </si>
  <si>
    <t>calculated percentages in 2019</t>
  </si>
  <si>
    <t xml:space="preserve"> oakland in 2019</t>
  </si>
  <si>
    <t xml:space="preserve">calculated percentages </t>
  </si>
  <si>
    <t>white</t>
  </si>
  <si>
    <t>black or African american</t>
  </si>
  <si>
    <t>American Indian and Alaska Native</t>
  </si>
  <si>
    <t>Asian</t>
  </si>
  <si>
    <t>native Hawaiian and other pacific Islanders</t>
  </si>
  <si>
    <t>other race</t>
  </si>
  <si>
    <t>two or more races</t>
  </si>
  <si>
    <t>White</t>
  </si>
  <si>
    <t>Black or African American</t>
  </si>
  <si>
    <t>Native Hawaiian and Other Pacific Islanders</t>
  </si>
  <si>
    <t>Other race</t>
  </si>
  <si>
    <t>Two or more races</t>
  </si>
  <si>
    <t>Education Attainment for the Population 25 Years and Over (B15003)</t>
  </si>
  <si>
    <t>Less than High School</t>
  </si>
  <si>
    <t>High School or GED</t>
  </si>
  <si>
    <t>Some College</t>
  </si>
  <si>
    <t xml:space="preserve">College Degree </t>
  </si>
  <si>
    <t>Graduate or Professional Degree</t>
  </si>
  <si>
    <t>% of Total Population</t>
  </si>
  <si>
    <t>Total Population</t>
  </si>
  <si>
    <t>Oakland city,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</si>
</sst>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1.0"/>
      <color theme="1"/>
      <name val="Arial"/>
    </font>
    <font>
      <b/>
      <sz val="11.0"/>
      <color theme="1"/>
      <name val="Calibri"/>
    </font>
    <font>
      <sz val="12.0"/>
      <color theme="1"/>
      <name val="Helvetica Neue"/>
    </font>
    <font>
      <b/>
      <sz val="12.0"/>
      <color theme="1"/>
      <name val="Helvetica Neue"/>
    </font>
    <font>
      <color theme="1"/>
      <name val="Calibri"/>
    </font>
    <font>
      <color theme="1"/>
      <name val="Helvetica Neue"/>
    </font>
    <font>
      <b/>
      <color theme="1"/>
      <name val="Helvetica Neue"/>
    </font>
    <font>
      <b/>
      <sz val="10.0"/>
      <color rgb="FF112E51"/>
      <name val="Quattrocento Sans"/>
    </font>
    <font>
      <b/>
      <sz val="11.0"/>
      <color rgb="FF000000"/>
      <name val="Calibri"/>
    </font>
    <font>
      <u/>
      <color theme="1"/>
      <name val="Calibri"/>
    </font>
    <font>
      <u/>
      <color theme="1"/>
      <name val="Calibri"/>
    </font>
    <font>
      <i/>
      <color theme="1"/>
      <name val="Calibri"/>
    </font>
    <font>
      <i/>
      <sz val="11.0"/>
      <color rgb="FF000000"/>
      <name val="Calibri"/>
    </font>
    <font>
      <u/>
      <color theme="1"/>
      <name val="Calibri"/>
    </font>
    <font>
      <u/>
      <color theme="1"/>
      <name val="Calibri"/>
    </font>
    <font>
      <sz val="11.0"/>
      <color theme="1"/>
      <name val="Calibri"/>
    </font>
    <font>
      <b/>
      <sz val="11.0"/>
      <color theme="1"/>
      <name val="Helvetica Neue"/>
    </font>
    <font>
      <sz val="12.0"/>
      <color rgb="FF000000"/>
      <name val="Helvetica Neue"/>
    </font>
    <font>
      <b/>
      <sz val="10.0"/>
      <color theme="1"/>
      <name val="Helvetica Neue"/>
    </font>
    <font>
      <sz val="10.0"/>
      <color theme="1"/>
      <name val="Helvetica Neue"/>
    </font>
    <font>
      <sz val="10.0"/>
      <color rgb="FF000000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5" fillId="0" fontId="2" numFmtId="3" xfId="0" applyAlignment="1" applyBorder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5" fillId="0" fontId="2" numFmtId="10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 readingOrder="0" vertical="center"/>
    </xf>
    <xf borderId="6" fillId="0" fontId="2" numFmtId="10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3" xfId="0" applyAlignment="1" applyBorder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8" fillId="0" fontId="2" numFmtId="3" xfId="0" applyAlignment="1" applyBorder="1" applyFont="1" applyNumberFormat="1">
      <alignment horizontal="center" readingOrder="0" vertical="center"/>
    </xf>
    <xf borderId="9" fillId="0" fontId="2" numFmtId="3" xfId="0" applyAlignment="1" applyBorder="1" applyFont="1" applyNumberFormat="1">
      <alignment horizontal="center" readingOrder="0" vertical="center"/>
    </xf>
    <xf borderId="7" fillId="0" fontId="2" numFmtId="10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shrinkToFit="0" wrapText="1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wrapText="1"/>
    </xf>
    <xf borderId="7" fillId="2" fontId="3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wrapText="1"/>
    </xf>
    <xf borderId="0" fillId="0" fontId="5" numFmtId="0" xfId="0" applyFont="1"/>
    <xf borderId="0" fillId="0" fontId="7" numFmtId="0" xfId="0" applyAlignment="1" applyFont="1">
      <alignment vertical="center"/>
    </xf>
    <xf borderId="0" fillId="3" fontId="1" numFmtId="0" xfId="0" applyAlignment="1" applyFill="1" applyFont="1">
      <alignment readingOrder="0"/>
    </xf>
    <xf borderId="0" fillId="3" fontId="8" numFmtId="0" xfId="0" applyAlignment="1" applyFont="1">
      <alignment horizontal="left" readingOrder="0"/>
    </xf>
    <xf borderId="0" fillId="4" fontId="4" numFmtId="0" xfId="0" applyAlignment="1" applyFill="1" applyFont="1">
      <alignment readingOrder="0"/>
    </xf>
    <xf borderId="0" fillId="5" fontId="9" numFmtId="0" xfId="0" applyAlignment="1" applyFill="1" applyFont="1">
      <alignment readingOrder="0"/>
    </xf>
    <xf borderId="0" fillId="5" fontId="4" numFmtId="0" xfId="0" applyFont="1"/>
    <xf borderId="0" fillId="5" fontId="10" numFmtId="0" xfId="0" applyFont="1"/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2" numFmtId="164" xfId="0" applyAlignment="1" applyFill="1" applyFont="1" applyNumberFormat="1">
      <alignment horizontal="left"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10" xfId="0" applyFont="1" applyNumberFormat="1"/>
    <xf borderId="0" fillId="0" fontId="15" numFmtId="9" xfId="0" applyFont="1" applyNumberFormat="1"/>
    <xf borderId="3" fillId="2" fontId="6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vertical="center"/>
    </xf>
    <xf borderId="0" fillId="0" fontId="5" numFmtId="3" xfId="0" applyAlignment="1" applyFont="1" applyNumberFormat="1">
      <alignment horizontal="center" readingOrder="0"/>
    </xf>
    <xf borderId="5" fillId="0" fontId="5" numFmtId="3" xfId="0" applyAlignment="1" applyBorder="1" applyFont="1" applyNumberFormat="1">
      <alignment horizontal="center" readingOrder="0"/>
    </xf>
    <xf borderId="6" fillId="0" fontId="5" numFmtId="3" xfId="0" applyAlignment="1" applyBorder="1" applyFont="1" applyNumberFormat="1">
      <alignment horizontal="center" readingOrder="0"/>
    </xf>
    <xf borderId="8" fillId="2" fontId="16" numFmtId="0" xfId="0" applyAlignment="1" applyBorder="1" applyFont="1">
      <alignment horizontal="center" readingOrder="0" vertical="center"/>
    </xf>
    <xf borderId="9" fillId="0" fontId="5" numFmtId="3" xfId="0" applyAlignment="1" applyBorder="1" applyFont="1" applyNumberFormat="1">
      <alignment horizontal="center" readingOrder="0"/>
    </xf>
    <xf borderId="8" fillId="0" fontId="5" numFmtId="3" xfId="0" applyAlignment="1" applyBorder="1" applyFont="1" applyNumberFormat="1">
      <alignment horizontal="center" readingOrder="0"/>
    </xf>
    <xf borderId="7" fillId="0" fontId="5" numFmtId="3" xfId="0" applyAlignment="1" applyBorder="1" applyFont="1" applyNumberFormat="1">
      <alignment horizontal="center"/>
    </xf>
    <xf borderId="0" fillId="0" fontId="4" numFmtId="10" xfId="0" applyFont="1" applyNumberFormat="1"/>
    <xf borderId="0" fillId="0" fontId="15" numFmtId="3" xfId="0" applyFont="1" applyNumberFormat="1"/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wrapText="1"/>
    </xf>
    <xf borderId="10" fillId="2" fontId="3" numFmtId="0" xfId="0" applyAlignment="1" applyBorder="1" applyFont="1">
      <alignment horizontal="center" readingOrder="0" shrinkToFit="0" wrapText="1"/>
    </xf>
    <xf borderId="5" fillId="0" fontId="17" numFmtId="3" xfId="0" applyAlignment="1" applyBorder="1" applyFont="1" applyNumberFormat="1">
      <alignment horizontal="center" readingOrder="0" vertical="bottom"/>
    </xf>
    <xf borderId="5" fillId="0" fontId="2" numFmtId="3" xfId="0" applyAlignment="1" applyBorder="1" applyFont="1" applyNumberFormat="1">
      <alignment horizontal="center" readingOrder="0" shrinkToFit="0" wrapText="1"/>
    </xf>
    <xf borderId="0" fillId="0" fontId="2" numFmtId="3" xfId="0" applyAlignment="1" applyFont="1" applyNumberFormat="1">
      <alignment shrinkToFit="0" wrapText="1"/>
    </xf>
    <xf borderId="5" fillId="2" fontId="3" numFmtId="0" xfId="0" applyAlignment="1" applyBorder="1" applyFont="1">
      <alignment horizontal="center" readingOrder="0" shrinkToFit="0" wrapText="1"/>
    </xf>
    <xf borderId="5" fillId="2" fontId="3" numFmtId="0" xfId="0" applyAlignment="1" applyBorder="1" applyFont="1">
      <alignment horizontal="center" shrinkToFit="0" wrapText="1"/>
    </xf>
    <xf borderId="5" fillId="0" fontId="2" numFmtId="3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8" fillId="2" fontId="3" numFmtId="0" xfId="0" applyAlignment="1" applyBorder="1" applyFont="1">
      <alignment horizontal="center" readingOrder="0" shrinkToFit="0" wrapText="1"/>
    </xf>
    <xf borderId="8" fillId="0" fontId="17" numFmtId="3" xfId="0" applyAlignment="1" applyBorder="1" applyFont="1" applyNumberFormat="1">
      <alignment horizontal="center" readingOrder="0" vertical="bottom"/>
    </xf>
    <xf borderId="0" fillId="0" fontId="5" numFmtId="3" xfId="0" applyAlignment="1" applyFont="1" applyNumberFormat="1">
      <alignment shrinkToFit="0" wrapText="1"/>
    </xf>
    <xf borderId="0" fillId="0" fontId="4" numFmtId="3" xfId="0" applyFont="1" applyNumberFormat="1"/>
    <xf borderId="0" fillId="0" fontId="5" numFmtId="10" xfId="0" applyAlignment="1" applyFont="1" applyNumberFormat="1">
      <alignment shrinkToFit="0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5" fontId="18" numFmtId="0" xfId="0" applyAlignment="1" applyFont="1">
      <alignment horizontal="right"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vertical="bottom"/>
    </xf>
    <xf borderId="0" fillId="5" fontId="19" numFmtId="0" xfId="0" applyAlignment="1" applyFont="1">
      <alignment readingOrder="0" shrinkToFit="0" vertical="bottom" wrapText="1"/>
    </xf>
    <xf borderId="10" fillId="2" fontId="3" numFmtId="0" xfId="0" applyAlignment="1" applyBorder="1" applyFont="1">
      <alignment horizontal="center" readingOrder="0" shrinkToFit="0" vertical="center" wrapText="1"/>
    </xf>
    <xf borderId="5" fillId="0" fontId="17" numFmtId="3" xfId="0" applyAlignment="1" applyBorder="1" applyFont="1" applyNumberFormat="1">
      <alignment horizontal="center" shrinkToFit="0" vertical="center" wrapText="1"/>
    </xf>
    <xf borderId="0" fillId="0" fontId="19" numFmtId="0" xfId="0" applyAlignment="1" applyFont="1">
      <alignment vertical="bottom"/>
    </xf>
    <xf borderId="0" fillId="2" fontId="19" numFmtId="0" xfId="0" applyAlignment="1" applyFont="1">
      <alignment shrinkToFit="0" vertical="bottom" wrapText="1"/>
    </xf>
    <xf borderId="0" fillId="0" fontId="19" numFmtId="3" xfId="0" applyAlignment="1" applyFont="1" applyNumberFormat="1">
      <alignment horizontal="right" shrinkToFit="0" vertical="bottom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0" fillId="0" fontId="19" numFmtId="10" xfId="0" applyAlignment="1" applyFont="1" applyNumberFormat="1">
      <alignment horizontal="right" shrinkToFit="0" vertical="bottom" wrapText="1"/>
    </xf>
    <xf borderId="5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readingOrder="0" shrinkToFit="0" vertical="center" wrapText="1"/>
    </xf>
    <xf borderId="8" fillId="0" fontId="17" numFmtId="3" xfId="0" applyAlignment="1" applyBorder="1" applyFont="1" applyNumberFormat="1">
      <alignment horizontal="center" shrinkToFit="0" vertical="center" wrapText="1"/>
    </xf>
    <xf borderId="0" fillId="2" fontId="19" numFmtId="0" xfId="0" applyAlignment="1" applyFont="1">
      <alignment readingOrder="0" shrinkToFit="0" vertical="bottom" wrapText="1"/>
    </xf>
    <xf borderId="0" fillId="0" fontId="19" numFmtId="3" xfId="0" applyAlignment="1" applyFont="1" applyNumberFormat="1">
      <alignment vertical="bottom"/>
    </xf>
    <xf borderId="0" fillId="5" fontId="19" numFmtId="3" xfId="0" applyAlignment="1" applyFont="1" applyNumberFormat="1">
      <alignment vertical="bottom"/>
    </xf>
    <xf borderId="0" fillId="0" fontId="20" numFmtId="3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2019 Age Distribution (Oakland vs Tract 4055)</a:t>
            </a:r>
          </a:p>
        </c:rich>
      </c:tx>
      <c:overlay val="0"/>
    </c:title>
    <c:plotArea>
      <c:layout>
        <c:manualLayout>
          <c:xMode val="edge"/>
          <c:yMode val="edge"/>
          <c:x val="0.09127667181137242"/>
          <c:y val="0.11438746655700921"/>
          <c:w val="0.9031862296282732"/>
          <c:h val="0.5987676845272389"/>
        </c:manualLayout>
      </c:layout>
      <c:barChart>
        <c:barDir val="col"/>
        <c:ser>
          <c:idx val="0"/>
          <c:order val="0"/>
          <c:tx>
            <c:v>Tract 4055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AgeSex!$A$5:$A$17</c:f>
            </c:strRef>
          </c:cat>
          <c:val>
            <c:numRef>
              <c:f>AgeSex!$B$5:$B$17</c:f>
              <c:numCache/>
            </c:numRef>
          </c:val>
        </c:ser>
        <c:ser>
          <c:idx val="1"/>
          <c:order val="1"/>
          <c:tx>
            <c:v>Oakland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AgeSex!$A$5:$A$17</c:f>
            </c:strRef>
          </c:cat>
          <c:val>
            <c:numRef>
              <c:f>AgeSex!$K$5:$K$17</c:f>
              <c:numCache/>
            </c:numRef>
          </c:val>
        </c:ser>
        <c:axId val="515845967"/>
        <c:axId val="879690859"/>
      </c:barChart>
      <c:catAx>
        <c:axId val="5158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serif"/>
              </a:defRPr>
            </a:pPr>
          </a:p>
        </c:txPr>
        <c:crossAx val="879690859"/>
      </c:catAx>
      <c:valAx>
        <c:axId val="87969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58459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Employment!$E$8:$E$11</c:f>
            </c:strRef>
          </c:cat>
          <c:val>
            <c:numRef>
              <c:f>Employment!$F$8:$F$11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educational attainment by employment status in Tract 4055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    Less than high school graduate: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Employment!$A$27:$A$28</c:f>
            </c:strRef>
          </c:cat>
          <c:val>
            <c:numRef>
              <c:f>Employment!$B$18:$B$19</c:f>
              <c:numCache/>
            </c:numRef>
          </c:val>
        </c:ser>
        <c:ser>
          <c:idx val="1"/>
          <c:order val="1"/>
          <c:tx>
            <c:v>    High school graduate (includes equivalency):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Employment!$A$27:$A$28</c:f>
            </c:strRef>
          </c:cat>
          <c:val>
            <c:numRef>
              <c:f>Employment!$B$21:$B$22</c:f>
              <c:numCache/>
            </c:numRef>
          </c:val>
        </c:ser>
        <c:ser>
          <c:idx val="2"/>
          <c:order val="2"/>
          <c:tx>
            <c:v>    Some college or associate's degree: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Employment!$A$27:$A$28</c:f>
            </c:strRef>
          </c:cat>
          <c:val>
            <c:numRef>
              <c:f>Employment!$B$24:$B$25</c:f>
              <c:numCache/>
            </c:numRef>
          </c:val>
        </c:ser>
        <c:ser>
          <c:idx val="3"/>
          <c:order val="3"/>
          <c:tx>
            <c:v>    Bachelor's degree or higher: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Employment!$A$27:$A$28</c:f>
            </c:strRef>
          </c:cat>
          <c:val>
            <c:numRef>
              <c:f>Employment!$B$27:$B$28</c:f>
              <c:numCache/>
            </c:numRef>
          </c:val>
        </c:ser>
        <c:axId val="347762616"/>
        <c:axId val="259046096"/>
      </c:barChart>
      <c:catAx>
        <c:axId val="34776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9046096"/>
      </c:catAx>
      <c:valAx>
        <c:axId val="25904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77626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educational attainment by employment status in Oakland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    Less than high school graduate: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Employment!$E$27:$E$28</c:f>
            </c:strRef>
          </c:cat>
          <c:val>
            <c:numRef>
              <c:f>Employment!$F$18:$F$19</c:f>
              <c:numCache/>
            </c:numRef>
          </c:val>
        </c:ser>
        <c:ser>
          <c:idx val="1"/>
          <c:order val="1"/>
          <c:tx>
            <c:v>    High school graduate (includes equivalency):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Employment!$E$27:$E$28</c:f>
            </c:strRef>
          </c:cat>
          <c:val>
            <c:numRef>
              <c:f>Employment!$F$21:$F$22</c:f>
              <c:numCache/>
            </c:numRef>
          </c:val>
        </c:ser>
        <c:ser>
          <c:idx val="2"/>
          <c:order val="2"/>
          <c:tx>
            <c:v>    Some college or associate's degree: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Employment!$E$27:$E$28</c:f>
            </c:strRef>
          </c:cat>
          <c:val>
            <c:numRef>
              <c:f>Employment!$F$24:$F$25</c:f>
              <c:numCache/>
            </c:numRef>
          </c:val>
        </c:ser>
        <c:ser>
          <c:idx val="3"/>
          <c:order val="3"/>
          <c:tx>
            <c:v>    Bachelor's degree or higher: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Employment!$E$27:$E$28</c:f>
            </c:strRef>
          </c:cat>
          <c:val>
            <c:numRef>
              <c:f>Employment!$F$27:$F$28</c:f>
              <c:numCache/>
            </c:numRef>
          </c:val>
        </c:ser>
        <c:axId val="2147009575"/>
        <c:axId val="1445082021"/>
      </c:barChart>
      <c:catAx>
        <c:axId val="214700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5082021"/>
      </c:catAx>
      <c:valAx>
        <c:axId val="1445082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70095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 Monthly Housing Costs for Tract 4055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Housing Costs'!$A$26:$A$41</c:f>
            </c:strRef>
          </c:cat>
          <c:val>
            <c:numRef>
              <c:f>'Monthly Housing Costs'!$C$26:$C$41</c:f>
              <c:numCache/>
            </c:numRef>
          </c:val>
        </c:ser>
        <c:axId val="1554825461"/>
        <c:axId val="2097289648"/>
      </c:barChart>
      <c:catAx>
        <c:axId val="1554825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289648"/>
      </c:catAx>
      <c:valAx>
        <c:axId val="209728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25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2010 Monthly Housing Costs for Oakland, CA (2019 dollars)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'Monthly Housing Costs'!$H$7:$H$20</c:f>
            </c:strRef>
          </c:cat>
          <c:val>
            <c:numRef>
              <c:f>'Monthly Housing Costs'!$E$7:$E$20</c:f>
              <c:numCache/>
            </c:numRef>
          </c:val>
        </c:ser>
        <c:axId val="1448167969"/>
        <c:axId val="469550975"/>
      </c:barChart>
      <c:catAx>
        <c:axId val="1448167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69550975"/>
      </c:catAx>
      <c:valAx>
        <c:axId val="46955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167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 Monthly Housing Costs for Oakland, 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'Monthly Housing Costs'!$A$26:$A$41</c:f>
            </c:strRef>
          </c:cat>
          <c:val>
            <c:numRef>
              <c:f>'Monthly Housing Costs'!$E$26:$E$41</c:f>
              <c:numCache/>
            </c:numRef>
          </c:val>
        </c:ser>
        <c:axId val="1880643021"/>
        <c:axId val="1055643207"/>
      </c:barChart>
      <c:catAx>
        <c:axId val="188064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643207"/>
      </c:catAx>
      <c:valAx>
        <c:axId val="105564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643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2010 Monthly Housing Costs for Tract 4055 (2019 dollars)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Housing Costs'!$H$7:$H$20</c:f>
            </c:strRef>
          </c:cat>
          <c:val>
            <c:numRef>
              <c:f>'Monthly Housing Costs'!$B$7:$B$20</c:f>
              <c:numCache/>
            </c:numRef>
          </c:val>
        </c:ser>
        <c:axId val="1216344787"/>
        <c:axId val="496043062"/>
      </c:barChart>
      <c:catAx>
        <c:axId val="121634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96043062"/>
      </c:catAx>
      <c:valAx>
        <c:axId val="49604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344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2010 Tract 4055 Housing Tenure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Tenure!$H$7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Tenure!$B$7:$B$8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2010 Oakland Housing Tenure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Tenure!$E$7:$E$8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2019 Tract 4055 Housing Tenure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Tenure!$B$15:$B$16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2010 Age Distribution (Oakland vs Tract 4055)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Tract 4055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AgeSex!$D$5:$D$21</c:f>
            </c:strRef>
          </c:cat>
          <c:val>
            <c:numRef>
              <c:f>AgeSex!$E$5:$E$21</c:f>
              <c:numCache/>
            </c:numRef>
          </c:val>
        </c:ser>
        <c:ser>
          <c:idx val="1"/>
          <c:order val="1"/>
          <c:tx>
            <c:v>Oakland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AgeSex!$D$5:$D$21</c:f>
            </c:strRef>
          </c:cat>
          <c:val>
            <c:numRef>
              <c:f>AgeSex!$H$5:$H$21</c:f>
              <c:numCache/>
            </c:numRef>
          </c:val>
        </c:ser>
        <c:axId val="1740792561"/>
        <c:axId val="117121715"/>
      </c:barChart>
      <c:catAx>
        <c:axId val="1740792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121715"/>
      </c:catAx>
      <c:valAx>
        <c:axId val="11712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07925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2019 Oakland Housing Tenure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Tenure!$E$15:$E$16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Means of Transport to work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means of transportation to work tract 4055 estimate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'Transportation to Work'!$A$5:$A$11</c:f>
            </c:strRef>
          </c:cat>
          <c:val>
            <c:numRef>
              <c:f>'Transportation to Work'!$B$5:$B$11</c:f>
              <c:numCache/>
            </c:numRef>
          </c:val>
        </c:ser>
        <c:ser>
          <c:idx val="1"/>
          <c:order val="1"/>
          <c:tx>
            <c:v>oakland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'Transportation to Work'!$A$5:$A$11</c:f>
            </c:strRef>
          </c:cat>
          <c:val>
            <c:numRef>
              <c:f>'Transportation to Work'!$F$8:$F$11</c:f>
              <c:numCache/>
            </c:numRef>
          </c:val>
        </c:ser>
        <c:axId val="2012880861"/>
        <c:axId val="1995362117"/>
      </c:barChart>
      <c:catAx>
        <c:axId val="2012880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5362117"/>
      </c:catAx>
      <c:valAx>
        <c:axId val="1995362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28808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'Transportation to Work'!$A$18:$A$19</c:f>
            </c:strRef>
          </c:cat>
          <c:val>
            <c:numRef>
              <c:f>'Transportation to Work'!$B$18:$B$19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'Transportation to Work'!$A$18:$A$19</c:f>
            </c:strRef>
          </c:cat>
          <c:val>
            <c:numRef>
              <c:f>'Transportation to Work'!$E$18:$E$19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Education Attainment for Tract 4055, 2019 Estimates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'Education Attainment'!$B$5:$B$9</c:f>
            </c:strRef>
          </c:cat>
          <c:val>
            <c:numRef>
              <c:f>'Education Attainment'!$D$5:$D$9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Education Attainment for Oakland, 2019 Estimates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'Education Attainment'!$B$13:$B$17</c:f>
            </c:strRef>
          </c:cat>
          <c:val>
            <c:numRef>
              <c:f>'Education Attainment'!$D$13:$D$17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Education Attainment for Tract 4055, 2010 Estimates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'Education Attainment'!$B$21:$B$25</c:f>
            </c:strRef>
          </c:cat>
          <c:val>
            <c:numRef>
              <c:f>'Education Attainment'!$D$21:$D$25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Education Attainment for Oakland, 2010 Estimates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'Education Attainment'!$B$29:$B$33</c:f>
            </c:strRef>
          </c:cat>
          <c:val>
            <c:numRef>
              <c:f>'Education Attainment'!$D$29:$D$33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Household type in tract 4055</a:t>
            </a:r>
          </a:p>
        </c:rich>
      </c:tx>
      <c:overlay val="0"/>
    </c:title>
    <c:plotArea>
      <c:layout>
        <c:manualLayout>
          <c:xMode val="edge"/>
          <c:yMode val="edge"/>
          <c:x val="0.07924759405074366"/>
          <c:y val="0.1456837606837607"/>
          <c:w val="0.8901968503937008"/>
          <c:h val="0.6484686048859277"/>
        </c:manualLayout>
      </c:layout>
      <c:barChart>
        <c:barDir val="col"/>
        <c:ser>
          <c:idx val="0"/>
          <c:order val="0"/>
          <c:tx>
            <c:v>household type in 2010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Households!$A$4:$A$7</c:f>
            </c:strRef>
          </c:cat>
          <c:val>
            <c:numRef>
              <c:f>Households!$B$4:$B$7</c:f>
              <c:numCache/>
            </c:numRef>
          </c:val>
        </c:ser>
        <c:ser>
          <c:idx val="1"/>
          <c:order val="1"/>
          <c:tx>
            <c:v>Household type in 2019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Households!$A$4:$A$7</c:f>
            </c:strRef>
          </c:cat>
          <c:val>
            <c:numRef>
              <c:f>Households!$C$4:$C$7</c:f>
              <c:numCache/>
            </c:numRef>
          </c:val>
        </c:ser>
        <c:axId val="584654813"/>
        <c:axId val="1337717612"/>
      </c:barChart>
      <c:catAx>
        <c:axId val="584654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7717612"/>
      </c:catAx>
      <c:valAx>
        <c:axId val="1337717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4654813"/>
      </c:valAx>
    </c:plotArea>
    <c:legend>
      <c:legendPos val="b"/>
      <c:layout>
        <c:manualLayout>
          <c:xMode val="edge"/>
          <c:yMode val="edge"/>
          <c:x val="0.17920188101487317"/>
          <c:y val="0.933978411149310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Household composition in tract 4055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1739305891848266"/>
          <c:w val="0.9028635170603675"/>
          <c:h val="0.6680454138147985"/>
        </c:manualLayout>
      </c:layout>
      <c:barChart>
        <c:barDir val="col"/>
        <c:ser>
          <c:idx val="0"/>
          <c:order val="0"/>
          <c:tx>
            <c:v>household composition in 2010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Households!$A$10:$A$13</c:f>
            </c:strRef>
          </c:cat>
          <c:val>
            <c:numRef>
              <c:f>Households!$B$10:$B$13</c:f>
              <c:numCache/>
            </c:numRef>
          </c:val>
        </c:ser>
        <c:ser>
          <c:idx val="1"/>
          <c:order val="1"/>
          <c:tx>
            <c:v>household composition in 2019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Households!$A$10:$A$13</c:f>
            </c:strRef>
          </c:cat>
          <c:val>
            <c:numRef>
              <c:f>Households!$C$10:$C$13</c:f>
              <c:numCache/>
            </c:numRef>
          </c:val>
        </c:ser>
        <c:axId val="1403263057"/>
        <c:axId val="1275338705"/>
      </c:barChart>
      <c:catAx>
        <c:axId val="140326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338705"/>
      </c:catAx>
      <c:valAx>
        <c:axId val="1275338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3263057"/>
      </c:valAx>
    </c:plotArea>
    <c:legend>
      <c:legendPos val="b"/>
      <c:layout>
        <c:manualLayout>
          <c:xMode val="edge"/>
          <c:yMode val="edge"/>
          <c:x val="0.08380971128608924"/>
          <c:y val="0.93190024975691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Income levels in tract 4055</a:t>
            </a:r>
          </a:p>
        </c:rich>
      </c:tx>
      <c:overlay val="0"/>
    </c:title>
    <c:plotArea>
      <c:layout>
        <c:manualLayout>
          <c:xMode val="edge"/>
          <c:yMode val="edge"/>
          <c:x val="0.11971369203849519"/>
          <c:y val="0.17171296296296298"/>
          <c:w val="0.8423361767279091"/>
          <c:h val="0.340816200058326"/>
        </c:manualLayout>
      </c:layout>
      <c:barChart>
        <c:barDir val="col"/>
        <c:ser>
          <c:idx val="0"/>
          <c:order val="0"/>
          <c:tx>
            <c:v>2010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Income!$A$5:$A$14</c:f>
            </c:strRef>
          </c:cat>
          <c:val>
            <c:numRef>
              <c:f>Income!$D$5:$D$14</c:f>
              <c:numCache/>
            </c:numRef>
          </c:val>
        </c:ser>
        <c:ser>
          <c:idx val="1"/>
          <c:order val="1"/>
          <c:tx>
            <c:v>2019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Income!$A$5:$A$14</c:f>
            </c:strRef>
          </c:cat>
          <c:val>
            <c:numRef>
              <c:f>Income!$B$5:$B$14</c:f>
              <c:numCache/>
            </c:numRef>
          </c:val>
        </c:ser>
        <c:axId val="1988030466"/>
        <c:axId val="263626871"/>
      </c:barChart>
      <c:catAx>
        <c:axId val="198803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3626871"/>
      </c:catAx>
      <c:valAx>
        <c:axId val="26362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80304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Income levels in oakland</a:t>
            </a:r>
          </a:p>
        </c:rich>
      </c:tx>
      <c:overlay val="0"/>
    </c:title>
    <c:plotArea>
      <c:layout>
        <c:manualLayout>
          <c:xMode val="edge"/>
          <c:yMode val="edge"/>
          <c:x val="0.13266382327209097"/>
          <c:y val="0.046296296296296294"/>
          <c:w val="0.8423361767279091"/>
          <c:h val="0.5675065616797901"/>
        </c:manualLayout>
      </c:layout>
      <c:barChart>
        <c:barDir val="col"/>
        <c:ser>
          <c:idx val="0"/>
          <c:order val="0"/>
          <c:tx>
            <c:v>2010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Income!$A$5:$A$14</c:f>
            </c:strRef>
          </c:cat>
          <c:val>
            <c:numRef>
              <c:f>Income!$G$5:$G$14</c:f>
              <c:numCache/>
            </c:numRef>
          </c:val>
        </c:ser>
        <c:ser>
          <c:idx val="1"/>
          <c:order val="1"/>
          <c:tx>
            <c:v>2019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Income!$A$5:$A$14</c:f>
            </c:strRef>
          </c:cat>
          <c:val>
            <c:numRef>
              <c:f>Income!$F$5:$F$14</c:f>
              <c:numCache/>
            </c:numRef>
          </c:val>
        </c:ser>
        <c:axId val="1214323555"/>
        <c:axId val="382791533"/>
      </c:barChart>
      <c:catAx>
        <c:axId val="121432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791533"/>
      </c:catAx>
      <c:valAx>
        <c:axId val="382791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4323555"/>
      </c:valAx>
    </c:plotArea>
    <c:legend>
      <c:legendPos val="b"/>
      <c:layout>
        <c:manualLayout>
          <c:xMode val="edge"/>
          <c:yMode val="edge"/>
          <c:x val="0.40624496937882765"/>
          <c:y val="0.9079855643044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Income!$A$21:$A$27</c:f>
            </c:strRef>
          </c:cat>
          <c:val>
            <c:numRef>
              <c:f>Income!$B$21:$B$27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Income!$E$21:$E$30</c:f>
            </c:strRef>
          </c:cat>
          <c:val>
            <c:numRef>
              <c:f>Income!$F$21:$F$30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Employment!$A$8:$A$11</c:f>
            </c:strRef>
          </c:cat>
          <c:val>
            <c:numRef>
              <c:f>Employment!$B$8:$B$11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34</xdr:row>
      <xdr:rowOff>9525</xdr:rowOff>
    </xdr:from>
    <xdr:ext cx="4295775" cy="3533775"/>
    <xdr:graphicFrame>
      <xdr:nvGraphicFramePr>
        <xdr:cNvPr id="380955392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695325</xdr:colOff>
      <xdr:row>34</xdr:row>
      <xdr:rowOff>9525</xdr:rowOff>
    </xdr:from>
    <xdr:ext cx="5715000" cy="3638550"/>
    <xdr:graphicFrame>
      <xdr:nvGraphicFramePr>
        <xdr:cNvPr id="271177216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123825</xdr:rowOff>
    </xdr:from>
    <xdr:ext cx="4295775" cy="3638550"/>
    <xdr:graphicFrame>
      <xdr:nvGraphicFramePr>
        <xdr:cNvPr id="41255320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123825</xdr:rowOff>
    </xdr:from>
    <xdr:ext cx="3895725" cy="3638550"/>
    <xdr:graphicFrame>
      <xdr:nvGraphicFramePr>
        <xdr:cNvPr id="882556049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28</xdr:row>
      <xdr:rowOff>19050</xdr:rowOff>
    </xdr:from>
    <xdr:ext cx="5448300" cy="3552825"/>
    <xdr:graphicFrame>
      <xdr:nvGraphicFramePr>
        <xdr:cNvPr id="4600476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28</xdr:row>
      <xdr:rowOff>19050</xdr:rowOff>
    </xdr:from>
    <xdr:ext cx="5448300" cy="3552825"/>
    <xdr:graphicFrame>
      <xdr:nvGraphicFramePr>
        <xdr:cNvPr id="209380984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95250</xdr:rowOff>
    </xdr:from>
    <xdr:ext cx="4371975" cy="3219450"/>
    <xdr:graphicFrame>
      <xdr:nvGraphicFramePr>
        <xdr:cNvPr id="5222648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</xdr:colOff>
      <xdr:row>1</xdr:row>
      <xdr:rowOff>0</xdr:rowOff>
    </xdr:from>
    <xdr:ext cx="4371975" cy="3190875"/>
    <xdr:graphicFrame>
      <xdr:nvGraphicFramePr>
        <xdr:cNvPr id="197142076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</xdr:row>
      <xdr:rowOff>95250</xdr:rowOff>
    </xdr:from>
    <xdr:ext cx="4371975" cy="2714625"/>
    <xdr:graphicFrame>
      <xdr:nvGraphicFramePr>
        <xdr:cNvPr id="26952997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16</xdr:row>
      <xdr:rowOff>85725</xdr:rowOff>
    </xdr:from>
    <xdr:ext cx="4371975" cy="2714625"/>
    <xdr:graphicFrame>
      <xdr:nvGraphicFramePr>
        <xdr:cNvPr id="45435827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342900</xdr:colOff>
      <xdr:row>1</xdr:row>
      <xdr:rowOff>95250</xdr:rowOff>
    </xdr:from>
    <xdr:ext cx="4343400" cy="2714625"/>
    <xdr:graphicFrame>
      <xdr:nvGraphicFramePr>
        <xdr:cNvPr id="95935553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333375</xdr:colOff>
      <xdr:row>16</xdr:row>
      <xdr:rowOff>104775</xdr:rowOff>
    </xdr:from>
    <xdr:ext cx="4343400" cy="2714625"/>
    <xdr:graphicFrame>
      <xdr:nvGraphicFramePr>
        <xdr:cNvPr id="69199161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2</xdr:row>
      <xdr:rowOff>28575</xdr:rowOff>
    </xdr:from>
    <xdr:ext cx="4371975" cy="2714625"/>
    <xdr:graphicFrame>
      <xdr:nvGraphicFramePr>
        <xdr:cNvPr id="149815373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361950</xdr:colOff>
      <xdr:row>16</xdr:row>
      <xdr:rowOff>161925</xdr:rowOff>
    </xdr:from>
    <xdr:ext cx="4371975" cy="2714625"/>
    <xdr:graphicFrame>
      <xdr:nvGraphicFramePr>
        <xdr:cNvPr id="168030467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47625</xdr:colOff>
      <xdr:row>2</xdr:row>
      <xdr:rowOff>28575</xdr:rowOff>
    </xdr:from>
    <xdr:ext cx="4391025" cy="2714625"/>
    <xdr:graphicFrame>
      <xdr:nvGraphicFramePr>
        <xdr:cNvPr id="85668538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47625</xdr:colOff>
      <xdr:row>16</xdr:row>
      <xdr:rowOff>161925</xdr:rowOff>
    </xdr:from>
    <xdr:ext cx="4391025" cy="2714625"/>
    <xdr:graphicFrame>
      <xdr:nvGraphicFramePr>
        <xdr:cNvPr id="879158954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20</xdr:row>
      <xdr:rowOff>57150</xdr:rowOff>
    </xdr:from>
    <xdr:ext cx="5638800" cy="3867150"/>
    <xdr:graphicFrame>
      <xdr:nvGraphicFramePr>
        <xdr:cNvPr id="1473350556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809625</xdr:colOff>
      <xdr:row>4</xdr:row>
      <xdr:rowOff>47625</xdr:rowOff>
    </xdr:from>
    <xdr:ext cx="5638800" cy="3867150"/>
    <xdr:graphicFrame>
      <xdr:nvGraphicFramePr>
        <xdr:cNvPr id="153918816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809625</xdr:colOff>
      <xdr:row>20</xdr:row>
      <xdr:rowOff>66675</xdr:rowOff>
    </xdr:from>
    <xdr:ext cx="5638800" cy="3867150"/>
    <xdr:graphicFrame>
      <xdr:nvGraphicFramePr>
        <xdr:cNvPr id="128074636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962025</xdr:colOff>
      <xdr:row>4</xdr:row>
      <xdr:rowOff>47625</xdr:rowOff>
    </xdr:from>
    <xdr:ext cx="5638800" cy="3867150"/>
    <xdr:graphicFrame>
      <xdr:nvGraphicFramePr>
        <xdr:cNvPr id="2065006668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4</xdr:row>
      <xdr:rowOff>9525</xdr:rowOff>
    </xdr:from>
    <xdr:ext cx="3524250" cy="2181225"/>
    <xdr:graphicFrame>
      <xdr:nvGraphicFramePr>
        <xdr:cNvPr id="473938888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704850</xdr:colOff>
      <xdr:row>4</xdr:row>
      <xdr:rowOff>9525</xdr:rowOff>
    </xdr:from>
    <xdr:ext cx="3524250" cy="2181225"/>
    <xdr:graphicFrame>
      <xdr:nvGraphicFramePr>
        <xdr:cNvPr id="162254637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180975</xdr:colOff>
      <xdr:row>13</xdr:row>
      <xdr:rowOff>47625</xdr:rowOff>
    </xdr:from>
    <xdr:ext cx="3524250" cy="2181225"/>
    <xdr:graphicFrame>
      <xdr:nvGraphicFramePr>
        <xdr:cNvPr id="2092767976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704850</xdr:colOff>
      <xdr:row>13</xdr:row>
      <xdr:rowOff>47625</xdr:rowOff>
    </xdr:from>
    <xdr:ext cx="3524250" cy="2181225"/>
    <xdr:graphicFrame>
      <xdr:nvGraphicFramePr>
        <xdr:cNvPr id="13546694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</xdr:row>
      <xdr:rowOff>38100</xdr:rowOff>
    </xdr:from>
    <xdr:ext cx="4371975" cy="2981325"/>
    <xdr:graphicFrame>
      <xdr:nvGraphicFramePr>
        <xdr:cNvPr id="54436232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19</xdr:row>
      <xdr:rowOff>28575</xdr:rowOff>
    </xdr:from>
    <xdr:ext cx="4619625" cy="2714625"/>
    <xdr:graphicFrame>
      <xdr:nvGraphicFramePr>
        <xdr:cNvPr id="1942793997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19</xdr:row>
      <xdr:rowOff>38100</xdr:rowOff>
    </xdr:from>
    <xdr:ext cx="4371975" cy="2714625"/>
    <xdr:graphicFrame>
      <xdr:nvGraphicFramePr>
        <xdr:cNvPr id="1836712799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7.0"/>
    <col customWidth="1" min="3" max="3" width="7.63"/>
    <col customWidth="1" min="4" max="4" width="12.63"/>
    <col customWidth="1" min="5" max="5" width="31.63"/>
    <col customWidth="1" min="6" max="6" width="28.63"/>
    <col customWidth="1" min="7" max="26" width="7.63"/>
  </cols>
  <sheetData>
    <row r="1" ht="48.0" customHeight="1">
      <c r="A1" s="1" t="s">
        <v>0</v>
      </c>
    </row>
    <row r="2" ht="14.25" customHeight="1"/>
    <row r="3" ht="14.25" customHeight="1">
      <c r="A3" s="2"/>
      <c r="B3" s="3" t="s">
        <v>1</v>
      </c>
      <c r="C3" s="4" t="s">
        <v>2</v>
      </c>
      <c r="D3" s="5" t="s">
        <v>3</v>
      </c>
      <c r="E3" s="3" t="s">
        <v>4</v>
      </c>
    </row>
    <row r="4" ht="14.25" customHeight="1">
      <c r="A4" s="6" t="s">
        <v>5</v>
      </c>
      <c r="B4" s="7">
        <v>3497.0</v>
      </c>
      <c r="C4" s="8">
        <v>499.0</v>
      </c>
      <c r="D4" s="9"/>
      <c r="E4" s="10">
        <f t="shared" ref="E4:E5" si="1">B4/B7</f>
        <v>0.009038300996</v>
      </c>
    </row>
    <row r="5" ht="14.25" customHeight="1">
      <c r="A5" s="11" t="s">
        <v>6</v>
      </c>
      <c r="B5" s="7">
        <v>3880.0</v>
      </c>
      <c r="C5" s="8">
        <v>347.0</v>
      </c>
      <c r="D5" s="12">
        <f>(B5-B4)/B5</f>
        <v>0.09871134021</v>
      </c>
      <c r="E5" s="10">
        <f t="shared" si="1"/>
        <v>0.009127328586</v>
      </c>
    </row>
    <row r="6" ht="14.25" customHeight="1">
      <c r="A6" s="13"/>
      <c r="B6" s="7"/>
      <c r="C6" s="8"/>
      <c r="D6" s="9"/>
      <c r="E6" s="14"/>
    </row>
    <row r="7" ht="14.25" customHeight="1">
      <c r="A7" s="11" t="s">
        <v>7</v>
      </c>
      <c r="B7" s="15">
        <v>386909.0</v>
      </c>
      <c r="C7" s="16">
        <v>61.0</v>
      </c>
      <c r="D7" s="9"/>
      <c r="E7" s="14"/>
    </row>
    <row r="8" ht="14.25" customHeight="1">
      <c r="A8" s="17" t="s">
        <v>8</v>
      </c>
      <c r="B8" s="18">
        <v>425097.0</v>
      </c>
      <c r="C8" s="19">
        <v>103.0</v>
      </c>
      <c r="D8" s="20">
        <f>(B8-B7)/B8</f>
        <v>0.08983361445</v>
      </c>
      <c r="E8" s="21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customWidth="1" min="3" max="3" width="8.75"/>
    <col customWidth="1" min="4" max="4" width="17.88"/>
    <col customWidth="1" min="8" max="8" width="21.0"/>
    <col customWidth="1" min="9" max="9" width="14.5"/>
    <col customWidth="1" min="10" max="10" width="13.63"/>
    <col customWidth="1" min="13" max="13" width="21.75"/>
  </cols>
  <sheetData>
    <row r="1">
      <c r="A1" s="73" t="s">
        <v>204</v>
      </c>
      <c r="B1" s="30"/>
      <c r="C1" s="30"/>
      <c r="D1" s="30"/>
    </row>
    <row r="2">
      <c r="A2" s="30"/>
      <c r="B2" s="30"/>
      <c r="C2" s="30"/>
      <c r="D2" s="30"/>
      <c r="H2" s="74"/>
      <c r="I2" s="58" t="s">
        <v>205</v>
      </c>
      <c r="J2" s="58" t="s">
        <v>206</v>
      </c>
      <c r="K2" s="58" t="s">
        <v>207</v>
      </c>
      <c r="L2" s="57" t="s">
        <v>208</v>
      </c>
      <c r="M2" s="57" t="s">
        <v>209</v>
      </c>
    </row>
    <row r="3">
      <c r="A3" s="75">
        <v>2019.0</v>
      </c>
      <c r="B3" s="76" t="s">
        <v>74</v>
      </c>
      <c r="C3" s="77"/>
      <c r="D3" s="78" t="s">
        <v>210</v>
      </c>
      <c r="H3" s="79" t="s">
        <v>5</v>
      </c>
      <c r="I3" s="80">
        <v>551.0</v>
      </c>
      <c r="J3" s="80">
        <v>556.0</v>
      </c>
      <c r="K3" s="80">
        <v>696.0</v>
      </c>
      <c r="L3" s="80">
        <v>515.0</v>
      </c>
      <c r="M3" s="80">
        <v>225.0</v>
      </c>
      <c r="N3" s="71">
        <f t="shared" ref="N3:N4" si="1">sum(I3:M3)</f>
        <v>2543</v>
      </c>
    </row>
    <row r="4">
      <c r="A4" s="81"/>
      <c r="B4" s="82" t="s">
        <v>211</v>
      </c>
      <c r="C4" s="83">
        <v>3210.0</v>
      </c>
      <c r="D4" s="81"/>
      <c r="H4" s="84" t="s">
        <v>6</v>
      </c>
      <c r="I4" s="85">
        <v>480.0</v>
      </c>
      <c r="J4" s="85">
        <v>446.0</v>
      </c>
      <c r="K4" s="85">
        <v>525.0</v>
      </c>
      <c r="L4" s="15">
        <v>1194.0</v>
      </c>
      <c r="M4" s="85">
        <v>565.0</v>
      </c>
      <c r="N4" s="22">
        <f t="shared" si="1"/>
        <v>3210</v>
      </c>
    </row>
    <row r="5">
      <c r="A5" s="81"/>
      <c r="B5" s="82" t="s">
        <v>205</v>
      </c>
      <c r="C5" s="83">
        <v>480.0</v>
      </c>
      <c r="D5" s="86">
        <f t="shared" ref="D5:D9" si="2">C5/3210</f>
        <v>0.1495327103</v>
      </c>
      <c r="H5" s="87"/>
      <c r="I5" s="14"/>
      <c r="J5" s="14"/>
      <c r="K5" s="14"/>
      <c r="L5" s="14"/>
      <c r="M5" s="14"/>
    </row>
    <row r="6">
      <c r="A6" s="81"/>
      <c r="B6" s="82" t="s">
        <v>206</v>
      </c>
      <c r="C6" s="83">
        <v>446.0</v>
      </c>
      <c r="D6" s="86">
        <f t="shared" si="2"/>
        <v>0.13894081</v>
      </c>
      <c r="H6" s="84" t="s">
        <v>7</v>
      </c>
      <c r="I6" s="80">
        <v>56041.0</v>
      </c>
      <c r="J6" s="80">
        <v>49070.0</v>
      </c>
      <c r="K6" s="80">
        <v>48236.0</v>
      </c>
      <c r="L6" s="80">
        <v>70499.0</v>
      </c>
      <c r="M6" s="80">
        <v>41732.0</v>
      </c>
      <c r="N6" s="71">
        <f t="shared" ref="N6:N7" si="3">sum(I6:M6)</f>
        <v>265578</v>
      </c>
    </row>
    <row r="7">
      <c r="A7" s="81"/>
      <c r="B7" s="82" t="s">
        <v>207</v>
      </c>
      <c r="C7" s="83">
        <v>525.0</v>
      </c>
      <c r="D7" s="86">
        <f t="shared" si="2"/>
        <v>0.1635514019</v>
      </c>
      <c r="H7" s="88" t="s">
        <v>8</v>
      </c>
      <c r="I7" s="89">
        <v>53819.0</v>
      </c>
      <c r="J7" s="89">
        <v>48835.0</v>
      </c>
      <c r="K7" s="89">
        <v>52228.0</v>
      </c>
      <c r="L7" s="89">
        <v>95675.0</v>
      </c>
      <c r="M7" s="89">
        <v>58020.0</v>
      </c>
      <c r="N7" s="71">
        <f t="shared" si="3"/>
        <v>308577</v>
      </c>
    </row>
    <row r="8">
      <c r="A8" s="81"/>
      <c r="B8" s="90" t="s">
        <v>208</v>
      </c>
      <c r="C8" s="83">
        <v>1194.0</v>
      </c>
      <c r="D8" s="86">
        <f t="shared" si="2"/>
        <v>0.3719626168</v>
      </c>
    </row>
    <row r="9">
      <c r="A9" s="81"/>
      <c r="B9" s="90" t="s">
        <v>209</v>
      </c>
      <c r="C9" s="83">
        <v>565.0</v>
      </c>
      <c r="D9" s="86">
        <f t="shared" si="2"/>
        <v>0.1760124611</v>
      </c>
    </row>
    <row r="10">
      <c r="A10" s="81"/>
      <c r="B10" s="81"/>
      <c r="C10" s="91"/>
      <c r="D10" s="81"/>
    </row>
    <row r="11">
      <c r="A11" s="77"/>
      <c r="B11" s="76" t="s">
        <v>212</v>
      </c>
      <c r="C11" s="92"/>
      <c r="D11" s="77"/>
    </row>
    <row r="12">
      <c r="A12" s="81"/>
      <c r="B12" s="82" t="s">
        <v>211</v>
      </c>
      <c r="C12" s="93">
        <v>308577.0</v>
      </c>
      <c r="D12" s="81"/>
    </row>
    <row r="13">
      <c r="A13" s="81"/>
      <c r="B13" s="82" t="s">
        <v>205</v>
      </c>
      <c r="C13" s="93">
        <v>53819.0</v>
      </c>
      <c r="D13" s="86">
        <f t="shared" ref="D13:D17" si="4">C13/308577</f>
        <v>0.1744102769</v>
      </c>
    </row>
    <row r="14">
      <c r="A14" s="81"/>
      <c r="B14" s="82" t="s">
        <v>206</v>
      </c>
      <c r="C14" s="93">
        <v>48835.0</v>
      </c>
      <c r="D14" s="86">
        <f t="shared" si="4"/>
        <v>0.1582587166</v>
      </c>
    </row>
    <row r="15">
      <c r="A15" s="81"/>
      <c r="B15" s="82" t="s">
        <v>207</v>
      </c>
      <c r="C15" s="93">
        <v>52228.0</v>
      </c>
      <c r="D15" s="86">
        <f t="shared" si="4"/>
        <v>0.1692543514</v>
      </c>
    </row>
    <row r="16">
      <c r="A16" s="81"/>
      <c r="B16" s="90" t="s">
        <v>208</v>
      </c>
      <c r="C16" s="93">
        <v>95675.0</v>
      </c>
      <c r="D16" s="86">
        <f t="shared" si="4"/>
        <v>0.3100522722</v>
      </c>
    </row>
    <row r="17">
      <c r="A17" s="81"/>
      <c r="B17" s="90" t="s">
        <v>209</v>
      </c>
      <c r="C17" s="93">
        <v>58020.0</v>
      </c>
      <c r="D17" s="86">
        <f t="shared" si="4"/>
        <v>0.1880243829</v>
      </c>
    </row>
    <row r="18">
      <c r="A18" s="81"/>
      <c r="B18" s="81"/>
      <c r="C18" s="91"/>
      <c r="D18" s="81"/>
    </row>
    <row r="19">
      <c r="A19" s="75">
        <v>2010.0</v>
      </c>
      <c r="B19" s="76" t="s">
        <v>74</v>
      </c>
      <c r="C19" s="92"/>
      <c r="D19" s="77"/>
    </row>
    <row r="20">
      <c r="A20" s="81"/>
      <c r="B20" s="82" t="s">
        <v>211</v>
      </c>
      <c r="C20" s="93">
        <v>2543.0</v>
      </c>
      <c r="D20" s="81"/>
    </row>
    <row r="21">
      <c r="A21" s="81"/>
      <c r="B21" s="82" t="s">
        <v>205</v>
      </c>
      <c r="C21" s="93">
        <v>551.0</v>
      </c>
      <c r="D21" s="86">
        <f t="shared" ref="D21:D25" si="5">C21/2543</f>
        <v>0.2166732206</v>
      </c>
    </row>
    <row r="22">
      <c r="A22" s="81"/>
      <c r="B22" s="82" t="s">
        <v>206</v>
      </c>
      <c r="C22" s="93">
        <v>556.0</v>
      </c>
      <c r="D22" s="86">
        <f t="shared" si="5"/>
        <v>0.2186394023</v>
      </c>
    </row>
    <row r="23">
      <c r="A23" s="81"/>
      <c r="B23" s="82" t="s">
        <v>207</v>
      </c>
      <c r="C23" s="93">
        <v>696.0</v>
      </c>
      <c r="D23" s="86">
        <f t="shared" si="5"/>
        <v>0.2736924892</v>
      </c>
    </row>
    <row r="24">
      <c r="A24" s="81"/>
      <c r="B24" s="90" t="s">
        <v>208</v>
      </c>
      <c r="C24" s="93">
        <v>515.0</v>
      </c>
      <c r="D24" s="86">
        <f t="shared" si="5"/>
        <v>0.2025167125</v>
      </c>
    </row>
    <row r="25">
      <c r="A25" s="81"/>
      <c r="B25" s="90" t="s">
        <v>209</v>
      </c>
      <c r="C25" s="93">
        <v>225.0</v>
      </c>
      <c r="D25" s="86">
        <f t="shared" si="5"/>
        <v>0.08847817538</v>
      </c>
    </row>
    <row r="26">
      <c r="A26" s="81"/>
      <c r="B26" s="81"/>
      <c r="C26" s="91"/>
      <c r="D26" s="81"/>
    </row>
    <row r="27">
      <c r="A27" s="77"/>
      <c r="B27" s="76" t="s">
        <v>212</v>
      </c>
      <c r="C27" s="92"/>
      <c r="D27" s="77"/>
    </row>
    <row r="28">
      <c r="A28" s="81"/>
      <c r="B28" s="82" t="s">
        <v>211</v>
      </c>
      <c r="C28" s="93">
        <v>265578.0</v>
      </c>
      <c r="D28" s="81"/>
    </row>
    <row r="29">
      <c r="A29" s="81"/>
      <c r="B29" s="82" t="s">
        <v>205</v>
      </c>
      <c r="C29" s="93">
        <v>56041.0</v>
      </c>
      <c r="D29" s="86">
        <f t="shared" ref="D29:D33" si="6">C29/265578</f>
        <v>0.2110152196</v>
      </c>
    </row>
    <row r="30">
      <c r="A30" s="81"/>
      <c r="B30" s="82" t="s">
        <v>206</v>
      </c>
      <c r="C30" s="93">
        <v>49070.0</v>
      </c>
      <c r="D30" s="86">
        <f t="shared" si="6"/>
        <v>0.1847668105</v>
      </c>
    </row>
    <row r="31">
      <c r="A31" s="81"/>
      <c r="B31" s="82" t="s">
        <v>207</v>
      </c>
      <c r="C31" s="93">
        <v>48236.0</v>
      </c>
      <c r="D31" s="86">
        <f t="shared" si="6"/>
        <v>0.1816264901</v>
      </c>
    </row>
    <row r="32">
      <c r="A32" s="81"/>
      <c r="B32" s="90" t="s">
        <v>208</v>
      </c>
      <c r="C32" s="93">
        <v>70499.0</v>
      </c>
      <c r="D32" s="86">
        <f t="shared" si="6"/>
        <v>0.2654549699</v>
      </c>
    </row>
    <row r="33">
      <c r="A33" s="81"/>
      <c r="B33" s="90" t="s">
        <v>209</v>
      </c>
      <c r="C33" s="93">
        <v>41732.0</v>
      </c>
      <c r="D33" s="86">
        <f t="shared" si="6"/>
        <v>0.1571365098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7.63"/>
    <col customWidth="1" min="3" max="3" width="7.5"/>
    <col customWidth="1" min="4" max="4" width="16.63"/>
    <col customWidth="1" min="5" max="5" width="11.5"/>
    <col customWidth="1" min="6" max="6" width="7.63"/>
    <col customWidth="1" min="7" max="7" width="16.38"/>
    <col customWidth="1" min="8" max="9" width="7.63"/>
    <col customWidth="1" min="10" max="10" width="16.38"/>
    <col customWidth="1" min="11" max="26" width="7.63"/>
  </cols>
  <sheetData>
    <row r="1" ht="14.25" customHeight="1">
      <c r="A1" s="1" t="s">
        <v>9</v>
      </c>
    </row>
    <row r="2" ht="14.25" customHeight="1">
      <c r="A2" s="1"/>
      <c r="G2" s="22" t="s">
        <v>10</v>
      </c>
    </row>
    <row r="3" ht="14.25" customHeight="1">
      <c r="A3" s="22" t="s">
        <v>11</v>
      </c>
      <c r="D3" s="22" t="s">
        <v>12</v>
      </c>
      <c r="G3" s="22" t="s">
        <v>13</v>
      </c>
      <c r="J3" s="22" t="s">
        <v>14</v>
      </c>
    </row>
    <row r="4" ht="14.25" customHeight="1">
      <c r="A4" s="22" t="s">
        <v>15</v>
      </c>
      <c r="B4" s="22" t="s">
        <v>16</v>
      </c>
      <c r="D4" s="22" t="s">
        <v>15</v>
      </c>
      <c r="E4" s="22" t="s">
        <v>16</v>
      </c>
    </row>
    <row r="5" ht="14.25" customHeight="1">
      <c r="A5" s="22" t="s">
        <v>17</v>
      </c>
      <c r="B5" s="22">
        <v>4.8</v>
      </c>
      <c r="D5" s="22" t="s">
        <v>17</v>
      </c>
      <c r="E5" s="22">
        <v>4.1</v>
      </c>
      <c r="G5" s="22" t="s">
        <v>17</v>
      </c>
      <c r="H5" s="22">
        <v>7.02</v>
      </c>
      <c r="J5" s="22" t="s">
        <v>17</v>
      </c>
      <c r="K5" s="22">
        <v>6.27</v>
      </c>
    </row>
    <row r="6" ht="14.25" customHeight="1">
      <c r="A6" s="22" t="s">
        <v>18</v>
      </c>
      <c r="B6" s="22">
        <v>4.6</v>
      </c>
      <c r="D6" s="22" t="s">
        <v>18</v>
      </c>
      <c r="E6" s="22">
        <v>3.1</v>
      </c>
      <c r="G6" s="22" t="s">
        <v>18</v>
      </c>
      <c r="H6" s="22">
        <v>6.17</v>
      </c>
      <c r="J6" s="22" t="s">
        <v>18</v>
      </c>
      <c r="K6" s="22">
        <v>5.2</v>
      </c>
    </row>
    <row r="7" ht="14.25" customHeight="1">
      <c r="A7" s="22" t="s">
        <v>19</v>
      </c>
      <c r="B7" s="22">
        <v>4.1</v>
      </c>
      <c r="D7" s="22" t="s">
        <v>19</v>
      </c>
      <c r="E7" s="22">
        <v>4.3</v>
      </c>
      <c r="G7" s="22" t="s">
        <v>19</v>
      </c>
      <c r="H7" s="22">
        <v>5.54</v>
      </c>
      <c r="J7" s="22" t="s">
        <v>19</v>
      </c>
      <c r="K7" s="22">
        <v>5.46</v>
      </c>
    </row>
    <row r="8" ht="14.25" customHeight="1">
      <c r="A8" s="22" t="s">
        <v>20</v>
      </c>
      <c r="B8" s="22">
        <v>0.9</v>
      </c>
      <c r="D8" s="22" t="s">
        <v>20</v>
      </c>
      <c r="E8" s="22">
        <v>7.4</v>
      </c>
      <c r="G8" s="22" t="s">
        <v>21</v>
      </c>
      <c r="H8" s="22">
        <v>3.62</v>
      </c>
      <c r="J8" s="22" t="s">
        <v>20</v>
      </c>
      <c r="K8" s="22">
        <v>4.87</v>
      </c>
    </row>
    <row r="9" ht="14.25" customHeight="1">
      <c r="A9" s="22" t="s">
        <v>22</v>
      </c>
      <c r="B9" s="22">
        <v>2.9</v>
      </c>
      <c r="D9" s="22" t="s">
        <v>22</v>
      </c>
      <c r="E9" s="22">
        <v>8.4</v>
      </c>
      <c r="G9" s="22" t="s">
        <v>23</v>
      </c>
      <c r="H9" s="22">
        <v>2.41</v>
      </c>
      <c r="J9" s="22" t="s">
        <v>22</v>
      </c>
      <c r="K9" s="22">
        <v>5.59</v>
      </c>
    </row>
    <row r="10" ht="14.25" customHeight="1">
      <c r="A10" s="22" t="s">
        <v>24</v>
      </c>
      <c r="B10" s="22">
        <v>28.4</v>
      </c>
      <c r="D10" s="22" t="s">
        <v>24</v>
      </c>
      <c r="E10" s="22">
        <v>20.0</v>
      </c>
      <c r="G10" s="22" t="s">
        <v>25</v>
      </c>
      <c r="H10" s="22">
        <v>1.25</v>
      </c>
      <c r="J10" s="22" t="s">
        <v>24</v>
      </c>
      <c r="K10" s="22">
        <v>19.72</v>
      </c>
    </row>
    <row r="11" ht="14.25" customHeight="1">
      <c r="A11" s="22" t="s">
        <v>26</v>
      </c>
      <c r="B11" s="22">
        <v>12.8</v>
      </c>
      <c r="D11" s="22" t="s">
        <v>27</v>
      </c>
      <c r="E11" s="22">
        <v>4.1</v>
      </c>
      <c r="G11" s="22" t="s">
        <v>28</v>
      </c>
      <c r="H11" s="22">
        <v>1.26</v>
      </c>
      <c r="J11" s="22" t="s">
        <v>26</v>
      </c>
      <c r="K11" s="22">
        <v>16.04</v>
      </c>
    </row>
    <row r="12" ht="14.25" customHeight="1">
      <c r="A12" s="22" t="s">
        <v>29</v>
      </c>
      <c r="B12" s="22">
        <v>14.1</v>
      </c>
      <c r="D12" s="22" t="s">
        <v>30</v>
      </c>
      <c r="E12" s="22">
        <v>9.8</v>
      </c>
      <c r="G12" s="22" t="s">
        <v>31</v>
      </c>
      <c r="H12" s="22">
        <v>4.06</v>
      </c>
      <c r="J12" s="22" t="s">
        <v>29</v>
      </c>
      <c r="K12" s="22">
        <v>12.69</v>
      </c>
    </row>
    <row r="13" ht="14.25" customHeight="1">
      <c r="A13" s="22" t="s">
        <v>32</v>
      </c>
      <c r="B13" s="22">
        <v>4.7</v>
      </c>
      <c r="D13" s="22" t="s">
        <v>33</v>
      </c>
      <c r="E13" s="22">
        <v>7.7</v>
      </c>
      <c r="G13" s="22" t="s">
        <v>34</v>
      </c>
      <c r="H13" s="22">
        <v>8.4</v>
      </c>
      <c r="J13" s="22" t="s">
        <v>32</v>
      </c>
      <c r="K13" s="22">
        <v>5.8</v>
      </c>
    </row>
    <row r="14" ht="14.25" customHeight="1">
      <c r="A14" s="22" t="s">
        <v>35</v>
      </c>
      <c r="B14" s="22">
        <v>8.1</v>
      </c>
      <c r="D14" s="22" t="s">
        <v>36</v>
      </c>
      <c r="E14" s="22">
        <v>8.0</v>
      </c>
      <c r="G14" s="22" t="s">
        <v>37</v>
      </c>
      <c r="H14" s="22">
        <v>8.5</v>
      </c>
      <c r="J14" s="22" t="s">
        <v>38</v>
      </c>
      <c r="K14" s="22">
        <v>5.22</v>
      </c>
    </row>
    <row r="15" ht="14.25" customHeight="1">
      <c r="A15" s="22" t="s">
        <v>39</v>
      </c>
      <c r="B15" s="22">
        <v>8.5</v>
      </c>
      <c r="D15" s="22" t="s">
        <v>40</v>
      </c>
      <c r="E15" s="22">
        <v>6.6</v>
      </c>
      <c r="G15" s="22" t="s">
        <v>27</v>
      </c>
      <c r="H15" s="22">
        <v>5.4</v>
      </c>
      <c r="J15" s="22" t="s">
        <v>41</v>
      </c>
      <c r="K15" s="22">
        <v>7.96</v>
      </c>
    </row>
    <row r="16" ht="14.25" customHeight="1">
      <c r="A16" s="22" t="s">
        <v>42</v>
      </c>
      <c r="B16" s="22">
        <v>3.3</v>
      </c>
      <c r="D16" s="22" t="s">
        <v>43</v>
      </c>
      <c r="E16" s="22">
        <v>3.3</v>
      </c>
      <c r="G16" s="22" t="s">
        <v>30</v>
      </c>
      <c r="H16" s="22">
        <v>7.88</v>
      </c>
      <c r="J16" s="22" t="s">
        <v>42</v>
      </c>
      <c r="K16" s="22">
        <v>3.56</v>
      </c>
    </row>
    <row r="17" ht="14.25" customHeight="1">
      <c r="A17" s="22" t="s">
        <v>44</v>
      </c>
      <c r="B17" s="22">
        <v>2.8</v>
      </c>
      <c r="D17" s="22" t="s">
        <v>45</v>
      </c>
      <c r="E17" s="22">
        <v>4.1</v>
      </c>
      <c r="G17" s="22" t="s">
        <v>33</v>
      </c>
      <c r="H17" s="22">
        <v>7.02</v>
      </c>
      <c r="J17" s="22" t="s">
        <v>44</v>
      </c>
      <c r="K17" s="22">
        <v>1.58</v>
      </c>
    </row>
    <row r="18" ht="14.25" customHeight="1">
      <c r="D18" s="22" t="s">
        <v>46</v>
      </c>
      <c r="E18" s="22">
        <v>3.8</v>
      </c>
      <c r="G18" s="22" t="s">
        <v>47</v>
      </c>
      <c r="H18" s="22">
        <v>6.55</v>
      </c>
    </row>
    <row r="19" ht="14.25" customHeight="1">
      <c r="D19" s="22" t="s">
        <v>48</v>
      </c>
      <c r="E19" s="22">
        <v>3.5</v>
      </c>
      <c r="G19" s="22" t="s">
        <v>32</v>
      </c>
      <c r="H19" s="22">
        <v>6.22</v>
      </c>
    </row>
    <row r="20" ht="14.25" customHeight="1">
      <c r="D20" s="22" t="s">
        <v>49</v>
      </c>
      <c r="E20" s="22">
        <v>0.0</v>
      </c>
      <c r="G20" s="22" t="s">
        <v>50</v>
      </c>
      <c r="H20" s="22">
        <v>2.09</v>
      </c>
    </row>
    <row r="21" ht="14.25" customHeight="1">
      <c r="D21" s="22" t="s">
        <v>51</v>
      </c>
      <c r="E21" s="22">
        <v>1.8</v>
      </c>
      <c r="G21" s="22" t="s">
        <v>52</v>
      </c>
      <c r="H21" s="22">
        <v>2.55</v>
      </c>
    </row>
    <row r="22" ht="14.25" customHeight="1">
      <c r="G22" s="22" t="s">
        <v>53</v>
      </c>
      <c r="H22" s="22">
        <v>1.37</v>
      </c>
    </row>
    <row r="23" ht="14.25" customHeight="1">
      <c r="G23" s="22" t="s">
        <v>54</v>
      </c>
      <c r="H23" s="22">
        <v>1.81</v>
      </c>
    </row>
    <row r="24" ht="14.25" customHeight="1">
      <c r="G24" s="22" t="s">
        <v>55</v>
      </c>
      <c r="H24" s="22">
        <v>2.39</v>
      </c>
    </row>
    <row r="25" ht="14.25" customHeight="1">
      <c r="G25" s="22" t="s">
        <v>56</v>
      </c>
      <c r="H25" s="22">
        <v>1.99</v>
      </c>
    </row>
    <row r="26" ht="14.25" customHeight="1">
      <c r="G26" s="22" t="s">
        <v>57</v>
      </c>
      <c r="H26" s="22">
        <v>1.71</v>
      </c>
    </row>
    <row r="27" ht="14.25" customHeight="1">
      <c r="G27" s="22" t="s">
        <v>44</v>
      </c>
      <c r="H27" s="22">
        <v>1.74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5"/>
    <col customWidth="1" min="2" max="3" width="7.63"/>
    <col customWidth="1" min="4" max="4" width="18.25"/>
    <col customWidth="1" min="5" max="5" width="14.63"/>
    <col customWidth="1" min="6" max="6" width="16.25"/>
    <col customWidth="1" min="7" max="7" width="18.5"/>
    <col customWidth="1" min="8" max="8" width="20.5"/>
    <col customWidth="1" min="9" max="26" width="7.63"/>
  </cols>
  <sheetData>
    <row r="1" ht="14.25" customHeight="1">
      <c r="A1" s="1" t="s">
        <v>58</v>
      </c>
    </row>
    <row r="2" ht="14.25" customHeight="1">
      <c r="B2" s="22">
        <v>2010.0</v>
      </c>
      <c r="C2" s="22">
        <v>2019.0</v>
      </c>
    </row>
    <row r="3" ht="14.25" customHeight="1">
      <c r="A3" s="22" t="s">
        <v>59</v>
      </c>
    </row>
    <row r="4" ht="14.25" customHeight="1">
      <c r="A4" s="22" t="s">
        <v>60</v>
      </c>
      <c r="B4" s="22">
        <v>370.0</v>
      </c>
      <c r="C4" s="22">
        <v>560.0</v>
      </c>
    </row>
    <row r="5" ht="14.25" customHeight="1">
      <c r="A5" s="22" t="s">
        <v>61</v>
      </c>
      <c r="B5" s="22">
        <v>54.0</v>
      </c>
      <c r="C5" s="22">
        <v>83.0</v>
      </c>
    </row>
    <row r="6" ht="14.25" customHeight="1">
      <c r="A6" s="22" t="s">
        <v>62</v>
      </c>
      <c r="B6" s="22">
        <v>323.0</v>
      </c>
      <c r="C6" s="22">
        <v>195.0</v>
      </c>
    </row>
    <row r="7" ht="14.25" customHeight="1">
      <c r="A7" s="22" t="s">
        <v>63</v>
      </c>
      <c r="B7" s="22">
        <v>720.0</v>
      </c>
      <c r="C7" s="22">
        <v>734.0</v>
      </c>
    </row>
    <row r="8" ht="14.25" customHeight="1"/>
    <row r="9" ht="14.25" customHeight="1">
      <c r="A9" s="22" t="s">
        <v>64</v>
      </c>
    </row>
    <row r="10" ht="14.25" customHeight="1">
      <c r="A10" s="22" t="s">
        <v>65</v>
      </c>
      <c r="B10" s="22">
        <v>24.3</v>
      </c>
      <c r="C10" s="22">
        <v>20.7</v>
      </c>
    </row>
    <row r="11" ht="14.25" customHeight="1">
      <c r="A11" s="22" t="s">
        <v>66</v>
      </c>
      <c r="B11" s="22">
        <v>24.7</v>
      </c>
      <c r="C11" s="22">
        <v>40.3</v>
      </c>
    </row>
    <row r="12" ht="14.25" customHeight="1">
      <c r="A12" s="22" t="s">
        <v>67</v>
      </c>
      <c r="B12" s="22">
        <v>38.7</v>
      </c>
      <c r="C12" s="22">
        <v>36.8</v>
      </c>
    </row>
    <row r="13" ht="14.25" customHeight="1">
      <c r="A13" s="22" t="s">
        <v>68</v>
      </c>
      <c r="B13" s="22">
        <v>5.1</v>
      </c>
      <c r="C13" s="22">
        <v>13.7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23"/>
      <c r="E22" s="24" t="s">
        <v>69</v>
      </c>
      <c r="F22" s="24" t="s">
        <v>70</v>
      </c>
      <c r="G22" s="24" t="s">
        <v>71</v>
      </c>
      <c r="H22" s="24" t="s">
        <v>72</v>
      </c>
      <c r="I22" s="25"/>
    </row>
    <row r="23" ht="14.25" customHeight="1">
      <c r="D23" s="26" t="s">
        <v>5</v>
      </c>
      <c r="E23" s="27">
        <v>370.0</v>
      </c>
      <c r="F23" s="27">
        <v>54.0</v>
      </c>
      <c r="G23" s="27">
        <v>323.0</v>
      </c>
      <c r="H23" s="27">
        <v>720.0</v>
      </c>
      <c r="I23" s="25"/>
    </row>
    <row r="24" ht="14.25" customHeight="1">
      <c r="D24" s="28" t="s">
        <v>6</v>
      </c>
      <c r="E24" s="29">
        <v>560.0</v>
      </c>
      <c r="F24" s="29">
        <v>83.0</v>
      </c>
      <c r="G24" s="29">
        <v>195.0</v>
      </c>
      <c r="H24" s="29">
        <v>734.0</v>
      </c>
      <c r="I24" s="25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>
      <c r="G32" s="3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4" width="7.63"/>
    <col customWidth="1" min="5" max="5" width="14.25"/>
    <col customWidth="1" min="6" max="26" width="7.63"/>
  </cols>
  <sheetData>
    <row r="1" ht="14.25" customHeight="1">
      <c r="A1" s="31" t="s">
        <v>73</v>
      </c>
    </row>
    <row r="2" ht="14.25" customHeight="1">
      <c r="A2" s="22" t="s">
        <v>74</v>
      </c>
      <c r="F2" s="22" t="s">
        <v>75</v>
      </c>
    </row>
    <row r="3" ht="14.25" customHeight="1">
      <c r="B3" s="22">
        <v>2019.0</v>
      </c>
      <c r="D3" s="22">
        <v>2010.0</v>
      </c>
      <c r="F3" s="22">
        <v>2019.0</v>
      </c>
      <c r="G3" s="22">
        <v>2010.0</v>
      </c>
    </row>
    <row r="4" ht="14.25" customHeight="1">
      <c r="A4" s="22" t="s">
        <v>76</v>
      </c>
      <c r="B4" s="22" t="s">
        <v>77</v>
      </c>
    </row>
    <row r="5" ht="14.25" customHeight="1">
      <c r="A5" s="22" t="s">
        <v>78</v>
      </c>
      <c r="B5" s="22">
        <v>2.6</v>
      </c>
      <c r="D5" s="22">
        <v>3.2</v>
      </c>
      <c r="F5" s="22">
        <v>1626.0</v>
      </c>
      <c r="G5" s="22">
        <v>2592.0</v>
      </c>
    </row>
    <row r="6" ht="14.25" customHeight="1">
      <c r="A6" s="22" t="s">
        <v>79</v>
      </c>
      <c r="B6" s="22">
        <v>10.4</v>
      </c>
      <c r="D6" s="22">
        <v>11.1</v>
      </c>
      <c r="F6" s="22">
        <v>1422.0</v>
      </c>
      <c r="G6" s="22">
        <v>2772.0</v>
      </c>
    </row>
    <row r="7" ht="14.25" customHeight="1">
      <c r="A7" s="22" t="s">
        <v>80</v>
      </c>
      <c r="B7" s="22">
        <v>9.2</v>
      </c>
      <c r="D7" s="22">
        <v>16.7</v>
      </c>
      <c r="F7" s="22">
        <v>2829.0</v>
      </c>
      <c r="G7" s="22">
        <v>5108.0</v>
      </c>
    </row>
    <row r="8" ht="14.25" customHeight="1">
      <c r="A8" s="22" t="s">
        <v>81</v>
      </c>
      <c r="B8" s="22">
        <v>8.7</v>
      </c>
      <c r="D8" s="22">
        <v>10.0</v>
      </c>
      <c r="F8" s="22">
        <v>3316.0</v>
      </c>
      <c r="G8" s="22">
        <v>5056.0</v>
      </c>
    </row>
    <row r="9" ht="14.25" customHeight="1">
      <c r="A9" s="22" t="s">
        <v>82</v>
      </c>
      <c r="B9" s="22">
        <v>6.2</v>
      </c>
      <c r="D9" s="22">
        <v>19.1</v>
      </c>
      <c r="F9" s="22">
        <v>4674.0</v>
      </c>
      <c r="G9" s="22">
        <v>7834.0</v>
      </c>
    </row>
    <row r="10" ht="14.25" customHeight="1">
      <c r="A10" s="22" t="s">
        <v>83</v>
      </c>
      <c r="B10" s="22">
        <v>20.3</v>
      </c>
      <c r="D10" s="22">
        <v>16.4</v>
      </c>
      <c r="F10" s="22">
        <v>8409.0</v>
      </c>
      <c r="G10" s="22">
        <v>10591.0</v>
      </c>
    </row>
    <row r="11" ht="14.25" customHeight="1">
      <c r="A11" s="22" t="s">
        <v>84</v>
      </c>
      <c r="B11" s="22">
        <v>6.2</v>
      </c>
      <c r="D11" s="22">
        <v>8.5</v>
      </c>
      <c r="F11" s="22">
        <v>7852.0</v>
      </c>
      <c r="G11" s="22">
        <v>8072.0</v>
      </c>
    </row>
    <row r="12" ht="14.25" customHeight="1">
      <c r="A12" s="22" t="s">
        <v>85</v>
      </c>
      <c r="B12" s="22">
        <v>15.4</v>
      </c>
      <c r="D12" s="22">
        <v>9.1</v>
      </c>
      <c r="F12" s="22">
        <v>12051.0</v>
      </c>
      <c r="G12" s="22">
        <v>9881.0</v>
      </c>
    </row>
    <row r="13" ht="14.25" customHeight="1">
      <c r="A13" s="22" t="s">
        <v>86</v>
      </c>
      <c r="B13" s="22">
        <v>15.8</v>
      </c>
      <c r="D13" s="22">
        <v>2.0</v>
      </c>
      <c r="F13" s="22">
        <v>8186.0</v>
      </c>
      <c r="G13" s="22">
        <v>4701.0</v>
      </c>
    </row>
    <row r="14" ht="14.25" customHeight="1">
      <c r="A14" s="22" t="s">
        <v>87</v>
      </c>
      <c r="B14" s="22">
        <v>5.3</v>
      </c>
      <c r="D14" s="22">
        <v>3.9</v>
      </c>
      <c r="F14" s="22">
        <v>16047.0</v>
      </c>
      <c r="G14" s="22">
        <v>7416.0</v>
      </c>
    </row>
    <row r="15" ht="14.25" customHeight="1"/>
    <row r="16" ht="14.25" customHeight="1"/>
    <row r="17" ht="14.25" customHeight="1">
      <c r="A17" s="1" t="s">
        <v>88</v>
      </c>
    </row>
    <row r="18" ht="14.25" customHeight="1">
      <c r="A18" s="22" t="s">
        <v>89</v>
      </c>
      <c r="E18" s="22" t="s">
        <v>90</v>
      </c>
    </row>
    <row r="19" ht="14.25" customHeight="1">
      <c r="A19" s="22" t="s">
        <v>91</v>
      </c>
      <c r="B19" s="22" t="s">
        <v>77</v>
      </c>
      <c r="C19" s="22" t="s">
        <v>2</v>
      </c>
      <c r="E19" s="22" t="s">
        <v>15</v>
      </c>
      <c r="F19" s="22" t="s">
        <v>77</v>
      </c>
      <c r="G19" s="22" t="s">
        <v>2</v>
      </c>
    </row>
    <row r="20" ht="14.25" customHeight="1">
      <c r="A20" s="22" t="s">
        <v>92</v>
      </c>
      <c r="B20" s="22">
        <v>838.0</v>
      </c>
      <c r="C20" s="22">
        <v>132.0</v>
      </c>
      <c r="E20" s="22" t="s">
        <v>92</v>
      </c>
      <c r="F20" s="22">
        <v>88562.0</v>
      </c>
      <c r="G20" s="22">
        <v>1167.0</v>
      </c>
    </row>
    <row r="21" ht="14.25" customHeight="1">
      <c r="A21" s="22" t="s">
        <v>93</v>
      </c>
      <c r="B21" s="22">
        <v>24.0</v>
      </c>
      <c r="C21" s="22">
        <v>27.0</v>
      </c>
      <c r="E21" s="22" t="s">
        <v>93</v>
      </c>
      <c r="F21" s="22">
        <v>4452.0</v>
      </c>
      <c r="G21" s="22">
        <v>370.0</v>
      </c>
    </row>
    <row r="22" ht="14.25" customHeight="1">
      <c r="A22" s="22" t="s">
        <v>94</v>
      </c>
      <c r="B22" s="22">
        <v>34.0</v>
      </c>
      <c r="C22" s="22">
        <v>38.0</v>
      </c>
      <c r="E22" s="22" t="s">
        <v>94</v>
      </c>
      <c r="F22" s="22">
        <v>3001.0</v>
      </c>
      <c r="G22" s="22">
        <v>361.0</v>
      </c>
    </row>
    <row r="23" ht="14.25" customHeight="1">
      <c r="A23" s="22" t="s">
        <v>95</v>
      </c>
      <c r="B23" s="22">
        <v>49.0</v>
      </c>
      <c r="C23" s="22">
        <v>50.0</v>
      </c>
      <c r="E23" s="22" t="s">
        <v>95</v>
      </c>
      <c r="F23" s="22">
        <v>3993.0</v>
      </c>
      <c r="G23" s="22">
        <v>442.0</v>
      </c>
    </row>
    <row r="24" ht="14.25" customHeight="1">
      <c r="A24" s="22" t="s">
        <v>96</v>
      </c>
      <c r="B24" s="22">
        <v>58.0</v>
      </c>
      <c r="C24" s="22">
        <v>49.0</v>
      </c>
      <c r="E24" s="22" t="s">
        <v>96</v>
      </c>
      <c r="F24" s="22">
        <v>3623.0</v>
      </c>
      <c r="G24" s="22">
        <v>382.0</v>
      </c>
    </row>
    <row r="25" ht="14.25" customHeight="1">
      <c r="A25" s="22" t="s">
        <v>97</v>
      </c>
      <c r="B25" s="22">
        <v>12.0</v>
      </c>
      <c r="C25" s="22">
        <v>18.0</v>
      </c>
      <c r="E25" s="22" t="s">
        <v>97</v>
      </c>
      <c r="F25" s="22">
        <v>4015.0</v>
      </c>
      <c r="G25" s="22">
        <v>427.0</v>
      </c>
    </row>
    <row r="26" ht="14.25" customHeight="1">
      <c r="A26" s="22" t="s">
        <v>98</v>
      </c>
      <c r="B26" s="22">
        <v>0.0</v>
      </c>
      <c r="C26" s="22">
        <v>12.0</v>
      </c>
      <c r="E26" s="22" t="s">
        <v>98</v>
      </c>
      <c r="F26" s="22">
        <v>3711.0</v>
      </c>
      <c r="G26" s="22">
        <v>322.0</v>
      </c>
    </row>
    <row r="27" ht="14.25" customHeight="1">
      <c r="A27" s="22" t="s">
        <v>99</v>
      </c>
      <c r="B27" s="22">
        <v>19.0</v>
      </c>
      <c r="C27" s="22">
        <v>29.0</v>
      </c>
      <c r="E27" s="22" t="s">
        <v>99</v>
      </c>
      <c r="F27" s="22">
        <v>1652.0</v>
      </c>
      <c r="G27" s="22">
        <v>247.0</v>
      </c>
    </row>
    <row r="28" ht="14.25" customHeight="1">
      <c r="A28" s="22" t="s">
        <v>100</v>
      </c>
      <c r="B28" s="22">
        <v>13.0</v>
      </c>
      <c r="C28" s="22">
        <v>15.0</v>
      </c>
      <c r="E28" s="22" t="s">
        <v>100</v>
      </c>
      <c r="F28" s="22">
        <v>1989.0</v>
      </c>
      <c r="G28" s="22">
        <v>283.0</v>
      </c>
    </row>
    <row r="29" ht="14.25" customHeight="1">
      <c r="A29" s="22" t="s">
        <v>101</v>
      </c>
      <c r="B29" s="22">
        <v>110.0</v>
      </c>
      <c r="C29" s="22">
        <v>67.0</v>
      </c>
      <c r="E29" s="22" t="s">
        <v>101</v>
      </c>
      <c r="F29" s="22">
        <v>10849.0</v>
      </c>
      <c r="G29" s="22">
        <v>735.0</v>
      </c>
    </row>
    <row r="30" ht="14.25" customHeight="1">
      <c r="A30" s="22" t="s">
        <v>102</v>
      </c>
      <c r="B30" s="22">
        <v>119.0</v>
      </c>
      <c r="C30" s="22">
        <v>56.0</v>
      </c>
      <c r="E30" s="22" t="s">
        <v>102</v>
      </c>
      <c r="F30" s="22">
        <v>7955.0</v>
      </c>
      <c r="G30" s="22">
        <v>481.0</v>
      </c>
    </row>
    <row r="31" ht="14.25" customHeight="1">
      <c r="A31" s="22" t="s">
        <v>103</v>
      </c>
      <c r="B31" s="22">
        <v>21.0</v>
      </c>
      <c r="C31" s="22">
        <v>22.0</v>
      </c>
      <c r="E31" s="22" t="s">
        <v>103</v>
      </c>
      <c r="F31" s="22">
        <v>7027.0</v>
      </c>
      <c r="G31" s="22">
        <v>530.0</v>
      </c>
    </row>
    <row r="32" ht="14.25" customHeight="1">
      <c r="A32" s="22" t="s">
        <v>104</v>
      </c>
      <c r="B32" s="22">
        <v>379.0</v>
      </c>
      <c r="C32" s="22">
        <v>95.0</v>
      </c>
      <c r="E32" s="22" t="s">
        <v>104</v>
      </c>
      <c r="F32" s="22">
        <v>36295.0</v>
      </c>
      <c r="G32" s="22">
        <v>973.0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2" width="18.63"/>
    <col customWidth="1" min="3" max="4" width="7.63"/>
    <col customWidth="1" min="5" max="5" width="33.63"/>
    <col customWidth="1" min="6" max="26" width="7.63"/>
  </cols>
  <sheetData>
    <row r="1" ht="14.25" customHeight="1">
      <c r="A1" s="22" t="s">
        <v>105</v>
      </c>
    </row>
    <row r="2" ht="14.25" customHeight="1">
      <c r="A2" s="1" t="s">
        <v>106</v>
      </c>
    </row>
    <row r="3" ht="14.25" customHeight="1">
      <c r="A3" s="22" t="s">
        <v>107</v>
      </c>
      <c r="F3" s="22" t="s">
        <v>108</v>
      </c>
    </row>
    <row r="4" ht="14.25" customHeight="1">
      <c r="A4" s="22" t="s">
        <v>15</v>
      </c>
      <c r="B4" s="22" t="s">
        <v>77</v>
      </c>
      <c r="C4" s="22" t="s">
        <v>2</v>
      </c>
      <c r="E4" s="22" t="s">
        <v>91</v>
      </c>
      <c r="F4" s="22" t="s">
        <v>77</v>
      </c>
      <c r="G4" s="22" t="s">
        <v>2</v>
      </c>
    </row>
    <row r="5" ht="14.25" customHeight="1">
      <c r="A5" s="22" t="s">
        <v>92</v>
      </c>
      <c r="B5" s="22">
        <v>3351.0</v>
      </c>
      <c r="C5" s="22">
        <v>283.0</v>
      </c>
      <c r="E5" s="22" t="s">
        <v>92</v>
      </c>
      <c r="F5" s="22">
        <v>348696.0</v>
      </c>
      <c r="G5" s="22">
        <v>1274.0</v>
      </c>
    </row>
    <row r="6" ht="14.25" customHeight="1">
      <c r="A6" s="22" t="s">
        <v>109</v>
      </c>
      <c r="B6" s="22">
        <v>2423.0</v>
      </c>
      <c r="C6" s="22">
        <v>307.0</v>
      </c>
      <c r="E6" s="22" t="s">
        <v>109</v>
      </c>
      <c r="F6" s="22">
        <v>239661.0</v>
      </c>
      <c r="G6" s="22">
        <v>2026.0</v>
      </c>
    </row>
    <row r="7" ht="14.25" customHeight="1">
      <c r="A7" s="22" t="s">
        <v>110</v>
      </c>
      <c r="B7" s="22">
        <v>2423.0</v>
      </c>
      <c r="C7" s="22">
        <v>307.0</v>
      </c>
      <c r="E7" s="22" t="s">
        <v>110</v>
      </c>
      <c r="F7" s="22">
        <v>239559.0</v>
      </c>
      <c r="G7" s="22">
        <v>2021.0</v>
      </c>
    </row>
    <row r="8" ht="14.25" customHeight="1">
      <c r="A8" s="22" t="s">
        <v>111</v>
      </c>
      <c r="B8" s="22">
        <v>2312.0</v>
      </c>
      <c r="C8" s="22">
        <v>298.0</v>
      </c>
      <c r="E8" s="22" t="s">
        <v>111</v>
      </c>
      <c r="F8" s="22">
        <v>225010.0</v>
      </c>
      <c r="G8" s="22">
        <v>2072.0</v>
      </c>
    </row>
    <row r="9" ht="14.25" customHeight="1">
      <c r="A9" s="22" t="s">
        <v>112</v>
      </c>
      <c r="B9" s="22">
        <v>111.0</v>
      </c>
      <c r="C9" s="22">
        <v>66.0</v>
      </c>
      <c r="E9" s="22" t="s">
        <v>112</v>
      </c>
      <c r="F9" s="22">
        <v>14549.0</v>
      </c>
      <c r="G9" s="22">
        <v>816.0</v>
      </c>
    </row>
    <row r="10" ht="14.25" customHeight="1">
      <c r="A10" s="22" t="s">
        <v>113</v>
      </c>
      <c r="B10" s="22">
        <v>0.0</v>
      </c>
      <c r="C10" s="22">
        <v>12.0</v>
      </c>
      <c r="E10" s="22" t="s">
        <v>113</v>
      </c>
      <c r="F10" s="22">
        <v>102.0</v>
      </c>
      <c r="G10" s="22">
        <v>61.0</v>
      </c>
    </row>
    <row r="11" ht="14.25" customHeight="1">
      <c r="A11" s="22" t="s">
        <v>114</v>
      </c>
      <c r="B11" s="22">
        <v>928.0</v>
      </c>
      <c r="C11" s="22">
        <v>196.0</v>
      </c>
      <c r="E11" s="22" t="s">
        <v>114</v>
      </c>
      <c r="F11" s="22">
        <v>109035.0</v>
      </c>
      <c r="G11" s="22">
        <v>1865.0</v>
      </c>
    </row>
    <row r="12" ht="14.25" customHeight="1"/>
    <row r="13" ht="14.25" customHeight="1">
      <c r="A13" s="1" t="s">
        <v>115</v>
      </c>
    </row>
    <row r="14" ht="14.25" customHeight="1">
      <c r="A14" s="22" t="s">
        <v>74</v>
      </c>
      <c r="F14" s="22" t="s">
        <v>116</v>
      </c>
    </row>
    <row r="15" ht="14.25" customHeight="1">
      <c r="A15" s="22" t="s">
        <v>15</v>
      </c>
      <c r="B15" s="22" t="s">
        <v>77</v>
      </c>
      <c r="C15" s="22" t="s">
        <v>2</v>
      </c>
      <c r="E15" s="22" t="s">
        <v>15</v>
      </c>
      <c r="F15" s="22" t="s">
        <v>77</v>
      </c>
      <c r="G15" s="22" t="s">
        <v>2</v>
      </c>
    </row>
    <row r="16" ht="14.25" customHeight="1">
      <c r="A16" s="22" t="s">
        <v>92</v>
      </c>
      <c r="B16" s="22">
        <v>2646.0</v>
      </c>
      <c r="C16" s="22">
        <v>248.0</v>
      </c>
      <c r="E16" s="22" t="s">
        <v>92</v>
      </c>
      <c r="F16" s="22">
        <v>252862.0</v>
      </c>
      <c r="G16" s="22">
        <v>1571.0</v>
      </c>
    </row>
    <row r="17" ht="14.25" customHeight="1">
      <c r="A17" s="22" t="s">
        <v>117</v>
      </c>
      <c r="B17" s="22">
        <v>281.0</v>
      </c>
      <c r="C17" s="22">
        <v>86.0</v>
      </c>
      <c r="E17" s="22" t="s">
        <v>117</v>
      </c>
      <c r="F17" s="22">
        <v>40893.0</v>
      </c>
      <c r="G17" s="22">
        <v>1410.0</v>
      </c>
    </row>
    <row r="18" ht="14.25" customHeight="1">
      <c r="A18" s="22" t="s">
        <v>118</v>
      </c>
      <c r="B18" s="22">
        <v>165.0</v>
      </c>
      <c r="C18" s="22">
        <v>65.0</v>
      </c>
      <c r="E18" s="22" t="s">
        <v>118</v>
      </c>
      <c r="F18" s="22">
        <v>27105.0</v>
      </c>
      <c r="G18" s="22">
        <v>1280.0</v>
      </c>
    </row>
    <row r="19" ht="14.25" customHeight="1">
      <c r="A19" s="22" t="s">
        <v>119</v>
      </c>
      <c r="B19" s="22">
        <v>116.0</v>
      </c>
      <c r="C19" s="22">
        <v>75.0</v>
      </c>
      <c r="E19" s="22" t="s">
        <v>119</v>
      </c>
      <c r="F19" s="22">
        <v>13788.0</v>
      </c>
      <c r="G19" s="22">
        <v>861.0</v>
      </c>
    </row>
    <row r="20" ht="14.25" customHeight="1">
      <c r="A20" s="22" t="s">
        <v>120</v>
      </c>
      <c r="B20" s="22">
        <v>370.0</v>
      </c>
      <c r="C20" s="22">
        <v>130.0</v>
      </c>
      <c r="E20" s="22" t="s">
        <v>120</v>
      </c>
      <c r="F20" s="22">
        <v>39536.0</v>
      </c>
      <c r="G20" s="22">
        <v>1515.0</v>
      </c>
    </row>
    <row r="21" ht="14.25" customHeight="1">
      <c r="A21" s="22" t="s">
        <v>118</v>
      </c>
      <c r="B21" s="22">
        <v>243.0</v>
      </c>
      <c r="C21" s="22">
        <v>108.0</v>
      </c>
      <c r="E21" s="22" t="s">
        <v>118</v>
      </c>
      <c r="F21" s="22">
        <v>28419.0</v>
      </c>
      <c r="G21" s="22">
        <v>1203.0</v>
      </c>
    </row>
    <row r="22" ht="14.25" customHeight="1">
      <c r="A22" s="22" t="s">
        <v>119</v>
      </c>
      <c r="B22" s="22">
        <v>127.0</v>
      </c>
      <c r="C22" s="22">
        <v>64.0</v>
      </c>
      <c r="E22" s="22" t="s">
        <v>119</v>
      </c>
      <c r="F22" s="22">
        <v>11117.0</v>
      </c>
      <c r="G22" s="22">
        <v>835.0</v>
      </c>
    </row>
    <row r="23" ht="14.25" customHeight="1">
      <c r="A23" s="22" t="s">
        <v>121</v>
      </c>
      <c r="B23" s="22">
        <v>630.0</v>
      </c>
      <c r="C23" s="22">
        <v>128.0</v>
      </c>
      <c r="E23" s="22" t="s">
        <v>121</v>
      </c>
      <c r="F23" s="22">
        <v>57215.0</v>
      </c>
      <c r="G23" s="22">
        <v>1339.0</v>
      </c>
    </row>
    <row r="24" ht="14.25" customHeight="1">
      <c r="A24" s="22" t="s">
        <v>118</v>
      </c>
      <c r="B24" s="22">
        <v>479.0</v>
      </c>
      <c r="C24" s="22">
        <v>134.0</v>
      </c>
      <c r="E24" s="22" t="s">
        <v>118</v>
      </c>
      <c r="F24" s="22">
        <v>44705.0</v>
      </c>
      <c r="G24" s="22">
        <v>1215.0</v>
      </c>
    </row>
    <row r="25" ht="14.25" customHeight="1">
      <c r="A25" s="22" t="s">
        <v>119</v>
      </c>
      <c r="B25" s="22">
        <v>151.0</v>
      </c>
      <c r="C25" s="22">
        <v>84.0</v>
      </c>
      <c r="E25" s="22" t="s">
        <v>119</v>
      </c>
      <c r="F25" s="22">
        <v>12510.0</v>
      </c>
      <c r="G25" s="22">
        <v>807.0</v>
      </c>
    </row>
    <row r="26" ht="14.25" customHeight="1">
      <c r="A26" s="22" t="s">
        <v>122</v>
      </c>
      <c r="B26" s="22">
        <v>1365.0</v>
      </c>
      <c r="C26" s="22">
        <v>228.0</v>
      </c>
      <c r="E26" s="22" t="s">
        <v>122</v>
      </c>
      <c r="F26" s="22">
        <v>115218.0</v>
      </c>
      <c r="G26" s="22">
        <v>1832.0</v>
      </c>
    </row>
    <row r="27" ht="14.25" customHeight="1">
      <c r="A27" s="22" t="s">
        <v>118</v>
      </c>
      <c r="B27" s="22">
        <v>1261.0</v>
      </c>
      <c r="C27" s="22">
        <v>228.0</v>
      </c>
      <c r="E27" s="22" t="s">
        <v>118</v>
      </c>
      <c r="F27" s="22">
        <v>105160.0</v>
      </c>
      <c r="G27" s="22">
        <v>1839.0</v>
      </c>
    </row>
    <row r="28" ht="14.25" customHeight="1">
      <c r="A28" s="22" t="s">
        <v>119</v>
      </c>
      <c r="B28" s="22">
        <v>104.0</v>
      </c>
      <c r="C28" s="22">
        <v>57.0</v>
      </c>
      <c r="E28" s="22" t="s">
        <v>119</v>
      </c>
      <c r="F28" s="22">
        <v>10058.0</v>
      </c>
      <c r="G28" s="22">
        <v>705.0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8" max="8" width="16.75"/>
  </cols>
  <sheetData>
    <row r="1" ht="18.75" customHeight="1">
      <c r="A1" s="32" t="s">
        <v>123</v>
      </c>
    </row>
    <row r="2" ht="18.75" customHeight="1">
      <c r="A2" s="33" t="s">
        <v>124</v>
      </c>
    </row>
    <row r="4">
      <c r="A4" s="34" t="s">
        <v>125</v>
      </c>
    </row>
    <row r="5" ht="18.75" customHeight="1">
      <c r="A5" s="35" t="s">
        <v>74</v>
      </c>
      <c r="B5" s="36"/>
      <c r="C5" s="36"/>
      <c r="D5" s="36"/>
      <c r="E5" s="35" t="s">
        <v>126</v>
      </c>
      <c r="F5" s="36"/>
      <c r="G5" s="36"/>
      <c r="H5" s="36"/>
    </row>
    <row r="6" ht="18.75" customHeight="1">
      <c r="A6" s="35" t="s">
        <v>127</v>
      </c>
      <c r="B6" s="35" t="s">
        <v>128</v>
      </c>
      <c r="C6" s="35" t="s">
        <v>2</v>
      </c>
      <c r="D6" s="36"/>
      <c r="E6" s="35" t="s">
        <v>128</v>
      </c>
      <c r="F6" s="35" t="s">
        <v>2</v>
      </c>
      <c r="G6" s="37"/>
      <c r="H6" s="35" t="s">
        <v>129</v>
      </c>
    </row>
    <row r="7" ht="18.75" customHeight="1">
      <c r="A7" s="38" t="s">
        <v>130</v>
      </c>
      <c r="B7" s="39">
        <v>16.0</v>
      </c>
      <c r="C7" s="39">
        <v>20.0</v>
      </c>
      <c r="E7" s="39">
        <v>2122.0</v>
      </c>
      <c r="F7" s="39">
        <v>348.0</v>
      </c>
      <c r="H7" s="38" t="s">
        <v>130</v>
      </c>
    </row>
    <row r="8" ht="18.75" customHeight="1">
      <c r="A8" s="38" t="s">
        <v>131</v>
      </c>
      <c r="B8" s="39">
        <v>0.0</v>
      </c>
      <c r="C8" s="39">
        <v>132.0</v>
      </c>
      <c r="E8" s="39">
        <v>332.0</v>
      </c>
      <c r="F8" s="39">
        <v>119.0</v>
      </c>
      <c r="H8" s="38" t="s">
        <v>132</v>
      </c>
    </row>
    <row r="9" ht="18.75" customHeight="1">
      <c r="A9" s="38" t="s">
        <v>133</v>
      </c>
      <c r="B9" s="39">
        <v>59.0</v>
      </c>
      <c r="C9" s="39">
        <v>67.0</v>
      </c>
      <c r="E9" s="39">
        <v>1406.0</v>
      </c>
      <c r="F9" s="39">
        <v>288.0</v>
      </c>
      <c r="H9" s="38" t="s">
        <v>134</v>
      </c>
    </row>
    <row r="10" ht="18.75" customHeight="1">
      <c r="A10" s="38" t="s">
        <v>135</v>
      </c>
      <c r="B10" s="39">
        <v>39.0</v>
      </c>
      <c r="C10" s="39">
        <v>37.0</v>
      </c>
      <c r="E10" s="39">
        <v>5908.0</v>
      </c>
      <c r="F10" s="39">
        <v>491.0</v>
      </c>
      <c r="H10" s="38" t="s">
        <v>136</v>
      </c>
    </row>
    <row r="11" ht="18.75" customHeight="1">
      <c r="A11" s="38" t="s">
        <v>137</v>
      </c>
      <c r="B11" s="39">
        <v>17.0</v>
      </c>
      <c r="C11" s="39">
        <v>20.0</v>
      </c>
      <c r="E11" s="39">
        <v>4470.0</v>
      </c>
      <c r="F11" s="39">
        <v>427.0</v>
      </c>
      <c r="H11" s="38" t="s">
        <v>138</v>
      </c>
    </row>
    <row r="12" ht="18.75" customHeight="1">
      <c r="A12" s="38" t="s">
        <v>139</v>
      </c>
      <c r="B12" s="39">
        <v>133.0</v>
      </c>
      <c r="C12" s="39">
        <v>85.0</v>
      </c>
      <c r="E12" s="39">
        <v>5360.0</v>
      </c>
      <c r="F12" s="39">
        <v>522.0</v>
      </c>
      <c r="H12" s="38" t="s">
        <v>140</v>
      </c>
    </row>
    <row r="13" ht="18.75" customHeight="1">
      <c r="A13" s="38" t="s">
        <v>141</v>
      </c>
      <c r="B13" s="39">
        <v>27.0</v>
      </c>
      <c r="C13" s="39">
        <v>25.0</v>
      </c>
      <c r="E13" s="39">
        <v>4771.0</v>
      </c>
      <c r="F13" s="39">
        <v>406.0</v>
      </c>
      <c r="H13" s="38" t="s">
        <v>142</v>
      </c>
    </row>
    <row r="14" ht="18.75" customHeight="1">
      <c r="A14" s="38" t="s">
        <v>143</v>
      </c>
      <c r="B14" s="39">
        <v>11.0</v>
      </c>
      <c r="C14" s="39">
        <v>15.0</v>
      </c>
      <c r="E14" s="39">
        <v>6036.0</v>
      </c>
      <c r="F14" s="39">
        <v>531.0</v>
      </c>
      <c r="H14" s="38" t="s">
        <v>144</v>
      </c>
    </row>
    <row r="15" ht="18.75" customHeight="1">
      <c r="A15" s="38" t="s">
        <v>145</v>
      </c>
      <c r="B15" s="39">
        <v>58.0</v>
      </c>
      <c r="C15" s="39">
        <v>39.0</v>
      </c>
      <c r="E15" s="39">
        <v>8663.0</v>
      </c>
      <c r="F15" s="39">
        <v>572.0</v>
      </c>
      <c r="H15" s="38" t="s">
        <v>146</v>
      </c>
    </row>
    <row r="16" ht="18.75" customHeight="1">
      <c r="A16" s="38" t="s">
        <v>147</v>
      </c>
      <c r="B16" s="39">
        <v>55.0</v>
      </c>
      <c r="C16" s="39">
        <v>43.0</v>
      </c>
      <c r="E16" s="39">
        <v>11034.0</v>
      </c>
      <c r="F16" s="39">
        <v>753.0</v>
      </c>
      <c r="H16" s="38" t="s">
        <v>148</v>
      </c>
    </row>
    <row r="17" ht="18.75" customHeight="1">
      <c r="A17" s="38" t="s">
        <v>149</v>
      </c>
      <c r="B17" s="39">
        <v>145.0</v>
      </c>
      <c r="C17" s="39">
        <v>88.0</v>
      </c>
      <c r="E17" s="39">
        <v>10663.0</v>
      </c>
      <c r="F17" s="39">
        <v>660.0</v>
      </c>
      <c r="H17" s="40" t="s">
        <v>150</v>
      </c>
    </row>
    <row r="18" ht="18.75" customHeight="1">
      <c r="A18" s="38" t="s">
        <v>151</v>
      </c>
      <c r="B18" s="39">
        <v>638.0</v>
      </c>
      <c r="C18" s="39">
        <v>136.0</v>
      </c>
      <c r="E18" s="39">
        <v>35736.0</v>
      </c>
      <c r="F18" s="39">
        <v>1291.0</v>
      </c>
      <c r="H18" s="40" t="s">
        <v>152</v>
      </c>
    </row>
    <row r="19" ht="18.75" customHeight="1">
      <c r="A19" s="38" t="s">
        <v>153</v>
      </c>
      <c r="B19" s="39">
        <v>160.0</v>
      </c>
      <c r="C19" s="39">
        <v>95.0</v>
      </c>
      <c r="E19" s="39">
        <v>17374.0</v>
      </c>
      <c r="F19" s="39">
        <v>734.0</v>
      </c>
      <c r="H19" s="40" t="s">
        <v>154</v>
      </c>
    </row>
    <row r="20" ht="18.75" customHeight="1">
      <c r="A20" s="38" t="s">
        <v>155</v>
      </c>
      <c r="B20" s="39">
        <v>109.0</v>
      </c>
      <c r="C20" s="39">
        <v>53.0</v>
      </c>
      <c r="E20" s="39">
        <v>40979.0</v>
      </c>
      <c r="F20" s="39">
        <v>1129.0</v>
      </c>
      <c r="H20" s="38" t="s">
        <v>156</v>
      </c>
    </row>
    <row r="21" ht="18.75" customHeight="1">
      <c r="A21" s="38" t="s">
        <v>157</v>
      </c>
      <c r="B21" s="39">
        <v>1467.0</v>
      </c>
      <c r="C21" s="39">
        <v>130.0</v>
      </c>
      <c r="E21" s="39">
        <v>154854.0</v>
      </c>
      <c r="F21" s="39">
        <v>1362.0</v>
      </c>
      <c r="H21" s="38" t="s">
        <v>157</v>
      </c>
    </row>
    <row r="22" ht="18.75" customHeight="1"/>
    <row r="23" ht="18.75" customHeight="1">
      <c r="A23" s="34" t="s">
        <v>158</v>
      </c>
    </row>
    <row r="24" ht="18.75" customHeight="1">
      <c r="A24" s="35" t="s">
        <v>74</v>
      </c>
      <c r="B24" s="36"/>
      <c r="C24" s="36"/>
      <c r="D24" s="36"/>
      <c r="E24" s="35" t="s">
        <v>126</v>
      </c>
      <c r="F24" s="36"/>
    </row>
    <row r="25" ht="18.75" customHeight="1">
      <c r="A25" s="35" t="s">
        <v>127</v>
      </c>
      <c r="B25" s="35" t="s">
        <v>128</v>
      </c>
      <c r="C25" s="35" t="s">
        <v>2</v>
      </c>
      <c r="D25" s="36"/>
      <c r="E25" s="35" t="s">
        <v>128</v>
      </c>
      <c r="F25" s="35" t="s">
        <v>2</v>
      </c>
    </row>
    <row r="26" ht="18.75" customHeight="1">
      <c r="A26" s="38" t="s">
        <v>130</v>
      </c>
      <c r="B26" s="39">
        <v>28.0</v>
      </c>
      <c r="C26" s="39">
        <v>20.0</v>
      </c>
      <c r="E26" s="39">
        <v>2148.0</v>
      </c>
      <c r="F26" s="39">
        <v>278.0</v>
      </c>
    </row>
    <row r="27" ht="18.75" customHeight="1">
      <c r="A27" s="38" t="s">
        <v>131</v>
      </c>
      <c r="B27" s="39">
        <v>0.0</v>
      </c>
      <c r="C27" s="39">
        <v>12.0</v>
      </c>
      <c r="E27" s="39">
        <v>555.0</v>
      </c>
      <c r="F27" s="39">
        <v>162.0</v>
      </c>
    </row>
    <row r="28" ht="18.75" customHeight="1">
      <c r="A28" s="38" t="s">
        <v>133</v>
      </c>
      <c r="B28" s="39">
        <v>0.0</v>
      </c>
      <c r="C28" s="39">
        <v>12.0</v>
      </c>
      <c r="E28" s="39">
        <v>894.0</v>
      </c>
      <c r="F28" s="39">
        <v>206.0</v>
      </c>
    </row>
    <row r="29" ht="18.75" customHeight="1">
      <c r="A29" s="38" t="s">
        <v>135</v>
      </c>
      <c r="B29" s="39">
        <v>23.0</v>
      </c>
      <c r="C29" s="39">
        <v>34.0</v>
      </c>
      <c r="E29" s="39">
        <v>3924.0</v>
      </c>
      <c r="F29" s="39">
        <v>434.0</v>
      </c>
    </row>
    <row r="30" ht="18.75" customHeight="1">
      <c r="A30" s="38" t="s">
        <v>137</v>
      </c>
      <c r="B30" s="39">
        <v>23.0</v>
      </c>
      <c r="C30" s="39">
        <v>36.0</v>
      </c>
      <c r="E30" s="39">
        <v>3481.0</v>
      </c>
      <c r="F30" s="39">
        <v>368.0</v>
      </c>
    </row>
    <row r="31" ht="18.75" customHeight="1">
      <c r="A31" s="38" t="s">
        <v>139</v>
      </c>
      <c r="B31" s="39">
        <v>30.0</v>
      </c>
      <c r="C31" s="39">
        <v>28.0</v>
      </c>
      <c r="E31" s="39">
        <v>4012.0</v>
      </c>
      <c r="F31" s="39">
        <v>399.0</v>
      </c>
    </row>
    <row r="32" ht="18.75" customHeight="1">
      <c r="A32" s="38" t="s">
        <v>141</v>
      </c>
      <c r="B32" s="39">
        <v>57.0</v>
      </c>
      <c r="C32" s="39">
        <v>60.0</v>
      </c>
      <c r="E32" s="39">
        <v>4465.0</v>
      </c>
      <c r="F32" s="39">
        <v>437.0</v>
      </c>
    </row>
    <row r="33" ht="18.75" customHeight="1">
      <c r="A33" s="38" t="s">
        <v>143</v>
      </c>
      <c r="B33" s="39">
        <v>75.0</v>
      </c>
      <c r="C33" s="39">
        <v>52.0</v>
      </c>
      <c r="E33" s="39">
        <v>4101.0</v>
      </c>
      <c r="F33" s="39">
        <v>393.0</v>
      </c>
    </row>
    <row r="34" ht="18.75" customHeight="1">
      <c r="A34" s="38" t="s">
        <v>145</v>
      </c>
      <c r="B34" s="39">
        <v>75.0</v>
      </c>
      <c r="C34" s="39">
        <v>71.0</v>
      </c>
      <c r="E34" s="39">
        <v>4882.0</v>
      </c>
      <c r="F34" s="39">
        <v>373.0</v>
      </c>
    </row>
    <row r="35" ht="18.75" customHeight="1">
      <c r="A35" s="38" t="s">
        <v>147</v>
      </c>
      <c r="B35" s="39">
        <v>72.0</v>
      </c>
      <c r="C35" s="39">
        <v>44.0</v>
      </c>
      <c r="E35" s="39">
        <v>5301.0</v>
      </c>
      <c r="F35" s="39">
        <v>479.0</v>
      </c>
    </row>
    <row r="36" ht="18.75" customHeight="1">
      <c r="A36" s="38" t="s">
        <v>149</v>
      </c>
      <c r="B36" s="39">
        <v>69.0</v>
      </c>
      <c r="C36" s="39">
        <v>61.0</v>
      </c>
      <c r="E36" s="39">
        <v>6281.0</v>
      </c>
      <c r="F36" s="39">
        <v>482.0</v>
      </c>
    </row>
    <row r="37" ht="18.75" customHeight="1">
      <c r="A37" s="38" t="s">
        <v>151</v>
      </c>
      <c r="B37" s="39">
        <v>400.0</v>
      </c>
      <c r="C37" s="39">
        <v>101.0</v>
      </c>
      <c r="E37" s="39">
        <v>33575.0</v>
      </c>
      <c r="F37" s="39">
        <v>935.0</v>
      </c>
    </row>
    <row r="38" ht="18.75" customHeight="1">
      <c r="A38" s="38" t="s">
        <v>153</v>
      </c>
      <c r="B38" s="39">
        <v>237.0</v>
      </c>
      <c r="C38" s="39">
        <v>91.0</v>
      </c>
      <c r="E38" s="39">
        <v>28660.0</v>
      </c>
      <c r="F38" s="39">
        <v>904.0</v>
      </c>
    </row>
    <row r="39" ht="18.75" customHeight="1">
      <c r="A39" s="38" t="s">
        <v>159</v>
      </c>
      <c r="B39" s="39">
        <v>262.0</v>
      </c>
      <c r="C39" s="39">
        <v>93.0</v>
      </c>
      <c r="E39" s="39">
        <v>19896.0</v>
      </c>
      <c r="F39" s="39">
        <v>818.0</v>
      </c>
    </row>
    <row r="40" ht="18.75" customHeight="1">
      <c r="A40" s="38" t="s">
        <v>160</v>
      </c>
      <c r="B40" s="39">
        <v>74.0</v>
      </c>
      <c r="C40" s="39">
        <v>40.0</v>
      </c>
      <c r="E40" s="39">
        <v>13028.0</v>
      </c>
      <c r="F40" s="39">
        <v>707.0</v>
      </c>
    </row>
    <row r="41" ht="18.75" customHeight="1">
      <c r="A41" s="38" t="s">
        <v>161</v>
      </c>
      <c r="B41" s="39">
        <v>147.0</v>
      </c>
      <c r="C41" s="39">
        <v>59.0</v>
      </c>
      <c r="E41" s="39">
        <v>27216.0</v>
      </c>
      <c r="F41" s="39">
        <v>782.0</v>
      </c>
    </row>
    <row r="42" ht="18.75" customHeight="1">
      <c r="A42" s="38" t="s">
        <v>157</v>
      </c>
      <c r="B42" s="39">
        <v>1572.0</v>
      </c>
      <c r="C42" s="39">
        <v>69.0</v>
      </c>
      <c r="E42" s="39">
        <v>162419.0</v>
      </c>
      <c r="F42" s="39">
        <v>1356.0</v>
      </c>
    </row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8" max="8" width="14.0"/>
  </cols>
  <sheetData>
    <row r="1" ht="18.75" customHeight="1">
      <c r="A1" s="32" t="s">
        <v>162</v>
      </c>
    </row>
    <row r="2" ht="18.75" customHeight="1">
      <c r="A2" s="33" t="s">
        <v>163</v>
      </c>
    </row>
    <row r="4">
      <c r="A4" s="34" t="s">
        <v>125</v>
      </c>
    </row>
    <row r="5" ht="18.75" customHeight="1">
      <c r="A5" s="35" t="s">
        <v>74</v>
      </c>
      <c r="B5" s="36"/>
      <c r="C5" s="36"/>
      <c r="D5" s="36"/>
      <c r="E5" s="35" t="s">
        <v>126</v>
      </c>
      <c r="F5" s="36"/>
    </row>
    <row r="6" ht="18.75" customHeight="1">
      <c r="A6" s="35" t="s">
        <v>127</v>
      </c>
      <c r="B6" s="35" t="s">
        <v>128</v>
      </c>
      <c r="C6" s="35" t="s">
        <v>2</v>
      </c>
      <c r="D6" s="36"/>
      <c r="E6" s="35" t="s">
        <v>128</v>
      </c>
      <c r="F6" s="35" t="s">
        <v>2</v>
      </c>
      <c r="G6" s="41"/>
      <c r="H6" s="42"/>
    </row>
    <row r="7" ht="18.75" customHeight="1">
      <c r="A7" s="38" t="s">
        <v>164</v>
      </c>
      <c r="B7" s="39">
        <v>371.0</v>
      </c>
      <c r="C7" s="39">
        <v>92.0</v>
      </c>
      <c r="E7" s="39">
        <v>65644.0</v>
      </c>
      <c r="F7" s="39">
        <v>1212.0</v>
      </c>
      <c r="H7" s="38"/>
    </row>
    <row r="8" ht="18.75" customHeight="1">
      <c r="A8" s="38" t="s">
        <v>165</v>
      </c>
      <c r="B8" s="39">
        <v>1096.0</v>
      </c>
      <c r="C8" s="39">
        <v>143.0</v>
      </c>
      <c r="E8" s="39">
        <v>89210.0</v>
      </c>
      <c r="F8" s="39">
        <v>1303.0</v>
      </c>
      <c r="H8" s="38"/>
    </row>
    <row r="9" ht="18.75" customHeight="1">
      <c r="A9" s="38" t="s">
        <v>157</v>
      </c>
      <c r="B9" s="39">
        <v>1467.0</v>
      </c>
      <c r="C9" s="39">
        <v>130.0</v>
      </c>
      <c r="E9" s="39">
        <v>154854.0</v>
      </c>
      <c r="F9" s="39">
        <v>1362.0</v>
      </c>
      <c r="H9" s="38"/>
    </row>
    <row r="10" ht="18.75" customHeight="1">
      <c r="A10" s="38"/>
      <c r="H10" s="38"/>
    </row>
    <row r="11" ht="18.75" customHeight="1"/>
    <row r="12" ht="18.75" customHeight="1">
      <c r="A12" s="34" t="s">
        <v>158</v>
      </c>
    </row>
    <row r="13" ht="18.75" customHeight="1">
      <c r="A13" s="35" t="s">
        <v>74</v>
      </c>
      <c r="B13" s="36"/>
      <c r="C13" s="36"/>
      <c r="D13" s="36"/>
      <c r="E13" s="35" t="s">
        <v>126</v>
      </c>
      <c r="F13" s="36"/>
    </row>
    <row r="14" ht="18.75" customHeight="1">
      <c r="A14" s="35" t="s">
        <v>127</v>
      </c>
      <c r="B14" s="35" t="s">
        <v>128</v>
      </c>
      <c r="C14" s="35" t="s">
        <v>2</v>
      </c>
      <c r="D14" s="36"/>
      <c r="E14" s="35" t="s">
        <v>128</v>
      </c>
      <c r="F14" s="35" t="s">
        <v>2</v>
      </c>
    </row>
    <row r="15" ht="18.75" customHeight="1">
      <c r="A15" s="38" t="s">
        <v>164</v>
      </c>
      <c r="B15" s="39">
        <v>407.0</v>
      </c>
      <c r="C15" s="39">
        <v>97.0</v>
      </c>
      <c r="E15" s="39">
        <v>66177.0</v>
      </c>
      <c r="F15" s="39">
        <v>1118.0</v>
      </c>
    </row>
    <row r="16" ht="18.75" customHeight="1">
      <c r="A16" s="38" t="s">
        <v>165</v>
      </c>
      <c r="B16" s="39">
        <v>1165.0</v>
      </c>
      <c r="C16" s="39">
        <v>111.0</v>
      </c>
      <c r="E16" s="39">
        <v>96242.0</v>
      </c>
      <c r="F16" s="39">
        <v>1244.0</v>
      </c>
    </row>
    <row r="17" ht="18.75" customHeight="1">
      <c r="A17" s="38" t="s">
        <v>157</v>
      </c>
      <c r="B17" s="39">
        <v>1572.0</v>
      </c>
      <c r="C17" s="39">
        <v>69.0</v>
      </c>
      <c r="E17" s="39">
        <v>162419.0</v>
      </c>
      <c r="F17" s="39">
        <v>1356.0</v>
      </c>
    </row>
    <row r="18" ht="18.75" customHeight="1">
      <c r="A18" s="38"/>
    </row>
    <row r="19" ht="18.75" customHeight="1">
      <c r="A19" s="38"/>
    </row>
    <row r="20" ht="18.75" customHeight="1">
      <c r="A20" s="38"/>
    </row>
    <row r="21" ht="18.75" customHeight="1">
      <c r="A21" s="38"/>
    </row>
    <row r="22" ht="18.75" customHeight="1">
      <c r="A22" s="38"/>
    </row>
    <row r="23" ht="18.75" customHeight="1">
      <c r="A23" s="38"/>
    </row>
    <row r="24" ht="18.75" customHeight="1">
      <c r="A24" s="38"/>
    </row>
    <row r="25" ht="18.75" customHeight="1">
      <c r="A25" s="38"/>
    </row>
    <row r="26" ht="18.75" customHeight="1">
      <c r="A26" s="38"/>
    </row>
    <row r="27" ht="18.75" customHeight="1">
      <c r="A27" s="38"/>
    </row>
    <row r="28" ht="18.75" customHeight="1">
      <c r="A28" s="38"/>
    </row>
    <row r="29" ht="18.75" customHeight="1">
      <c r="A29" s="38"/>
    </row>
    <row r="30" ht="18.75" customHeight="1">
      <c r="A30" s="38"/>
    </row>
    <row r="31" ht="18.75" customHeight="1">
      <c r="A31" s="38"/>
    </row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15" width="7.63"/>
    <col customWidth="1" min="16" max="16" width="17.25"/>
    <col customWidth="1" min="17" max="17" width="13.88"/>
    <col customWidth="1" min="18" max="18" width="11.63"/>
    <col customWidth="1" min="19" max="19" width="16.5"/>
    <col customWidth="1" min="20" max="21" width="7.63"/>
    <col customWidth="1" min="22" max="22" width="19.88"/>
    <col customWidth="1" min="23" max="23" width="16.5"/>
    <col customWidth="1" min="24" max="24" width="7.63"/>
    <col customWidth="1" min="25" max="25" width="15.13"/>
    <col customWidth="1" min="26" max="26" width="7.63"/>
  </cols>
  <sheetData>
    <row r="1" ht="14.25" customHeight="1"/>
    <row r="2" ht="14.25" customHeight="1">
      <c r="A2" s="1" t="s">
        <v>166</v>
      </c>
    </row>
    <row r="3" ht="14.25" customHeight="1">
      <c r="A3" s="22" t="s">
        <v>107</v>
      </c>
      <c r="F3" s="22" t="s">
        <v>108</v>
      </c>
    </row>
    <row r="4" ht="14.25" customHeight="1">
      <c r="A4" s="22" t="s">
        <v>15</v>
      </c>
      <c r="B4" s="22" t="s">
        <v>77</v>
      </c>
      <c r="C4" s="22" t="s">
        <v>2</v>
      </c>
      <c r="F4" s="22" t="s">
        <v>77</v>
      </c>
    </row>
    <row r="5" ht="14.25" customHeight="1">
      <c r="A5" s="22" t="s">
        <v>167</v>
      </c>
      <c r="B5" s="43">
        <v>0.535</v>
      </c>
      <c r="C5" s="22">
        <v>6.9</v>
      </c>
      <c r="F5" s="43">
        <v>0.509</v>
      </c>
    </row>
    <row r="6" ht="14.25" customHeight="1">
      <c r="A6" s="22" t="s">
        <v>168</v>
      </c>
      <c r="B6" s="44">
        <v>0.15</v>
      </c>
      <c r="C6" s="22">
        <v>5.6</v>
      </c>
      <c r="F6" s="43">
        <v>0.103</v>
      </c>
    </row>
    <row r="7" ht="14.25" customHeight="1">
      <c r="A7" s="22" t="s">
        <v>169</v>
      </c>
      <c r="B7" s="44">
        <v>0.15</v>
      </c>
      <c r="C7" s="22">
        <v>4.7</v>
      </c>
      <c r="F7" s="43">
        <v>0.235</v>
      </c>
    </row>
    <row r="8" ht="14.25" customHeight="1">
      <c r="A8" s="22" t="s">
        <v>170</v>
      </c>
      <c r="B8" s="43">
        <v>0.023</v>
      </c>
      <c r="C8" s="22">
        <v>1.7</v>
      </c>
      <c r="F8" s="43">
        <v>0.037</v>
      </c>
    </row>
    <row r="9" ht="14.25" customHeight="1">
      <c r="A9" s="22" t="s">
        <v>171</v>
      </c>
      <c r="B9" s="43">
        <v>0.021</v>
      </c>
      <c r="C9" s="22">
        <v>1.5</v>
      </c>
      <c r="F9" s="43">
        <v>0.027</v>
      </c>
      <c r="Q9" s="45" t="s">
        <v>172</v>
      </c>
      <c r="R9" s="24" t="s">
        <v>173</v>
      </c>
      <c r="S9" s="46" t="s">
        <v>174</v>
      </c>
      <c r="T9" s="24" t="s">
        <v>175</v>
      </c>
      <c r="U9" s="46" t="s">
        <v>176</v>
      </c>
      <c r="V9" s="45" t="s">
        <v>177</v>
      </c>
      <c r="W9" s="24" t="s">
        <v>178</v>
      </c>
    </row>
    <row r="10" ht="14.25" customHeight="1">
      <c r="A10" s="22" t="s">
        <v>179</v>
      </c>
      <c r="B10" s="43">
        <v>0.024</v>
      </c>
      <c r="C10" s="22">
        <v>1.9</v>
      </c>
      <c r="F10" s="43">
        <v>0.023</v>
      </c>
      <c r="P10" s="47" t="s">
        <v>6</v>
      </c>
      <c r="Q10" s="48">
        <v>1213.0</v>
      </c>
      <c r="R10" s="49">
        <v>339.0</v>
      </c>
      <c r="S10" s="48">
        <v>341.0</v>
      </c>
      <c r="T10" s="49">
        <v>51.0</v>
      </c>
      <c r="U10" s="48">
        <v>48.0</v>
      </c>
      <c r="V10" s="50">
        <v>55.0</v>
      </c>
      <c r="W10" s="49">
        <v>219.0</v>
      </c>
    </row>
    <row r="11" ht="14.25" customHeight="1">
      <c r="A11" s="22" t="s">
        <v>180</v>
      </c>
      <c r="B11" s="43">
        <v>0.097</v>
      </c>
      <c r="C11" s="22">
        <v>5.9</v>
      </c>
      <c r="F11" s="43">
        <v>0.067</v>
      </c>
      <c r="P11" s="51" t="s">
        <v>8</v>
      </c>
      <c r="Q11" s="52">
        <v>111693.0</v>
      </c>
      <c r="R11" s="53">
        <v>22620.0</v>
      </c>
      <c r="S11" s="52">
        <v>51577.0</v>
      </c>
      <c r="T11" s="53">
        <v>8070.0</v>
      </c>
      <c r="U11" s="52">
        <v>5839.0</v>
      </c>
      <c r="V11" s="54">
        <f>2989+1101+858</f>
        <v>4948</v>
      </c>
      <c r="W11" s="53">
        <v>14659.0</v>
      </c>
    </row>
    <row r="12" ht="14.25" customHeight="1"/>
    <row r="13" ht="14.25" customHeight="1"/>
    <row r="14" ht="14.25" customHeight="1">
      <c r="A14" s="22" t="s">
        <v>181</v>
      </c>
    </row>
    <row r="15" ht="14.25" customHeight="1">
      <c r="A15" s="1" t="s">
        <v>182</v>
      </c>
      <c r="E15" s="1" t="s">
        <v>183</v>
      </c>
    </row>
    <row r="16" ht="14.25" customHeight="1">
      <c r="A16" s="22" t="s">
        <v>15</v>
      </c>
      <c r="B16" s="22" t="s">
        <v>77</v>
      </c>
      <c r="C16" s="22" t="s">
        <v>2</v>
      </c>
      <c r="E16" s="22" t="s">
        <v>77</v>
      </c>
      <c r="F16" s="22" t="s">
        <v>2</v>
      </c>
    </row>
    <row r="17" ht="14.25" customHeight="1">
      <c r="A17" s="22" t="s">
        <v>92</v>
      </c>
      <c r="B17" s="22">
        <v>1572.0</v>
      </c>
      <c r="C17" s="22">
        <v>69.0</v>
      </c>
      <c r="E17" s="22">
        <v>162419.0</v>
      </c>
      <c r="F17" s="22">
        <v>1356.0</v>
      </c>
    </row>
    <row r="18" ht="14.25" customHeight="1">
      <c r="A18" s="22" t="s">
        <v>184</v>
      </c>
      <c r="B18" s="22">
        <v>407.0</v>
      </c>
      <c r="C18" s="22">
        <v>97.0</v>
      </c>
      <c r="E18" s="22">
        <v>66177.0</v>
      </c>
      <c r="F18" s="22">
        <v>1118.0</v>
      </c>
    </row>
    <row r="19" ht="14.25" customHeight="1">
      <c r="A19" s="22" t="s">
        <v>185</v>
      </c>
      <c r="B19" s="22">
        <v>1165.0</v>
      </c>
      <c r="C19" s="22">
        <v>111.0</v>
      </c>
      <c r="E19" s="22">
        <v>96242.0</v>
      </c>
      <c r="F19" s="22">
        <v>1244.0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0.88"/>
    <col customWidth="1" min="3" max="3" width="17.38"/>
    <col customWidth="1" min="4" max="4" width="21.75"/>
    <col customWidth="1" min="5" max="5" width="12.75"/>
    <col customWidth="1" min="6" max="6" width="25.75"/>
    <col customWidth="1" min="7" max="7" width="12.13"/>
    <col customWidth="1" min="8" max="8" width="16.13"/>
    <col customWidth="1" min="9" max="9" width="27.5"/>
    <col customWidth="1" min="10" max="26" width="7.63"/>
  </cols>
  <sheetData>
    <row r="1" ht="14.25" customHeight="1">
      <c r="A1" s="31" t="s">
        <v>186</v>
      </c>
    </row>
    <row r="2" ht="14.25" customHeight="1">
      <c r="A2" s="22" t="s">
        <v>187</v>
      </c>
      <c r="B2" s="22" t="s">
        <v>188</v>
      </c>
      <c r="C2" s="22" t="s">
        <v>189</v>
      </c>
      <c r="D2" s="22" t="s">
        <v>190</v>
      </c>
      <c r="E2" s="22" t="s">
        <v>191</v>
      </c>
    </row>
    <row r="3" ht="14.25" customHeight="1">
      <c r="A3" s="22" t="s">
        <v>192</v>
      </c>
      <c r="B3" s="22">
        <v>1062.0</v>
      </c>
      <c r="C3" s="55">
        <f t="shared" ref="C3:C9" si="1">(B3/$B$10)</f>
        <v>0.2737113402</v>
      </c>
      <c r="D3" s="56">
        <v>149406.0</v>
      </c>
      <c r="E3" s="55">
        <f t="shared" ref="E3:E9" si="2">(D3/$D$10)</f>
        <v>0.3450134397</v>
      </c>
    </row>
    <row r="4" ht="14.25" customHeight="1">
      <c r="A4" s="22" t="s">
        <v>193</v>
      </c>
      <c r="B4" s="22">
        <v>879.0</v>
      </c>
      <c r="C4" s="55">
        <f t="shared" si="1"/>
        <v>0.2265463918</v>
      </c>
      <c r="D4" s="56">
        <v>108013.0</v>
      </c>
      <c r="E4" s="55">
        <f t="shared" si="2"/>
        <v>0.2494273099</v>
      </c>
    </row>
    <row r="5" ht="14.25" customHeight="1">
      <c r="A5" s="22" t="s">
        <v>194</v>
      </c>
      <c r="B5" s="22">
        <v>55.0</v>
      </c>
      <c r="C5" s="55">
        <f t="shared" si="1"/>
        <v>0.01417525773</v>
      </c>
      <c r="D5" s="22">
        <v>5526.0</v>
      </c>
      <c r="E5" s="55">
        <f t="shared" si="2"/>
        <v>0.012760828</v>
      </c>
    </row>
    <row r="6" ht="14.25" customHeight="1">
      <c r="A6" s="22" t="s">
        <v>195</v>
      </c>
      <c r="B6" s="22">
        <v>1619.0</v>
      </c>
      <c r="C6" s="55">
        <f t="shared" si="1"/>
        <v>0.4172680412</v>
      </c>
      <c r="D6" s="22">
        <v>61929.0</v>
      </c>
      <c r="E6" s="55">
        <f t="shared" si="2"/>
        <v>0.1430085626</v>
      </c>
    </row>
    <row r="7" ht="14.25" customHeight="1">
      <c r="A7" s="22" t="s">
        <v>196</v>
      </c>
      <c r="B7" s="22">
        <v>41.0</v>
      </c>
      <c r="C7" s="55">
        <f t="shared" si="1"/>
        <v>0.01056701031</v>
      </c>
      <c r="D7" s="22">
        <v>1676.0</v>
      </c>
      <c r="E7" s="55">
        <f t="shared" si="2"/>
        <v>0.003870276462</v>
      </c>
    </row>
    <row r="8" ht="14.25" customHeight="1">
      <c r="A8" s="22" t="s">
        <v>197</v>
      </c>
      <c r="B8" s="22">
        <v>56.0</v>
      </c>
      <c r="C8" s="55">
        <f t="shared" si="1"/>
        <v>0.01443298969</v>
      </c>
      <c r="D8" s="22">
        <v>79122.0</v>
      </c>
      <c r="E8" s="55">
        <f t="shared" si="2"/>
        <v>0.1827112256</v>
      </c>
    </row>
    <row r="9" ht="14.25" customHeight="1">
      <c r="A9" s="22" t="s">
        <v>198</v>
      </c>
      <c r="B9" s="22">
        <v>168.0</v>
      </c>
      <c r="C9" s="55">
        <f t="shared" si="1"/>
        <v>0.04329896907</v>
      </c>
      <c r="D9" s="22">
        <v>27372.0</v>
      </c>
      <c r="E9" s="55">
        <f t="shared" si="2"/>
        <v>0.06320835758</v>
      </c>
    </row>
    <row r="10" ht="14.25" customHeight="1">
      <c r="B10" s="22">
        <v>3880.0</v>
      </c>
      <c r="D10" s="22">
        <v>433044.0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25"/>
      <c r="B16" s="57" t="s">
        <v>199</v>
      </c>
      <c r="C16" s="57" t="s">
        <v>200</v>
      </c>
      <c r="D16" s="58" t="s">
        <v>194</v>
      </c>
      <c r="E16" s="58" t="s">
        <v>195</v>
      </c>
      <c r="F16" s="57" t="s">
        <v>201</v>
      </c>
      <c r="G16" s="57" t="s">
        <v>202</v>
      </c>
      <c r="H16" s="57" t="s">
        <v>203</v>
      </c>
      <c r="I16" s="59"/>
    </row>
    <row r="17" ht="14.25" customHeight="1">
      <c r="A17" s="60" t="s">
        <v>5</v>
      </c>
      <c r="B17" s="61">
        <v>972.0</v>
      </c>
      <c r="C17" s="61">
        <v>595.0</v>
      </c>
      <c r="D17" s="61">
        <v>44.0</v>
      </c>
      <c r="E17" s="61">
        <v>1686.0</v>
      </c>
      <c r="F17" s="62">
        <v>0.0</v>
      </c>
      <c r="G17" s="62">
        <v>85.0</v>
      </c>
      <c r="H17" s="62">
        <v>115.0</v>
      </c>
      <c r="I17" s="63">
        <f t="shared" ref="I17:I18" si="3">sum(B17:H17)</f>
        <v>3497</v>
      </c>
    </row>
    <row r="18" ht="14.25" customHeight="1">
      <c r="A18" s="64" t="s">
        <v>6</v>
      </c>
      <c r="B18" s="62">
        <v>1062.0</v>
      </c>
      <c r="C18" s="62">
        <v>879.0</v>
      </c>
      <c r="D18" s="62">
        <v>55.0</v>
      </c>
      <c r="E18" s="62">
        <v>1619.0</v>
      </c>
      <c r="F18" s="62">
        <v>41.0</v>
      </c>
      <c r="G18" s="62">
        <v>56.0</v>
      </c>
      <c r="H18" s="62">
        <v>168.0</v>
      </c>
      <c r="I18" s="63">
        <f t="shared" si="3"/>
        <v>3880</v>
      </c>
    </row>
    <row r="19" ht="14.25" customHeight="1">
      <c r="A19" s="65"/>
      <c r="B19" s="66"/>
      <c r="C19" s="66"/>
      <c r="D19" s="66"/>
      <c r="E19" s="66"/>
      <c r="F19" s="66"/>
      <c r="G19" s="66"/>
      <c r="H19" s="66"/>
      <c r="I19" s="67"/>
    </row>
    <row r="20" ht="14.25" customHeight="1">
      <c r="A20" s="64" t="s">
        <v>7</v>
      </c>
      <c r="B20" s="61">
        <v>145859.0</v>
      </c>
      <c r="C20" s="61">
        <v>109815.0</v>
      </c>
      <c r="D20" s="61">
        <v>2553.0</v>
      </c>
      <c r="E20" s="61">
        <v>61664.0</v>
      </c>
      <c r="F20" s="61">
        <v>2082.0</v>
      </c>
      <c r="G20" s="61">
        <v>48237.0</v>
      </c>
      <c r="H20" s="61">
        <v>16699.0</v>
      </c>
      <c r="I20" s="63">
        <f t="shared" ref="I20:I21" si="4">sum(B20:H20)</f>
        <v>386909</v>
      </c>
    </row>
    <row r="21" ht="14.25" customHeight="1">
      <c r="A21" s="68" t="s">
        <v>8</v>
      </c>
      <c r="B21" s="69">
        <v>150827.0</v>
      </c>
      <c r="C21" s="69">
        <v>100966.0</v>
      </c>
      <c r="D21" s="69">
        <v>3832.0</v>
      </c>
      <c r="E21" s="69">
        <v>65902.0</v>
      </c>
      <c r="F21" s="69">
        <v>2374.0</v>
      </c>
      <c r="G21" s="69">
        <v>72004.0</v>
      </c>
      <c r="H21" s="69">
        <v>29192.0</v>
      </c>
      <c r="I21" s="63">
        <f t="shared" si="4"/>
        <v>425097</v>
      </c>
    </row>
    <row r="22" ht="14.25" customHeight="1">
      <c r="A22" s="23"/>
      <c r="B22" s="70"/>
      <c r="C22" s="70"/>
      <c r="D22" s="70"/>
      <c r="E22" s="70"/>
      <c r="F22" s="71"/>
      <c r="G22" s="71"/>
      <c r="H22" s="71"/>
    </row>
    <row r="23" ht="14.25" customHeight="1">
      <c r="A23" s="23"/>
      <c r="B23" s="70"/>
      <c r="C23" s="70"/>
      <c r="D23" s="70"/>
      <c r="E23" s="70"/>
      <c r="F23" s="71"/>
      <c r="G23" s="71"/>
      <c r="H23" s="71"/>
    </row>
    <row r="24" ht="14.25" customHeight="1">
      <c r="A24" s="23"/>
      <c r="B24" s="23"/>
      <c r="C24" s="72"/>
      <c r="D24" s="23"/>
      <c r="E24" s="72"/>
    </row>
    <row r="25" ht="14.25" customHeight="1">
      <c r="A25" s="23"/>
      <c r="B25" s="23"/>
      <c r="C25" s="23"/>
      <c r="D25" s="23"/>
      <c r="E25" s="2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2021-06-30T14:34:46Z</dcterms:created>
  <dc:creator>PC USER</dc:creator>
</cp:coreProperties>
</file>