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an Result" sheetId="1" r:id="rId1"/>
  </sheets>
  <calcPr calcId="124519" fullCalcOnLoad="1"/>
</workbook>
</file>

<file path=xl/sharedStrings.xml><?xml version="1.0" encoding="utf-8"?>
<sst xmlns="http://schemas.openxmlformats.org/spreadsheetml/2006/main" count="405" uniqueCount="305">
  <si>
    <t>no</t>
  </si>
  <si>
    <t>directory</t>
  </si>
  <si>
    <t>d_link</t>
  </si>
  <si>
    <t>file</t>
  </si>
  <si>
    <t>f_link</t>
  </si>
  <si>
    <t>/Volumes/zettassd/Workspace/pyqt5_zetcode</t>
  </si>
  <si>
    <t>/Volumes/zettassd/Workspace/pyqt5_zetcode/03.Menus and toolbars</t>
  </si>
  <si>
    <t>/Volumes/zettassd/Workspace/pyqt5_zetcode/images</t>
  </si>
  <si>
    <t>/Volumes/zettassd/Workspace/pyqt5_zetcode/02.First programs</t>
  </si>
  <si>
    <t>/Volumes/zettassd/Workspace/pyqt5_zetcode/07.Widget</t>
  </si>
  <si>
    <t>/Volumes/zettassd/Workspace/pyqt5_zetcode/05.Events and signals</t>
  </si>
  <si>
    <t>/Volumes/zettassd/Workspace/pyqt5_zetcode/06.Dialogs</t>
  </si>
  <si>
    <t>/Volumes/zettassd/Workspace/pyqt5_zetcode/04.Layout management</t>
  </si>
  <si>
    <t>/Volumes/zettassd/Workspace/pyqt5_zetcode/.git</t>
  </si>
  <si>
    <t>/Volumes/zettassd/Workspace/pyqt5_zetcode/.git/objects/61</t>
  </si>
  <si>
    <t>/Volumes/zettassd/Workspace/pyqt5_zetcode/.git/objects/0d</t>
  </si>
  <si>
    <t>/Volumes/zettassd/Workspace/pyqt5_zetcode/.git/objects/3e</t>
  </si>
  <si>
    <t>/Volumes/zettassd/Workspace/pyqt5_zetcode/.git/objects/68</t>
  </si>
  <si>
    <t>/Volumes/zettassd/Workspace/pyqt5_zetcode/.git/objects/9b</t>
  </si>
  <si>
    <t>/Volumes/zettassd/Workspace/pyqt5_zetcode/.git/objects/3c</t>
  </si>
  <si>
    <t>/Volumes/zettassd/Workspace/pyqt5_zetcode/.git/objects/56</t>
  </si>
  <si>
    <t>/Volumes/zettassd/Workspace/pyqt5_zetcode/.git/objects/3d</t>
  </si>
  <si>
    <t>/Volumes/zettassd/Workspace/pyqt5_zetcode/.git/objects/0e</t>
  </si>
  <si>
    <t>/Volumes/zettassd/Workspace/pyqt5_zetcode/.git/objects/5f</t>
  </si>
  <si>
    <t>/Volumes/zettassd/Workspace/pyqt5_zetcode/.git/objects/05</t>
  </si>
  <si>
    <t>/Volumes/zettassd/Workspace/pyqt5_zetcode/.git/objects/a4</t>
  </si>
  <si>
    <t>/Volumes/zettassd/Workspace/pyqt5_zetcode/.git/objects/a3</t>
  </si>
  <si>
    <t>/Volumes/zettassd/Workspace/pyqt5_zetcode/.git/objects/bb</t>
  </si>
  <si>
    <t>/Volumes/zettassd/Workspace/pyqt5_zetcode/.git/objects/d7</t>
  </si>
  <si>
    <t>/Volumes/zettassd/Workspace/pyqt5_zetcode/.git/objects/d0</t>
  </si>
  <si>
    <t>/Volumes/zettassd/Workspace/pyqt5_zetcode/.git/objects/bd</t>
  </si>
  <si>
    <t>/Volumes/zettassd/Workspace/pyqt5_zetcode/.git/objects/e5</t>
  </si>
  <si>
    <t>/Volumes/zettassd/Workspace/pyqt5_zetcode/.git/objects/f3</t>
  </si>
  <si>
    <t>/Volumes/zettassd/Workspace/pyqt5_zetcode/.git/objects/eb</t>
  </si>
  <si>
    <t>/Volumes/zettassd/Workspace/pyqt5_zetcode/.git/objects/c0</t>
  </si>
  <si>
    <t>/Volumes/zettassd/Workspace/pyqt5_zetcode/.git/objects/fd</t>
  </si>
  <si>
    <t>/Volumes/zettassd/Workspace/pyqt5_zetcode/.git/objects/e3</t>
  </si>
  <si>
    <t>/Volumes/zettassd/Workspace/pyqt5_zetcode/.git/objects/cf</t>
  </si>
  <si>
    <t>/Volumes/zettassd/Workspace/pyqt5_zetcode/.git/objects/ca</t>
  </si>
  <si>
    <t>/Volumes/zettassd/Workspace/pyqt5_zetcode/.git/objects/c8</t>
  </si>
  <si>
    <t>/Volumes/zettassd/Workspace/pyqt5_zetcode/.git/objects/ed</t>
  </si>
  <si>
    <t>/Volumes/zettassd/Workspace/pyqt5_zetcode/.git/objects/c1</t>
  </si>
  <si>
    <t>/Volumes/zettassd/Workspace/pyqt5_zetcode/.git/objects/20</t>
  </si>
  <si>
    <t>/Volumes/zettassd/Workspace/pyqt5_zetcode/.git/objects/7d</t>
  </si>
  <si>
    <t>/Volumes/zettassd/Workspace/pyqt5_zetcode/.git/objects/42</t>
  </si>
  <si>
    <t>/Volumes/zettassd/Workspace/pyqt5_zetcode/.git/objects/45</t>
  </si>
  <si>
    <t>/Volumes/zettassd/Workspace/pyqt5_zetcode/.git/objects/80</t>
  </si>
  <si>
    <t>/Volumes/zettassd/Workspace/pyqt5_zetcode/.git/objects/1a</t>
  </si>
  <si>
    <t>/Volumes/zettassd/Workspace/pyqt5_zetcode/.git/objects/17</t>
  </si>
  <si>
    <t>/Volumes/zettassd/Workspace/pyqt5_zetcode/.git/objects/7b</t>
  </si>
  <si>
    <t>/Volumes/zettassd/Workspace/pyqt5_zetcode/.git/objects/8f</t>
  </si>
  <si>
    <t>/Volumes/zettassd/Workspace/pyqt5_zetcode/.git/objects/8a</t>
  </si>
  <si>
    <t>/Volumes/zettassd/Workspace/pyqt5_zetcode/.git/objects/21</t>
  </si>
  <si>
    <t>/Volumes/zettassd/Workspace/pyqt5_zetcode/.git/objects/72</t>
  </si>
  <si>
    <t>/Volumes/zettassd/Workspace/pyqt5_zetcode/.git/objects/2f</t>
  </si>
  <si>
    <t>/Volumes/zettassd/Workspace/pyqt5_zetcode/.git/objects/07</t>
  </si>
  <si>
    <t>/Volumes/zettassd/Workspace/pyqt5_zetcode/.git/objects/00</t>
  </si>
  <si>
    <t>/Volumes/zettassd/Workspace/pyqt5_zetcode/.git/objects/6e</t>
  </si>
  <si>
    <t>/Volumes/zettassd/Workspace/pyqt5_zetcode/.git/objects/5c</t>
  </si>
  <si>
    <t>/Volumes/zettassd/Workspace/pyqt5_zetcode/.git/objects/31</t>
  </si>
  <si>
    <t>/Volumes/zettassd/Workspace/pyqt5_zetcode/.git/objects/91</t>
  </si>
  <si>
    <t>/Volumes/zettassd/Workspace/pyqt5_zetcode/.git/objects/62</t>
  </si>
  <si>
    <t>/Volumes/zettassd/Workspace/pyqt5_zetcode/.git/objects/37</t>
  </si>
  <si>
    <t>/Volumes/zettassd/Workspace/pyqt5_zetcode/.git/objects/01</t>
  </si>
  <si>
    <t>/Volumes/zettassd/Workspace/pyqt5_zetcode/.git/objects/06</t>
  </si>
  <si>
    <t>/Volumes/zettassd/Workspace/pyqt5_zetcode/.git/objects/6c</t>
  </si>
  <si>
    <t>/Volumes/zettassd/Workspace/pyqt5_zetcode/.git/objects/52</t>
  </si>
  <si>
    <t>/Volumes/zettassd/Workspace/pyqt5_zetcode/.git/objects/55</t>
  </si>
  <si>
    <t>/Volumes/zettassd/Workspace/pyqt5_zetcode/.git/objects/63</t>
  </si>
  <si>
    <t>/Volumes/zettassd/Workspace/pyqt5_zetcode/.git/objects/0a</t>
  </si>
  <si>
    <t>/Volumes/zettassd/Workspace/pyqt5_zetcode/.git/objects/90</t>
  </si>
  <si>
    <t>/Volumes/zettassd/Workspace/pyqt5_zetcode/.git/objects/d3</t>
  </si>
  <si>
    <t>/Volumes/zettassd/Workspace/pyqt5_zetcode/.git/objects/d4</t>
  </si>
  <si>
    <t>/Volumes/zettassd/Workspace/pyqt5_zetcode/.git/objects/ba</t>
  </si>
  <si>
    <t>/Volumes/zettassd/Workspace/pyqt5_zetcode/.git/objects/a0</t>
  </si>
  <si>
    <t>/Volumes/zettassd/Workspace/pyqt5_zetcode/.git/objects/b8</t>
  </si>
  <si>
    <t>/Volumes/zettassd/Workspace/pyqt5_zetcode/.git/objects/b1</t>
  </si>
  <si>
    <t>/Volumes/zettassd/Workspace/pyqt5_zetcode/.git/objects/a9</t>
  </si>
  <si>
    <t>/Volumes/zettassd/Workspace/pyqt5_zetcode/.git/objects/de</t>
  </si>
  <si>
    <t>/Volumes/zettassd/Workspace/pyqt5_zetcode/.git/objects/c4</t>
  </si>
  <si>
    <t>/Volumes/zettassd/Workspace/pyqt5_zetcode/.git/objects/e1</t>
  </si>
  <si>
    <t>/Volumes/zettassd/Workspace/pyqt5_zetcode/.git/objects/f9</t>
  </si>
  <si>
    <t>/Volumes/zettassd/Workspace/pyqt5_zetcode/.git/objects/f1</t>
  </si>
  <si>
    <t>/Volumes/zettassd/Workspace/pyqt5_zetcode/.git/objects/f8</t>
  </si>
  <si>
    <t>/Volumes/zettassd/Workspace/pyqt5_zetcode/.git/objects/e0</t>
  </si>
  <si>
    <t>/Volumes/zettassd/Workspace/pyqt5_zetcode/.git/objects/2c</t>
  </si>
  <si>
    <t>/Volumes/zettassd/Workspace/pyqt5_zetcode/.git/objects/41</t>
  </si>
  <si>
    <t>/Volumes/zettassd/Workspace/pyqt5_zetcode/.git/objects/83</t>
  </si>
  <si>
    <t>/Volumes/zettassd/Workspace/pyqt5_zetcode/.git/objects/1b</t>
  </si>
  <si>
    <t>/Volumes/zettassd/Workspace/pyqt5_zetcode/.git/objects/77</t>
  </si>
  <si>
    <t>/Volumes/zettassd/Workspace/pyqt5_zetcode/.git/objects/70</t>
  </si>
  <si>
    <t>/Volumes/zettassd/Workspace/pyqt5_zetcode/.git/objects/1e</t>
  </si>
  <si>
    <t>/Volumes/zettassd/Workspace/pyqt5_zetcode/.git/objects/4a</t>
  </si>
  <si>
    <t>/Volumes/zettassd/Workspace/pyqt5_zetcode/.git/objects/24</t>
  </si>
  <si>
    <t>/Volumes/zettassd/Workspace/pyqt5_zetcode/.git/objects/85</t>
  </si>
  <si>
    <t>/Volumes/zettassd/Workspace/pyqt5_zetcode/.git/objects/49</t>
  </si>
  <si>
    <t>/Volumes/zettassd/Workspace/pyqt5_zetcode/.git/objects/40</t>
  </si>
  <si>
    <t>/Volumes/zettassd/Workspace/pyqt5_zetcode/.git/objects/2b</t>
  </si>
  <si>
    <t>/Volumes/zettassd/Workspace/pyqt5_zetcode/.git/objects/8b</t>
  </si>
  <si>
    <t>/Volumes/zettassd/Workspace/pyqt5_zetcode/.git/objects/14</t>
  </si>
  <si>
    <t>/Volumes/zettassd/Workspace/pyqt5_zetcode/.git/info</t>
  </si>
  <si>
    <t>/Volumes/zettassd/Workspace/pyqt5_zetcode/.git/logs</t>
  </si>
  <si>
    <t>/Volumes/zettassd/Workspace/pyqt5_zetcode/.git/logs/refs/heads</t>
  </si>
  <si>
    <t>/Volumes/zettassd/Workspace/pyqt5_zetcode/.git/logs/refs/remotes/origin</t>
  </si>
  <si>
    <t>/Volumes/zettassd/Workspace/pyqt5_zetcode/.git/hooks</t>
  </si>
  <si>
    <t>/Volumes/zettassd/Workspace/pyqt5_zetcode/.git/refs/heads</t>
  </si>
  <si>
    <t>/Volumes/zettassd/Workspace/pyqt5_zetcode/.git/refs/remotes/origin</t>
  </si>
  <si>
    <t>/Volumes/zettassd/Workspace/pyqt5_zetcode/.vscode</t>
  </si>
  <si>
    <t>/Volumes/zettassd/Workspace/pyqt5_zetcode/99.matplotlib 연동</t>
  </si>
  <si>
    <t>/Volumes/zettassd/Workspace/pyqt5_zetcode/08.Widget2</t>
  </si>
  <si>
    <t>/Volumes/zettassd/Workspace/pyqt5_zetcode/.idea</t>
  </si>
  <si>
    <t>directoryScan2.py</t>
  </si>
  <si>
    <t>directoryScan.py</t>
  </si>
  <si>
    <t>.DS_Store</t>
  </si>
  <si>
    <t>pandas_test.py</t>
  </si>
  <si>
    <t>folder_scan.xlsx</t>
  </si>
  <si>
    <t>folder_scan_pilot.py</t>
  </si>
  <si>
    <t>.gitignore</t>
  </si>
  <si>
    <t>template.py</t>
  </si>
  <si>
    <t>zip_exam.py</t>
  </si>
  <si>
    <t>3-3.submenu.py</t>
  </si>
  <si>
    <t>3-7.together.py</t>
  </si>
  <si>
    <t>3-4.checkmenu.py</t>
  </si>
  <si>
    <t>3-1.statusbar.py</t>
  </si>
  <si>
    <t>3-6.toolbar.py</t>
  </si>
  <si>
    <t>3-2.simple_menu.py</t>
  </si>
  <si>
    <t>3-5.contextmenu.py</t>
  </si>
  <si>
    <t>min.png</t>
  </si>
  <si>
    <t>exit (1).png</t>
  </si>
  <si>
    <t>open-file.png</t>
  </si>
  <si>
    <t>max.png</t>
  </si>
  <si>
    <t>print.png</t>
  </si>
  <si>
    <t>web.png</t>
  </si>
  <si>
    <t>exit.png</t>
  </si>
  <si>
    <t>med.png</t>
  </si>
  <si>
    <t>edit.png</t>
  </si>
  <si>
    <t>mute.png</t>
  </si>
  <si>
    <t>save.png</t>
  </si>
  <si>
    <t>redrock.png</t>
  </si>
  <si>
    <t>2-2.icon.py</t>
  </si>
  <si>
    <t>2-5.messagebox.py</t>
  </si>
  <si>
    <t>2-1.simple.py</t>
  </si>
  <si>
    <t>2-3.tooltip.py</t>
  </si>
  <si>
    <t>2-4.quitbutton.py</t>
  </si>
  <si>
    <t>2-6.centering.py</t>
  </si>
  <si>
    <t>1.checkbox.py</t>
  </si>
  <si>
    <t>4.progressbar.py</t>
  </si>
  <si>
    <t>2.togglebutton.py</t>
  </si>
  <si>
    <t>3.slider.py</t>
  </si>
  <si>
    <t>5.calendar.py</t>
  </si>
  <si>
    <t>5-1.sigslot.py</t>
  </si>
  <si>
    <t>5-3.eventobject.py</t>
  </si>
  <si>
    <t>5-5.customsignal.py</t>
  </si>
  <si>
    <t>5-2.escape.py</t>
  </si>
  <si>
    <t>5-4.eventsource.py</t>
  </si>
  <si>
    <t>6-2.color_dialog.py</t>
  </si>
  <si>
    <t>6-1.inpu_dialog.py</t>
  </si>
  <si>
    <t>6-3.font_dialog.py</t>
  </si>
  <si>
    <t>6-4.file_dialog.py</t>
  </si>
  <si>
    <t>4-3.calculator.py</t>
  </si>
  <si>
    <t>4-4.review.py</t>
  </si>
  <si>
    <t>4-1.absolute.py</t>
  </si>
  <si>
    <t>4-2.buttons.py</t>
  </si>
  <si>
    <t>ORIG_HEAD</t>
  </si>
  <si>
    <t>config</t>
  </si>
  <si>
    <t>HEAD</t>
  </si>
  <si>
    <t>description</t>
  </si>
  <si>
    <t>index</t>
  </si>
  <si>
    <t>packed-refs</t>
  </si>
  <si>
    <t>COMMIT_EDITMSG</t>
  </si>
  <si>
    <t>FETCH_HEAD</t>
  </si>
  <si>
    <t>sourcetreeconfig</t>
  </si>
  <si>
    <t>cde1f298f435912dcdbbb3e21e66e37abdb09d</t>
  </si>
  <si>
    <t>ef354ddaa49267c7f284e30de23c152116be14</t>
  </si>
  <si>
    <t>d0072550fc2c946a3f5aa7a2162467aa66bbbd</t>
  </si>
  <si>
    <t>06a27b68b39bf54cd54ceaa9334fc3cd42cf28</t>
  </si>
  <si>
    <t>216efe29344150c2e28242d552a65e135e5182</t>
  </si>
  <si>
    <t>1888b2aa2d8470912e1547002dd10f60fe2a34</t>
  </si>
  <si>
    <t>8264e4d82c55d8be0318daa5c172a7dbc32ffc</t>
  </si>
  <si>
    <t>fd132c41702b766205cdd8384c1d0a0bc613a5</t>
  </si>
  <si>
    <t>524874b08cf1b0f41e96210eee4c37768630a5</t>
  </si>
  <si>
    <t>726102778281ab6485a9d0b2441b87ca981390</t>
  </si>
  <si>
    <t>92d60ed749cafada7a616fc5773ceaf51e6356</t>
  </si>
  <si>
    <t>b5f23e5b0a8feb2f95fcd6c7f8a3507a84494a</t>
  </si>
  <si>
    <t>9825148d6133d4b15e96f227957f7de10859fe</t>
  </si>
  <si>
    <t>57624919486d10e2658dabded45e1252951549</t>
  </si>
  <si>
    <t>b5b6f10d9173b91c1230f1967b47e583adb443</t>
  </si>
  <si>
    <t>96b532ee99e3989a980eaad58963140ed10711</t>
  </si>
  <si>
    <t>d0e88fe032ffdcb66a8067c4b5e84454294507</t>
  </si>
  <si>
    <t>82f30505b15e2e5ee83bf54253fc1a4280e1e6</t>
  </si>
  <si>
    <t>f5612f09ad2c24875a36fed42c2d4549918f1d</t>
  </si>
  <si>
    <t>6a825db4039bd4fb2b343b5348a6827b6aa50e</t>
  </si>
  <si>
    <t>530bb8dd8e2dc222bc3d5f578ecc8116a51567</t>
  </si>
  <si>
    <t>2870b1e72f3b1689daed7a0a47216bf1def93e</t>
  </si>
  <si>
    <t>af7ce477eef00198f7d4e773e0af1b11949810</t>
  </si>
  <si>
    <t>8a7bcf899b3f3f19598aa7bd78a2a277b64b81</t>
  </si>
  <si>
    <t>92b59d5e4c353284768f54b657f13895e98908</t>
  </si>
  <si>
    <t>6aec08d44748a9b363bab17e1900cbbf6311e2</t>
  </si>
  <si>
    <t>4a1bd478a9eebe3d4cd0319e8b53984ab9ded5</t>
  </si>
  <si>
    <t>fdfa2529462c4a2d6b38ae796fdfc4be63f1c7</t>
  </si>
  <si>
    <t>c5d75b7dc69665e6f0a735a7f9f99445f42244</t>
  </si>
  <si>
    <t>0c1f19d172ef7c17e2efcaea100c73e36e672c</t>
  </si>
  <si>
    <t>cf6a184c0eec6d9ea04df7e7a63fc0d9e034a9</t>
  </si>
  <si>
    <t>f8006611d9dc23e353608c9aadce8e647929f0</t>
  </si>
  <si>
    <t>86bbdc3b2221f3bd6941e98c5a8c8e863f9a48</t>
  </si>
  <si>
    <t>65190bd4f311ba1db48df5e3f18c0c7736362d</t>
  </si>
  <si>
    <t>aa87ec66c316cbce2004164ae9d3083979fa86</t>
  </si>
  <si>
    <t>ac2ad531ade62d2387a952dbb18592ca53ce15</t>
  </si>
  <si>
    <t>3ab1c46c1ac67bd7777bebf3a98fec67751958</t>
  </si>
  <si>
    <t>45a06249be199a778d83ba8cf00355766a06c8</t>
  </si>
  <si>
    <t>52b100f144d1850eaf4ae1a3df91a93674d637</t>
  </si>
  <si>
    <t>e5701004424a7b3464e7023d1cfc42ef45aa7c</t>
  </si>
  <si>
    <t>294b8e6ee9dc4247b75eccd4d261ca78138281</t>
  </si>
  <si>
    <t>0bf0a96a9a714eca0bb23e78a7c2dcc902d5f6</t>
  </si>
  <si>
    <t>896d923aed61ad5c32d1be3056dfcb68feda33</t>
  </si>
  <si>
    <t>cdfb9c2342a74c18ec6f1793fc61cc1e313c57</t>
  </si>
  <si>
    <t>d81e61d56a9aa37cf696640d7d4314efa29fcf</t>
  </si>
  <si>
    <t>e8aa8697d71ab3fbe83107a101b899aa9ed504</t>
  </si>
  <si>
    <t>d49219ff73eba18f3f24219ac52fe6e412b14a</t>
  </si>
  <si>
    <t>dc67c63172ec3002259aa39da30a1f1304db23</t>
  </si>
  <si>
    <t>e2a0cb2dc97366a78c1185e08c726b9c92737e</t>
  </si>
  <si>
    <t>f9e0fa4e0264310849cd7c027802df92e9ef3f</t>
  </si>
  <si>
    <t>b20500d06f7974275337644450f861850be180</t>
  </si>
  <si>
    <t>4de4f5ded838dddadae02a8c72042e8db00965</t>
  </si>
  <si>
    <t>50aada0db5ea4a946bc6b7b2bc49d09c9e4c12</t>
  </si>
  <si>
    <t>edbc1fb5cc4822600e134971dcb8c0e87f3c4b</t>
  </si>
  <si>
    <t>2887ed542d1bba74490bc4d8f6cb7a46069759</t>
  </si>
  <si>
    <t>e8c2bb4ea98837ed10aa8fbe5405a3e647ee8d</t>
  </si>
  <si>
    <t>a8bbacfe616cd4ebacdfbb0116013fcd6705fd</t>
  </si>
  <si>
    <t>da57df0da4bad13c08e269f330d4ebe94b1d1a</t>
  </si>
  <si>
    <t>cb1f22d0d6bd19aa42f00e01f0c59680a91f57</t>
  </si>
  <si>
    <t>e84daf26faf16a89d59efaaaa63608cc0e5f87</t>
  </si>
  <si>
    <t>61c413489b576783653067841848fd79bdf201</t>
  </si>
  <si>
    <t>3f76ea44b2fd93adeabf15f913281be7beee12</t>
  </si>
  <si>
    <t>0b70dc134c4ac07b79c2fd55712d4623bc0ef3</t>
  </si>
  <si>
    <t>734e1d6e91c03f5ab785fc40c037fcb3a7e3c3</t>
  </si>
  <si>
    <t>ac240a42528259c2b1bd4e4412eeb6e31303ef</t>
  </si>
  <si>
    <t>7e87dc599c5bd1b61e29ebcbbc955754757697</t>
  </si>
  <si>
    <t>1fbfa23fda66bcbcd76af8673b8fa6d79dc19f</t>
  </si>
  <si>
    <t>0adb9fccf32a501dee0285e4f11d85cbcf91a0</t>
  </si>
  <si>
    <t>31b69a6b82a4e9dbd28e4983c478dfe672b6e2</t>
  </si>
  <si>
    <t>007b176b1fb749a7c46f1b8af503b385827737</t>
  </si>
  <si>
    <t>e2fdc4dcac093fd2e163e258b3981b4209536f</t>
  </si>
  <si>
    <t>a6244d2d0e9339724a0a8682d97305362e0866</t>
  </si>
  <si>
    <t>90bad03fc256acbd2741f1567990181d7247d0</t>
  </si>
  <si>
    <t>b325399c22c557bb86ce1fc9d2577cceae0c66</t>
  </si>
  <si>
    <t>b0a3d9b83e89800b84b30b8b0294b9e91a6f1a</t>
  </si>
  <si>
    <t>68e9ea137ba83afe4aecfc5e1330c8b625fa59</t>
  </si>
  <si>
    <t>88fe26537b9e31dad42d34b5cc7bb6c708cc9f</t>
  </si>
  <si>
    <t>152efdbaf6ede55f63d6a0e0c7c01d963ea793</t>
  </si>
  <si>
    <t>b80cb639d7f94a2c95e35f4f6a41dedd8702e3</t>
  </si>
  <si>
    <t>ae55a657fd89d0102c9d759b3594752214103b</t>
  </si>
  <si>
    <t>f68c9beeb79dd6588f1fa1e7360df8cc99a0ec</t>
  </si>
  <si>
    <t>66276d39d06d55c3b3d8b021740781f5498c86</t>
  </si>
  <si>
    <t>f4e5a547114aeee0ede9af7fdf565e7dbfe0f2</t>
  </si>
  <si>
    <t>0a6a809903f744f21092ca836751f2454e0607</t>
  </si>
  <si>
    <t>d900563fd9133b307c1dc1e26dd3ead6069eca</t>
  </si>
  <si>
    <t>bd40a70ab9960f5d55888b026251ffdc485233</t>
  </si>
  <si>
    <t>35e7c341bae5ad2386511050ee53f798583116</t>
  </si>
  <si>
    <t>cb623a6aafc6b7d9f307c9aeb2d3ee3e6ea387</t>
  </si>
  <si>
    <t>d6bec6bfbc198b6c0eb181363e19321dbe463a</t>
  </si>
  <si>
    <t>a81465d0912b75db70f3b34b576014a844388e</t>
  </si>
  <si>
    <t>52150da230b76b2c7ac77276d983fa2398195e</t>
  </si>
  <si>
    <t>1e217d6ca02ba78444e283a05faaf1d107c3f5</t>
  </si>
  <si>
    <t>375f46b94b0090aa4ae71d2f61965e87fe6737</t>
  </si>
  <si>
    <t>242ba3f213e068e1bf9cdb434bcd0226a5d2b0</t>
  </si>
  <si>
    <t>77796b8ccada3e50abc0bae719af98aefa3f47</t>
  </si>
  <si>
    <t>27f6c8e476bb95ae7e29f3b492f9c3c43e4eff</t>
  </si>
  <si>
    <t>ce2f62669ab06a5f8567cb338a71b137b37c16</t>
  </si>
  <si>
    <t>d5e2568c9b966fca89d9f451aa249c65b0233d</t>
  </si>
  <si>
    <t>bbe5e2bed88ccc3eda450bf11cfc242b3dbc53</t>
  </si>
  <si>
    <t>754ef468eeff3db6b1e66004038b58bc46b9dd</t>
  </si>
  <si>
    <t>4bbff71e5a5d5456f5e163fd58ed90d12f2b1b</t>
  </si>
  <si>
    <t>927bd777ae58468505fab7ea13bfc1f6c677a8</t>
  </si>
  <si>
    <t>4b77b818913bfdb75a6e588a1d54c2f6afa931</t>
  </si>
  <si>
    <t>cc1b47b7cea7cdf51ae47bc41b6a142f4a472d</t>
  </si>
  <si>
    <t>e4cf227d5be3a7acfd8f61586cbea04bd2aff6</t>
  </si>
  <si>
    <t>ee5c13bee0474c93246de89580a024ca954e23</t>
  </si>
  <si>
    <t>34cd00fe4b1500bd0a65e6b2ebf16a87593e14</t>
  </si>
  <si>
    <t>exclude</t>
  </si>
  <si>
    <t>master</t>
  </si>
  <si>
    <t>commit-msg.sample</t>
  </si>
  <si>
    <t>pre-rebase.sample</t>
  </si>
  <si>
    <t>pre-commit.sample</t>
  </si>
  <si>
    <t>applypatch-msg.sample</t>
  </si>
  <si>
    <t>fsmonitor-watchman.sample</t>
  </si>
  <si>
    <t>pre-receive.sample</t>
  </si>
  <si>
    <t>prepare-commit-msg.sample</t>
  </si>
  <si>
    <t>post-update.sample</t>
  </si>
  <si>
    <t>pre-applypatch.sample</t>
  </si>
  <si>
    <t>pre-push.sample</t>
  </si>
  <si>
    <t>update.sample</t>
  </si>
  <si>
    <t>settings.json</t>
  </si>
  <si>
    <t>tasks.json</t>
  </si>
  <si>
    <t>1.matplotlib_ex1.py</t>
  </si>
  <si>
    <t>3.splitter.py</t>
  </si>
  <si>
    <t>1.pixmap.py</t>
  </si>
  <si>
    <t>2.lineedit.py</t>
  </si>
  <si>
    <t>4.combobox.py</t>
  </si>
  <si>
    <t>encodings.xml</t>
  </si>
  <si>
    <t>vcs.xml</t>
  </si>
  <si>
    <t>workspace.xml</t>
  </si>
  <si>
    <t>modules.xml</t>
  </si>
  <si>
    <t>misc.xml</t>
  </si>
  <si>
    <t>pyqt5_zetcode.iml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</si>
</sst>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>
        <f>HYPERLINK("/Volumes/zettassd/Workspace/pyqt5_zetcode", "DirView")</f>
        <v>0</v>
      </c>
      <c r="D2" t="s">
        <v>111</v>
      </c>
      <c r="E2">
        <f>HYPERLINK("/Volumes/zettassd/Workspace/pyqt5_zetcode/directoryScan2.py", "FileView")</f>
        <v>0</v>
      </c>
    </row>
    <row r="3" spans="1:5">
      <c r="A3">
        <v>2</v>
      </c>
      <c r="B3" t="s">
        <v>5</v>
      </c>
      <c r="C3">
        <f>HYPERLINK("/Volumes/zettassd/Workspace/pyqt5_zetcode", "DirView")</f>
        <v>0</v>
      </c>
      <c r="D3" t="s">
        <v>112</v>
      </c>
      <c r="E3">
        <f>HYPERLINK("/Volumes/zettassd/Workspace/pyqt5_zetcode/directoryScan.py", "FileView")</f>
        <v>0</v>
      </c>
    </row>
    <row r="4" spans="1:5">
      <c r="A4">
        <v>3</v>
      </c>
      <c r="B4" t="s">
        <v>5</v>
      </c>
      <c r="C4">
        <f>HYPERLINK("/Volumes/zettassd/Workspace/pyqt5_zetcode", "DirView")</f>
        <v>0</v>
      </c>
      <c r="D4" t="s">
        <v>113</v>
      </c>
      <c r="E4">
        <f>HYPERLINK("/Volumes/zettassd/Workspace/pyqt5_zetcode/.DS_Store", "FileView")</f>
        <v>0</v>
      </c>
    </row>
    <row r="5" spans="1:5">
      <c r="A5">
        <v>4</v>
      </c>
      <c r="B5" t="s">
        <v>5</v>
      </c>
      <c r="C5">
        <f>HYPERLINK("/Volumes/zettassd/Workspace/pyqt5_zetcode", "DirView")</f>
        <v>0</v>
      </c>
      <c r="D5" t="s">
        <v>114</v>
      </c>
      <c r="E5">
        <f>HYPERLINK("/Volumes/zettassd/Workspace/pyqt5_zetcode/pandas_test.py", "FileView")</f>
        <v>0</v>
      </c>
    </row>
    <row r="6" spans="1:5">
      <c r="A6">
        <v>5</v>
      </c>
      <c r="B6" t="s">
        <v>5</v>
      </c>
      <c r="C6">
        <f>HYPERLINK("/Volumes/zettassd/Workspace/pyqt5_zetcode", "DirView")</f>
        <v>0</v>
      </c>
      <c r="D6" t="s">
        <v>115</v>
      </c>
      <c r="E6">
        <f>HYPERLINK("/Volumes/zettassd/Workspace/pyqt5_zetcode/folder_scan.xlsx", "FileView")</f>
        <v>0</v>
      </c>
    </row>
    <row r="7" spans="1:5">
      <c r="A7">
        <v>6</v>
      </c>
      <c r="B7" t="s">
        <v>5</v>
      </c>
      <c r="C7">
        <f>HYPERLINK("/Volumes/zettassd/Workspace/pyqt5_zetcode", "DirView")</f>
        <v>0</v>
      </c>
      <c r="D7" t="s">
        <v>116</v>
      </c>
      <c r="E7">
        <f>HYPERLINK("/Volumes/zettassd/Workspace/pyqt5_zetcode/folder_scan_pilot.py", "FileView")</f>
        <v>0</v>
      </c>
    </row>
    <row r="8" spans="1:5">
      <c r="A8">
        <v>7</v>
      </c>
      <c r="B8" t="s">
        <v>5</v>
      </c>
      <c r="C8">
        <f>HYPERLINK("/Volumes/zettassd/Workspace/pyqt5_zetcode", "DirView")</f>
        <v>0</v>
      </c>
      <c r="D8" t="s">
        <v>117</v>
      </c>
      <c r="E8">
        <f>HYPERLINK("/Volumes/zettassd/Workspace/pyqt5_zetcode/.gitignore", "FileView")</f>
        <v>0</v>
      </c>
    </row>
    <row r="9" spans="1:5">
      <c r="A9">
        <v>8</v>
      </c>
      <c r="B9" t="s">
        <v>5</v>
      </c>
      <c r="C9">
        <f>HYPERLINK("/Volumes/zettassd/Workspace/pyqt5_zetcode", "DirView")</f>
        <v>0</v>
      </c>
      <c r="D9" t="s">
        <v>118</v>
      </c>
      <c r="E9">
        <f>HYPERLINK("/Volumes/zettassd/Workspace/pyqt5_zetcode/template.py", "FileView")</f>
        <v>0</v>
      </c>
    </row>
    <row r="10" spans="1:5">
      <c r="A10">
        <v>9</v>
      </c>
      <c r="B10" t="s">
        <v>5</v>
      </c>
      <c r="C10">
        <f>HYPERLINK("/Volumes/zettassd/Workspace/pyqt5_zetcode", "DirView")</f>
        <v>0</v>
      </c>
      <c r="D10" t="s">
        <v>119</v>
      </c>
      <c r="E10">
        <f>HYPERLINK("/Volumes/zettassd/Workspace/pyqt5_zetcode/zip_exam.py", "FileView")</f>
        <v>0</v>
      </c>
    </row>
    <row r="11" spans="1:5">
      <c r="A11">
        <v>10</v>
      </c>
      <c r="B11" t="s">
        <v>6</v>
      </c>
      <c r="C11">
        <f>HYPERLINK("/Volumes/zettassd/Workspace/pyqt5_zetcode/03.Menus and toolbars", "DirView")</f>
        <v>0</v>
      </c>
      <c r="D11" t="s">
        <v>120</v>
      </c>
      <c r="E11">
        <f>HYPERLINK("/Volumes/zettassd/Workspace/pyqt5_zetcode/03.Menus and toolbars/3-3.submenu.py", "FileView")</f>
        <v>0</v>
      </c>
    </row>
    <row r="12" spans="1:5">
      <c r="A12">
        <v>11</v>
      </c>
      <c r="B12" t="s">
        <v>6</v>
      </c>
      <c r="C12">
        <f>HYPERLINK("/Volumes/zettassd/Workspace/pyqt5_zetcode/03.Menus and toolbars", "DirView")</f>
        <v>0</v>
      </c>
      <c r="D12" t="s">
        <v>121</v>
      </c>
      <c r="E12">
        <f>HYPERLINK("/Volumes/zettassd/Workspace/pyqt5_zetcode/03.Menus and toolbars/3-7.together.py", "FileView")</f>
        <v>0</v>
      </c>
    </row>
    <row r="13" spans="1:5">
      <c r="A13">
        <v>12</v>
      </c>
      <c r="B13" t="s">
        <v>6</v>
      </c>
      <c r="C13">
        <f>HYPERLINK("/Volumes/zettassd/Workspace/pyqt5_zetcode/03.Menus and toolbars", "DirView")</f>
        <v>0</v>
      </c>
      <c r="D13" t="s">
        <v>122</v>
      </c>
      <c r="E13">
        <f>HYPERLINK("/Volumes/zettassd/Workspace/pyqt5_zetcode/03.Menus and toolbars/3-4.checkmenu.py", "FileView")</f>
        <v>0</v>
      </c>
    </row>
    <row r="14" spans="1:5">
      <c r="A14">
        <v>13</v>
      </c>
      <c r="B14" t="s">
        <v>6</v>
      </c>
      <c r="C14">
        <f>HYPERLINK("/Volumes/zettassd/Workspace/pyqt5_zetcode/03.Menus and toolbars", "DirView")</f>
        <v>0</v>
      </c>
      <c r="D14" t="s">
        <v>123</v>
      </c>
      <c r="E14">
        <f>HYPERLINK("/Volumes/zettassd/Workspace/pyqt5_zetcode/03.Menus and toolbars/3-1.statusbar.py", "FileView")</f>
        <v>0</v>
      </c>
    </row>
    <row r="15" spans="1:5">
      <c r="A15">
        <v>14</v>
      </c>
      <c r="B15" t="s">
        <v>6</v>
      </c>
      <c r="C15">
        <f>HYPERLINK("/Volumes/zettassd/Workspace/pyqt5_zetcode/03.Menus and toolbars", "DirView")</f>
        <v>0</v>
      </c>
      <c r="D15" t="s">
        <v>124</v>
      </c>
      <c r="E15">
        <f>HYPERLINK("/Volumes/zettassd/Workspace/pyqt5_zetcode/03.Menus and toolbars/3-6.toolbar.py", "FileView")</f>
        <v>0</v>
      </c>
    </row>
    <row r="16" spans="1:5">
      <c r="A16">
        <v>15</v>
      </c>
      <c r="B16" t="s">
        <v>6</v>
      </c>
      <c r="C16">
        <f>HYPERLINK("/Volumes/zettassd/Workspace/pyqt5_zetcode/03.Menus and toolbars", "DirView")</f>
        <v>0</v>
      </c>
      <c r="D16" t="s">
        <v>125</v>
      </c>
      <c r="E16">
        <f>HYPERLINK("/Volumes/zettassd/Workspace/pyqt5_zetcode/03.Menus and toolbars/3-2.simple_menu.py", "FileView")</f>
        <v>0</v>
      </c>
    </row>
    <row r="17" spans="1:5">
      <c r="A17">
        <v>16</v>
      </c>
      <c r="B17" t="s">
        <v>6</v>
      </c>
      <c r="C17">
        <f>HYPERLINK("/Volumes/zettassd/Workspace/pyqt5_zetcode/03.Menus and toolbars", "DirView")</f>
        <v>0</v>
      </c>
      <c r="D17" t="s">
        <v>126</v>
      </c>
      <c r="E17">
        <f>HYPERLINK("/Volumes/zettassd/Workspace/pyqt5_zetcode/03.Menus and toolbars/3-5.contextmenu.py", "FileView")</f>
        <v>0</v>
      </c>
    </row>
    <row r="18" spans="1:5">
      <c r="A18">
        <v>17</v>
      </c>
      <c r="B18" t="s">
        <v>7</v>
      </c>
      <c r="C18">
        <f>HYPERLINK("/Volumes/zettassd/Workspace/pyqt5_zetcode/images", "DirView")</f>
        <v>0</v>
      </c>
      <c r="D18" t="s">
        <v>127</v>
      </c>
      <c r="E18">
        <f>HYPERLINK("/Volumes/zettassd/Workspace/pyqt5_zetcode/images/min.png", "FileView")</f>
        <v>0</v>
      </c>
    </row>
    <row r="19" spans="1:5">
      <c r="A19">
        <v>18</v>
      </c>
      <c r="B19" t="s">
        <v>7</v>
      </c>
      <c r="C19">
        <f>HYPERLINK("/Volumes/zettassd/Workspace/pyqt5_zetcode/images", "DirView")</f>
        <v>0</v>
      </c>
      <c r="D19" t="s">
        <v>128</v>
      </c>
      <c r="E19">
        <f>HYPERLINK("/Volumes/zettassd/Workspace/pyqt5_zetcode/images/exit (1).png", "FileView")</f>
        <v>0</v>
      </c>
    </row>
    <row r="20" spans="1:5">
      <c r="A20">
        <v>19</v>
      </c>
      <c r="B20" t="s">
        <v>7</v>
      </c>
      <c r="C20">
        <f>HYPERLINK("/Volumes/zettassd/Workspace/pyqt5_zetcode/images", "DirView")</f>
        <v>0</v>
      </c>
      <c r="D20" t="s">
        <v>129</v>
      </c>
      <c r="E20">
        <f>HYPERLINK("/Volumes/zettassd/Workspace/pyqt5_zetcode/images/open-file.png", "FileView")</f>
        <v>0</v>
      </c>
    </row>
    <row r="21" spans="1:5">
      <c r="A21">
        <v>20</v>
      </c>
      <c r="B21" t="s">
        <v>7</v>
      </c>
      <c r="C21">
        <f>HYPERLINK("/Volumes/zettassd/Workspace/pyqt5_zetcode/images", "DirView")</f>
        <v>0</v>
      </c>
      <c r="D21" t="s">
        <v>130</v>
      </c>
      <c r="E21">
        <f>HYPERLINK("/Volumes/zettassd/Workspace/pyqt5_zetcode/images/max.png", "FileView")</f>
        <v>0</v>
      </c>
    </row>
    <row r="22" spans="1:5">
      <c r="A22">
        <v>21</v>
      </c>
      <c r="B22" t="s">
        <v>7</v>
      </c>
      <c r="C22">
        <f>HYPERLINK("/Volumes/zettassd/Workspace/pyqt5_zetcode/images", "DirView")</f>
        <v>0</v>
      </c>
      <c r="D22" t="s">
        <v>131</v>
      </c>
      <c r="E22">
        <f>HYPERLINK("/Volumes/zettassd/Workspace/pyqt5_zetcode/images/print.png", "FileView")</f>
        <v>0</v>
      </c>
    </row>
    <row r="23" spans="1:5">
      <c r="A23">
        <v>22</v>
      </c>
      <c r="B23" t="s">
        <v>7</v>
      </c>
      <c r="C23">
        <f>HYPERLINK("/Volumes/zettassd/Workspace/pyqt5_zetcode/images", "DirView")</f>
        <v>0</v>
      </c>
      <c r="D23" t="s">
        <v>132</v>
      </c>
      <c r="E23">
        <f>HYPERLINK("/Volumes/zettassd/Workspace/pyqt5_zetcode/images/web.png", "FileView")</f>
        <v>0</v>
      </c>
    </row>
    <row r="24" spans="1:5">
      <c r="A24">
        <v>23</v>
      </c>
      <c r="B24" t="s">
        <v>7</v>
      </c>
      <c r="C24">
        <f>HYPERLINK("/Volumes/zettassd/Workspace/pyqt5_zetcode/images", "DirView")</f>
        <v>0</v>
      </c>
      <c r="D24" t="s">
        <v>133</v>
      </c>
      <c r="E24">
        <f>HYPERLINK("/Volumes/zettassd/Workspace/pyqt5_zetcode/images/exit.png", "FileView")</f>
        <v>0</v>
      </c>
    </row>
    <row r="25" spans="1:5">
      <c r="A25">
        <v>24</v>
      </c>
      <c r="B25" t="s">
        <v>7</v>
      </c>
      <c r="C25">
        <f>HYPERLINK("/Volumes/zettassd/Workspace/pyqt5_zetcode/images", "DirView")</f>
        <v>0</v>
      </c>
      <c r="D25" t="s">
        <v>134</v>
      </c>
      <c r="E25">
        <f>HYPERLINK("/Volumes/zettassd/Workspace/pyqt5_zetcode/images/med.png", "FileView")</f>
        <v>0</v>
      </c>
    </row>
    <row r="26" spans="1:5">
      <c r="A26">
        <v>25</v>
      </c>
      <c r="B26" t="s">
        <v>7</v>
      </c>
      <c r="C26">
        <f>HYPERLINK("/Volumes/zettassd/Workspace/pyqt5_zetcode/images", "DirView")</f>
        <v>0</v>
      </c>
      <c r="D26" t="s">
        <v>135</v>
      </c>
      <c r="E26">
        <f>HYPERLINK("/Volumes/zettassd/Workspace/pyqt5_zetcode/images/edit.png", "FileView")</f>
        <v>0</v>
      </c>
    </row>
    <row r="27" spans="1:5">
      <c r="A27">
        <v>26</v>
      </c>
      <c r="B27" t="s">
        <v>7</v>
      </c>
      <c r="C27">
        <f>HYPERLINK("/Volumes/zettassd/Workspace/pyqt5_zetcode/images", "DirView")</f>
        <v>0</v>
      </c>
      <c r="D27" t="s">
        <v>136</v>
      </c>
      <c r="E27">
        <f>HYPERLINK("/Volumes/zettassd/Workspace/pyqt5_zetcode/images/mute.png", "FileView")</f>
        <v>0</v>
      </c>
    </row>
    <row r="28" spans="1:5">
      <c r="A28">
        <v>27</v>
      </c>
      <c r="B28" t="s">
        <v>7</v>
      </c>
      <c r="C28">
        <f>HYPERLINK("/Volumes/zettassd/Workspace/pyqt5_zetcode/images", "DirView")</f>
        <v>0</v>
      </c>
      <c r="D28" t="s">
        <v>137</v>
      </c>
      <c r="E28">
        <f>HYPERLINK("/Volumes/zettassd/Workspace/pyqt5_zetcode/images/save.png", "FileView")</f>
        <v>0</v>
      </c>
    </row>
    <row r="29" spans="1:5">
      <c r="A29">
        <v>28</v>
      </c>
      <c r="B29" t="s">
        <v>7</v>
      </c>
      <c r="C29">
        <f>HYPERLINK("/Volumes/zettassd/Workspace/pyqt5_zetcode/images", "DirView")</f>
        <v>0</v>
      </c>
      <c r="D29" t="s">
        <v>138</v>
      </c>
      <c r="E29">
        <f>HYPERLINK("/Volumes/zettassd/Workspace/pyqt5_zetcode/images/redrock.png", "FileView")</f>
        <v>0</v>
      </c>
    </row>
    <row r="30" spans="1:5">
      <c r="A30">
        <v>29</v>
      </c>
      <c r="B30" t="s">
        <v>8</v>
      </c>
      <c r="C30">
        <f>HYPERLINK("/Volumes/zettassd/Workspace/pyqt5_zetcode/02.First programs", "DirView")</f>
        <v>0</v>
      </c>
      <c r="D30" t="s">
        <v>139</v>
      </c>
      <c r="E30">
        <f>HYPERLINK("/Volumes/zettassd/Workspace/pyqt5_zetcode/02.First programs/2-2.icon.py", "FileView")</f>
        <v>0</v>
      </c>
    </row>
    <row r="31" spans="1:5">
      <c r="A31">
        <v>30</v>
      </c>
      <c r="B31" t="s">
        <v>8</v>
      </c>
      <c r="C31">
        <f>HYPERLINK("/Volumes/zettassd/Workspace/pyqt5_zetcode/02.First programs", "DirView")</f>
        <v>0</v>
      </c>
      <c r="D31" t="s">
        <v>140</v>
      </c>
      <c r="E31">
        <f>HYPERLINK("/Volumes/zettassd/Workspace/pyqt5_zetcode/02.First programs/2-5.messagebox.py", "FileView")</f>
        <v>0</v>
      </c>
    </row>
    <row r="32" spans="1:5">
      <c r="A32">
        <v>31</v>
      </c>
      <c r="B32" t="s">
        <v>8</v>
      </c>
      <c r="C32">
        <f>HYPERLINK("/Volumes/zettassd/Workspace/pyqt5_zetcode/02.First programs", "DirView")</f>
        <v>0</v>
      </c>
      <c r="D32" t="s">
        <v>141</v>
      </c>
      <c r="E32">
        <f>HYPERLINK("/Volumes/zettassd/Workspace/pyqt5_zetcode/02.First programs/2-1.simple.py", "FileView")</f>
        <v>0</v>
      </c>
    </row>
    <row r="33" spans="1:5">
      <c r="A33">
        <v>32</v>
      </c>
      <c r="B33" t="s">
        <v>8</v>
      </c>
      <c r="C33">
        <f>HYPERLINK("/Volumes/zettassd/Workspace/pyqt5_zetcode/02.First programs", "DirView")</f>
        <v>0</v>
      </c>
      <c r="D33" t="s">
        <v>142</v>
      </c>
      <c r="E33">
        <f>HYPERLINK("/Volumes/zettassd/Workspace/pyqt5_zetcode/02.First programs/2-3.tooltip.py", "FileView")</f>
        <v>0</v>
      </c>
    </row>
    <row r="34" spans="1:5">
      <c r="A34">
        <v>33</v>
      </c>
      <c r="B34" t="s">
        <v>8</v>
      </c>
      <c r="C34">
        <f>HYPERLINK("/Volumes/zettassd/Workspace/pyqt5_zetcode/02.First programs", "DirView")</f>
        <v>0</v>
      </c>
      <c r="D34" t="s">
        <v>143</v>
      </c>
      <c r="E34">
        <f>HYPERLINK("/Volumes/zettassd/Workspace/pyqt5_zetcode/02.First programs/2-4.quitbutton.py", "FileView")</f>
        <v>0</v>
      </c>
    </row>
    <row r="35" spans="1:5">
      <c r="A35">
        <v>34</v>
      </c>
      <c r="B35" t="s">
        <v>8</v>
      </c>
      <c r="C35">
        <f>HYPERLINK("/Volumes/zettassd/Workspace/pyqt5_zetcode/02.First programs", "DirView")</f>
        <v>0</v>
      </c>
      <c r="D35" t="s">
        <v>144</v>
      </c>
      <c r="E35">
        <f>HYPERLINK("/Volumes/zettassd/Workspace/pyqt5_zetcode/02.First programs/2-6.centering.py", "FileView")</f>
        <v>0</v>
      </c>
    </row>
    <row r="36" spans="1:5">
      <c r="A36">
        <v>35</v>
      </c>
      <c r="B36" t="s">
        <v>9</v>
      </c>
      <c r="C36">
        <f>HYPERLINK("/Volumes/zettassd/Workspace/pyqt5_zetcode/07.Widget", "DirView")</f>
        <v>0</v>
      </c>
      <c r="D36" t="s">
        <v>145</v>
      </c>
      <c r="E36">
        <f>HYPERLINK("/Volumes/zettassd/Workspace/pyqt5_zetcode/07.Widget/1.checkbox.py", "FileView")</f>
        <v>0</v>
      </c>
    </row>
    <row r="37" spans="1:5">
      <c r="A37">
        <v>36</v>
      </c>
      <c r="B37" t="s">
        <v>9</v>
      </c>
      <c r="C37">
        <f>HYPERLINK("/Volumes/zettassd/Workspace/pyqt5_zetcode/07.Widget", "DirView")</f>
        <v>0</v>
      </c>
      <c r="D37" t="s">
        <v>146</v>
      </c>
      <c r="E37">
        <f>HYPERLINK("/Volumes/zettassd/Workspace/pyqt5_zetcode/07.Widget/4.progressbar.py", "FileView")</f>
        <v>0</v>
      </c>
    </row>
    <row r="38" spans="1:5">
      <c r="A38">
        <v>37</v>
      </c>
      <c r="B38" t="s">
        <v>9</v>
      </c>
      <c r="C38">
        <f>HYPERLINK("/Volumes/zettassd/Workspace/pyqt5_zetcode/07.Widget", "DirView")</f>
        <v>0</v>
      </c>
      <c r="D38" t="s">
        <v>147</v>
      </c>
      <c r="E38">
        <f>HYPERLINK("/Volumes/zettassd/Workspace/pyqt5_zetcode/07.Widget/2.togglebutton.py", "FileView")</f>
        <v>0</v>
      </c>
    </row>
    <row r="39" spans="1:5">
      <c r="A39">
        <v>38</v>
      </c>
      <c r="B39" t="s">
        <v>9</v>
      </c>
      <c r="C39">
        <f>HYPERLINK("/Volumes/zettassd/Workspace/pyqt5_zetcode/07.Widget", "DirView")</f>
        <v>0</v>
      </c>
      <c r="D39" t="s">
        <v>148</v>
      </c>
      <c r="E39">
        <f>HYPERLINK("/Volumes/zettassd/Workspace/pyqt5_zetcode/07.Widget/3.slider.py", "FileView")</f>
        <v>0</v>
      </c>
    </row>
    <row r="40" spans="1:5">
      <c r="A40">
        <v>39</v>
      </c>
      <c r="B40" t="s">
        <v>9</v>
      </c>
      <c r="C40">
        <f>HYPERLINK("/Volumes/zettassd/Workspace/pyqt5_zetcode/07.Widget", "DirView")</f>
        <v>0</v>
      </c>
      <c r="D40" t="s">
        <v>149</v>
      </c>
      <c r="E40">
        <f>HYPERLINK("/Volumes/zettassd/Workspace/pyqt5_zetcode/07.Widget/5.calendar.py", "FileView")</f>
        <v>0</v>
      </c>
    </row>
    <row r="41" spans="1:5">
      <c r="A41">
        <v>40</v>
      </c>
      <c r="B41" t="s">
        <v>10</v>
      </c>
      <c r="C41">
        <f>HYPERLINK("/Volumes/zettassd/Workspace/pyqt5_zetcode/05.Events and signals", "DirView")</f>
        <v>0</v>
      </c>
      <c r="D41" t="s">
        <v>150</v>
      </c>
      <c r="E41">
        <f>HYPERLINK("/Volumes/zettassd/Workspace/pyqt5_zetcode/05.Events and signals/5-1.sigslot.py", "FileView")</f>
        <v>0</v>
      </c>
    </row>
    <row r="42" spans="1:5">
      <c r="A42">
        <v>41</v>
      </c>
      <c r="B42" t="s">
        <v>10</v>
      </c>
      <c r="C42">
        <f>HYPERLINK("/Volumes/zettassd/Workspace/pyqt5_zetcode/05.Events and signals", "DirView")</f>
        <v>0</v>
      </c>
      <c r="D42" t="s">
        <v>151</v>
      </c>
      <c r="E42">
        <f>HYPERLINK("/Volumes/zettassd/Workspace/pyqt5_zetcode/05.Events and signals/5-3.eventobject.py", "FileView")</f>
        <v>0</v>
      </c>
    </row>
    <row r="43" spans="1:5">
      <c r="A43">
        <v>42</v>
      </c>
      <c r="B43" t="s">
        <v>10</v>
      </c>
      <c r="C43">
        <f>HYPERLINK("/Volumes/zettassd/Workspace/pyqt5_zetcode/05.Events and signals", "DirView")</f>
        <v>0</v>
      </c>
      <c r="D43" t="s">
        <v>152</v>
      </c>
      <c r="E43">
        <f>HYPERLINK("/Volumes/zettassd/Workspace/pyqt5_zetcode/05.Events and signals/5-5.customsignal.py", "FileView")</f>
        <v>0</v>
      </c>
    </row>
    <row r="44" spans="1:5">
      <c r="A44">
        <v>43</v>
      </c>
      <c r="B44" t="s">
        <v>10</v>
      </c>
      <c r="C44">
        <f>HYPERLINK("/Volumes/zettassd/Workspace/pyqt5_zetcode/05.Events and signals", "DirView")</f>
        <v>0</v>
      </c>
      <c r="D44" t="s">
        <v>153</v>
      </c>
      <c r="E44">
        <f>HYPERLINK("/Volumes/zettassd/Workspace/pyqt5_zetcode/05.Events and signals/5-2.escape.py", "FileView")</f>
        <v>0</v>
      </c>
    </row>
    <row r="45" spans="1:5">
      <c r="A45">
        <v>44</v>
      </c>
      <c r="B45" t="s">
        <v>10</v>
      </c>
      <c r="C45">
        <f>HYPERLINK("/Volumes/zettassd/Workspace/pyqt5_zetcode/05.Events and signals", "DirView")</f>
        <v>0</v>
      </c>
      <c r="D45" t="s">
        <v>154</v>
      </c>
      <c r="E45">
        <f>HYPERLINK("/Volumes/zettassd/Workspace/pyqt5_zetcode/05.Events and signals/5-4.eventsource.py", "FileView")</f>
        <v>0</v>
      </c>
    </row>
    <row r="46" spans="1:5">
      <c r="A46">
        <v>45</v>
      </c>
      <c r="B46" t="s">
        <v>11</v>
      </c>
      <c r="C46">
        <f>HYPERLINK("/Volumes/zettassd/Workspace/pyqt5_zetcode/06.Dialogs", "DirView")</f>
        <v>0</v>
      </c>
      <c r="D46" t="s">
        <v>155</v>
      </c>
      <c r="E46">
        <f>HYPERLINK("/Volumes/zettassd/Workspace/pyqt5_zetcode/06.Dialogs/6-2.color_dialog.py", "FileView")</f>
        <v>0</v>
      </c>
    </row>
    <row r="47" spans="1:5">
      <c r="A47">
        <v>46</v>
      </c>
      <c r="B47" t="s">
        <v>11</v>
      </c>
      <c r="C47">
        <f>HYPERLINK("/Volumes/zettassd/Workspace/pyqt5_zetcode/06.Dialogs", "DirView")</f>
        <v>0</v>
      </c>
      <c r="D47" t="s">
        <v>156</v>
      </c>
      <c r="E47">
        <f>HYPERLINK("/Volumes/zettassd/Workspace/pyqt5_zetcode/06.Dialogs/6-1.inpu_dialog.py", "FileView")</f>
        <v>0</v>
      </c>
    </row>
    <row r="48" spans="1:5">
      <c r="A48">
        <v>47</v>
      </c>
      <c r="B48" t="s">
        <v>11</v>
      </c>
      <c r="C48">
        <f>HYPERLINK("/Volumes/zettassd/Workspace/pyqt5_zetcode/06.Dialogs", "DirView")</f>
        <v>0</v>
      </c>
      <c r="D48" t="s">
        <v>157</v>
      </c>
      <c r="E48">
        <f>HYPERLINK("/Volumes/zettassd/Workspace/pyqt5_zetcode/06.Dialogs/6-3.font_dialog.py", "FileView")</f>
        <v>0</v>
      </c>
    </row>
    <row r="49" spans="1:5">
      <c r="A49">
        <v>48</v>
      </c>
      <c r="B49" t="s">
        <v>11</v>
      </c>
      <c r="C49">
        <f>HYPERLINK("/Volumes/zettassd/Workspace/pyqt5_zetcode/06.Dialogs", "DirView")</f>
        <v>0</v>
      </c>
      <c r="D49" t="s">
        <v>158</v>
      </c>
      <c r="E49">
        <f>HYPERLINK("/Volumes/zettassd/Workspace/pyqt5_zetcode/06.Dialogs/6-4.file_dialog.py", "FileView")</f>
        <v>0</v>
      </c>
    </row>
    <row r="50" spans="1:5">
      <c r="A50">
        <v>49</v>
      </c>
      <c r="B50" t="s">
        <v>12</v>
      </c>
      <c r="C50">
        <f>HYPERLINK("/Volumes/zettassd/Workspace/pyqt5_zetcode/04.Layout management", "DirView")</f>
        <v>0</v>
      </c>
      <c r="D50" t="s">
        <v>159</v>
      </c>
      <c r="E50">
        <f>HYPERLINK("/Volumes/zettassd/Workspace/pyqt5_zetcode/04.Layout management/4-3.calculator.py", "FileView")</f>
        <v>0</v>
      </c>
    </row>
    <row r="51" spans="1:5">
      <c r="A51">
        <v>50</v>
      </c>
      <c r="B51" t="s">
        <v>12</v>
      </c>
      <c r="C51">
        <f>HYPERLINK("/Volumes/zettassd/Workspace/pyqt5_zetcode/04.Layout management", "DirView")</f>
        <v>0</v>
      </c>
      <c r="D51" t="s">
        <v>160</v>
      </c>
      <c r="E51">
        <f>HYPERLINK("/Volumes/zettassd/Workspace/pyqt5_zetcode/04.Layout management/4-4.review.py", "FileView")</f>
        <v>0</v>
      </c>
    </row>
    <row r="52" spans="1:5">
      <c r="A52">
        <v>51</v>
      </c>
      <c r="B52" t="s">
        <v>12</v>
      </c>
      <c r="C52">
        <f>HYPERLINK("/Volumes/zettassd/Workspace/pyqt5_zetcode/04.Layout management", "DirView")</f>
        <v>0</v>
      </c>
      <c r="D52" t="s">
        <v>161</v>
      </c>
      <c r="E52">
        <f>HYPERLINK("/Volumes/zettassd/Workspace/pyqt5_zetcode/04.Layout management/4-1.absolute.py", "FileView")</f>
        <v>0</v>
      </c>
    </row>
    <row r="53" spans="1:5">
      <c r="A53">
        <v>52</v>
      </c>
      <c r="B53" t="s">
        <v>12</v>
      </c>
      <c r="C53">
        <f>HYPERLINK("/Volumes/zettassd/Workspace/pyqt5_zetcode/04.Layout management", "DirView")</f>
        <v>0</v>
      </c>
      <c r="D53" t="s">
        <v>162</v>
      </c>
      <c r="E53">
        <f>HYPERLINK("/Volumes/zettassd/Workspace/pyqt5_zetcode/04.Layout management/4-2.buttons.py", "FileView")</f>
        <v>0</v>
      </c>
    </row>
    <row r="54" spans="1:5">
      <c r="A54">
        <v>53</v>
      </c>
      <c r="B54" t="s">
        <v>13</v>
      </c>
      <c r="C54">
        <f>HYPERLINK("/Volumes/zettassd/Workspace/pyqt5_zetcode/.git", "DirView")</f>
        <v>0</v>
      </c>
      <c r="D54" t="s">
        <v>163</v>
      </c>
      <c r="E54">
        <f>HYPERLINK("/Volumes/zettassd/Workspace/pyqt5_zetcode/.git/ORIG_HEAD", "FileView")</f>
        <v>0</v>
      </c>
    </row>
    <row r="55" spans="1:5">
      <c r="A55">
        <v>54</v>
      </c>
      <c r="B55" t="s">
        <v>13</v>
      </c>
      <c r="C55">
        <f>HYPERLINK("/Volumes/zettassd/Workspace/pyqt5_zetcode/.git", "DirView")</f>
        <v>0</v>
      </c>
      <c r="D55" t="s">
        <v>164</v>
      </c>
      <c r="E55">
        <f>HYPERLINK("/Volumes/zettassd/Workspace/pyqt5_zetcode/.git/config", "FileView")</f>
        <v>0</v>
      </c>
    </row>
    <row r="56" spans="1:5">
      <c r="A56">
        <v>55</v>
      </c>
      <c r="B56" t="s">
        <v>13</v>
      </c>
      <c r="C56">
        <f>HYPERLINK("/Volumes/zettassd/Workspace/pyqt5_zetcode/.git", "DirView")</f>
        <v>0</v>
      </c>
      <c r="D56" t="s">
        <v>165</v>
      </c>
      <c r="E56">
        <f>HYPERLINK("/Volumes/zettassd/Workspace/pyqt5_zetcode/.git/HEAD", "FileView")</f>
        <v>0</v>
      </c>
    </row>
    <row r="57" spans="1:5">
      <c r="A57">
        <v>56</v>
      </c>
      <c r="B57" t="s">
        <v>13</v>
      </c>
      <c r="C57">
        <f>HYPERLINK("/Volumes/zettassd/Workspace/pyqt5_zetcode/.git", "DirView")</f>
        <v>0</v>
      </c>
      <c r="D57" t="s">
        <v>166</v>
      </c>
      <c r="E57">
        <f>HYPERLINK("/Volumes/zettassd/Workspace/pyqt5_zetcode/.git/description", "FileView")</f>
        <v>0</v>
      </c>
    </row>
    <row r="58" spans="1:5">
      <c r="A58">
        <v>57</v>
      </c>
      <c r="B58" t="s">
        <v>13</v>
      </c>
      <c r="C58">
        <f>HYPERLINK("/Volumes/zettassd/Workspace/pyqt5_zetcode/.git", "DirView")</f>
        <v>0</v>
      </c>
      <c r="D58" t="s">
        <v>167</v>
      </c>
      <c r="E58">
        <f>HYPERLINK("/Volumes/zettassd/Workspace/pyqt5_zetcode/.git/index", "FileView")</f>
        <v>0</v>
      </c>
    </row>
    <row r="59" spans="1:5">
      <c r="A59">
        <v>58</v>
      </c>
      <c r="B59" t="s">
        <v>13</v>
      </c>
      <c r="C59">
        <f>HYPERLINK("/Volumes/zettassd/Workspace/pyqt5_zetcode/.git", "DirView")</f>
        <v>0</v>
      </c>
      <c r="D59" t="s">
        <v>168</v>
      </c>
      <c r="E59">
        <f>HYPERLINK("/Volumes/zettassd/Workspace/pyqt5_zetcode/.git/packed-refs", "FileView")</f>
        <v>0</v>
      </c>
    </row>
    <row r="60" spans="1:5">
      <c r="A60">
        <v>59</v>
      </c>
      <c r="B60" t="s">
        <v>13</v>
      </c>
      <c r="C60">
        <f>HYPERLINK("/Volumes/zettassd/Workspace/pyqt5_zetcode/.git", "DirView")</f>
        <v>0</v>
      </c>
      <c r="D60" t="s">
        <v>169</v>
      </c>
      <c r="E60">
        <f>HYPERLINK("/Volumes/zettassd/Workspace/pyqt5_zetcode/.git/COMMIT_EDITMSG", "FileView")</f>
        <v>0</v>
      </c>
    </row>
    <row r="61" spans="1:5">
      <c r="A61">
        <v>60</v>
      </c>
      <c r="B61" t="s">
        <v>13</v>
      </c>
      <c r="C61">
        <f>HYPERLINK("/Volumes/zettassd/Workspace/pyqt5_zetcode/.git", "DirView")</f>
        <v>0</v>
      </c>
      <c r="D61" t="s">
        <v>170</v>
      </c>
      <c r="E61">
        <f>HYPERLINK("/Volumes/zettassd/Workspace/pyqt5_zetcode/.git/FETCH_HEAD", "FileView")</f>
        <v>0</v>
      </c>
    </row>
    <row r="62" spans="1:5">
      <c r="A62">
        <v>61</v>
      </c>
      <c r="B62" t="s">
        <v>13</v>
      </c>
      <c r="C62">
        <f>HYPERLINK("/Volumes/zettassd/Workspace/pyqt5_zetcode/.git", "DirView")</f>
        <v>0</v>
      </c>
      <c r="D62" t="s">
        <v>171</v>
      </c>
      <c r="E62">
        <f>HYPERLINK("/Volumes/zettassd/Workspace/pyqt5_zetcode/.git/sourcetreeconfig", "FileView")</f>
        <v>0</v>
      </c>
    </row>
    <row r="63" spans="1:5">
      <c r="A63">
        <v>62</v>
      </c>
      <c r="B63" t="s">
        <v>14</v>
      </c>
      <c r="C63">
        <f>HYPERLINK("/Volumes/zettassd/Workspace/pyqt5_zetcode/.git/objects/61", "DirView")</f>
        <v>0</v>
      </c>
      <c r="D63" t="s">
        <v>172</v>
      </c>
      <c r="E63">
        <f>HYPERLINK("/Volumes/zettassd/Workspace/pyqt5_zetcode/.git/objects/61/cde1f298f435912dcdbbb3e21e66e37abdb09d", "FileView")</f>
        <v>0</v>
      </c>
    </row>
    <row r="64" spans="1:5">
      <c r="A64">
        <v>63</v>
      </c>
      <c r="B64" t="s">
        <v>15</v>
      </c>
      <c r="C64">
        <f>HYPERLINK("/Volumes/zettassd/Workspace/pyqt5_zetcode/.git/objects/0d", "DirView")</f>
        <v>0</v>
      </c>
      <c r="D64" t="s">
        <v>173</v>
      </c>
      <c r="E64">
        <f>HYPERLINK("/Volumes/zettassd/Workspace/pyqt5_zetcode/.git/objects/0d/ef354ddaa49267c7f284e30de23c152116be14", "FileView")</f>
        <v>0</v>
      </c>
    </row>
    <row r="65" spans="1:5">
      <c r="A65">
        <v>64</v>
      </c>
      <c r="B65" t="s">
        <v>16</v>
      </c>
      <c r="C65">
        <f>HYPERLINK("/Volumes/zettassd/Workspace/pyqt5_zetcode/.git/objects/3e", "DirView")</f>
        <v>0</v>
      </c>
      <c r="D65" t="s">
        <v>174</v>
      </c>
      <c r="E65">
        <f>HYPERLINK("/Volumes/zettassd/Workspace/pyqt5_zetcode/.git/objects/3e/d0072550fc2c946a3f5aa7a2162467aa66bbbd", "FileView")</f>
        <v>0</v>
      </c>
    </row>
    <row r="66" spans="1:5">
      <c r="A66">
        <v>65</v>
      </c>
      <c r="B66" t="s">
        <v>17</v>
      </c>
      <c r="C66">
        <f>HYPERLINK("/Volumes/zettassd/Workspace/pyqt5_zetcode/.git/objects/68", "DirView")</f>
        <v>0</v>
      </c>
      <c r="D66" t="s">
        <v>175</v>
      </c>
      <c r="E66">
        <f>HYPERLINK("/Volumes/zettassd/Workspace/pyqt5_zetcode/.git/objects/68/06a27b68b39bf54cd54ceaa9334fc3cd42cf28", "FileView")</f>
        <v>0</v>
      </c>
    </row>
    <row r="67" spans="1:5">
      <c r="A67">
        <v>66</v>
      </c>
      <c r="B67" t="s">
        <v>17</v>
      </c>
      <c r="C67">
        <f>HYPERLINK("/Volumes/zettassd/Workspace/pyqt5_zetcode/.git/objects/68", "DirView")</f>
        <v>0</v>
      </c>
      <c r="D67" t="s">
        <v>176</v>
      </c>
      <c r="E67">
        <f>HYPERLINK("/Volumes/zettassd/Workspace/pyqt5_zetcode/.git/objects/68/216efe29344150c2e28242d552a65e135e5182", "FileView")</f>
        <v>0</v>
      </c>
    </row>
    <row r="68" spans="1:5">
      <c r="A68">
        <v>67</v>
      </c>
      <c r="B68" t="s">
        <v>18</v>
      </c>
      <c r="C68">
        <f>HYPERLINK("/Volumes/zettassd/Workspace/pyqt5_zetcode/.git/objects/9b", "DirView")</f>
        <v>0</v>
      </c>
      <c r="D68" t="s">
        <v>177</v>
      </c>
      <c r="E68">
        <f>HYPERLINK("/Volumes/zettassd/Workspace/pyqt5_zetcode/.git/objects/9b/1888b2aa2d8470912e1547002dd10f60fe2a34", "FileView")</f>
        <v>0</v>
      </c>
    </row>
    <row r="69" spans="1:5">
      <c r="A69">
        <v>68</v>
      </c>
      <c r="B69" t="s">
        <v>18</v>
      </c>
      <c r="C69">
        <f>HYPERLINK("/Volumes/zettassd/Workspace/pyqt5_zetcode/.git/objects/9b", "DirView")</f>
        <v>0</v>
      </c>
      <c r="D69" t="s">
        <v>178</v>
      </c>
      <c r="E69">
        <f>HYPERLINK("/Volumes/zettassd/Workspace/pyqt5_zetcode/.git/objects/9b/8264e4d82c55d8be0318daa5c172a7dbc32ffc", "FileView")</f>
        <v>0</v>
      </c>
    </row>
    <row r="70" spans="1:5">
      <c r="A70">
        <v>69</v>
      </c>
      <c r="B70" t="s">
        <v>19</v>
      </c>
      <c r="C70">
        <f>HYPERLINK("/Volumes/zettassd/Workspace/pyqt5_zetcode/.git/objects/3c", "DirView")</f>
        <v>0</v>
      </c>
      <c r="D70" t="s">
        <v>179</v>
      </c>
      <c r="E70">
        <f>HYPERLINK("/Volumes/zettassd/Workspace/pyqt5_zetcode/.git/objects/3c/fd132c41702b766205cdd8384c1d0a0bc613a5", "FileView")</f>
        <v>0</v>
      </c>
    </row>
    <row r="71" spans="1:5">
      <c r="A71">
        <v>70</v>
      </c>
      <c r="B71" t="s">
        <v>20</v>
      </c>
      <c r="C71">
        <f>HYPERLINK("/Volumes/zettassd/Workspace/pyqt5_zetcode/.git/objects/56", "DirView")</f>
        <v>0</v>
      </c>
      <c r="D71" t="s">
        <v>180</v>
      </c>
      <c r="E71">
        <f>HYPERLINK("/Volumes/zettassd/Workspace/pyqt5_zetcode/.git/objects/56/524874b08cf1b0f41e96210eee4c37768630a5", "FileView")</f>
        <v>0</v>
      </c>
    </row>
    <row r="72" spans="1:5">
      <c r="A72">
        <v>71</v>
      </c>
      <c r="B72" t="s">
        <v>21</v>
      </c>
      <c r="C72">
        <f>HYPERLINK("/Volumes/zettassd/Workspace/pyqt5_zetcode/.git/objects/3d", "DirView")</f>
        <v>0</v>
      </c>
      <c r="D72" t="s">
        <v>181</v>
      </c>
      <c r="E72">
        <f>HYPERLINK("/Volumes/zettassd/Workspace/pyqt5_zetcode/.git/objects/3d/726102778281ab6485a9d0b2441b87ca981390", "FileView")</f>
        <v>0</v>
      </c>
    </row>
    <row r="73" spans="1:5">
      <c r="A73">
        <v>72</v>
      </c>
      <c r="B73" t="s">
        <v>22</v>
      </c>
      <c r="C73">
        <f>HYPERLINK("/Volumes/zettassd/Workspace/pyqt5_zetcode/.git/objects/0e", "DirView")</f>
        <v>0</v>
      </c>
      <c r="D73" t="s">
        <v>182</v>
      </c>
      <c r="E73">
        <f>HYPERLINK("/Volumes/zettassd/Workspace/pyqt5_zetcode/.git/objects/0e/92d60ed749cafada7a616fc5773ceaf51e6356", "FileView")</f>
        <v>0</v>
      </c>
    </row>
    <row r="74" spans="1:5">
      <c r="A74">
        <v>73</v>
      </c>
      <c r="B74" t="s">
        <v>22</v>
      </c>
      <c r="C74">
        <f>HYPERLINK("/Volumes/zettassd/Workspace/pyqt5_zetcode/.git/objects/0e", "DirView")</f>
        <v>0</v>
      </c>
      <c r="D74" t="s">
        <v>183</v>
      </c>
      <c r="E74">
        <f>HYPERLINK("/Volumes/zettassd/Workspace/pyqt5_zetcode/.git/objects/0e/b5f23e5b0a8feb2f95fcd6c7f8a3507a84494a", "FileView")</f>
        <v>0</v>
      </c>
    </row>
    <row r="75" spans="1:5">
      <c r="A75">
        <v>74</v>
      </c>
      <c r="B75" t="s">
        <v>23</v>
      </c>
      <c r="C75">
        <f>HYPERLINK("/Volumes/zettassd/Workspace/pyqt5_zetcode/.git/objects/5f", "DirView")</f>
        <v>0</v>
      </c>
      <c r="D75" t="s">
        <v>184</v>
      </c>
      <c r="E75">
        <f>HYPERLINK("/Volumes/zettassd/Workspace/pyqt5_zetcode/.git/objects/5f/9825148d6133d4b15e96f227957f7de10859fe", "FileView")</f>
        <v>0</v>
      </c>
    </row>
    <row r="76" spans="1:5">
      <c r="A76">
        <v>75</v>
      </c>
      <c r="B76" t="s">
        <v>23</v>
      </c>
      <c r="C76">
        <f>HYPERLINK("/Volumes/zettassd/Workspace/pyqt5_zetcode/.git/objects/5f", "DirView")</f>
        <v>0</v>
      </c>
      <c r="D76" t="s">
        <v>185</v>
      </c>
      <c r="E76">
        <f>HYPERLINK("/Volumes/zettassd/Workspace/pyqt5_zetcode/.git/objects/5f/57624919486d10e2658dabded45e1252951549", "FileView")</f>
        <v>0</v>
      </c>
    </row>
    <row r="77" spans="1:5">
      <c r="A77">
        <v>76</v>
      </c>
      <c r="B77" t="s">
        <v>24</v>
      </c>
      <c r="C77">
        <f>HYPERLINK("/Volumes/zettassd/Workspace/pyqt5_zetcode/.git/objects/05", "DirView")</f>
        <v>0</v>
      </c>
      <c r="D77" t="s">
        <v>186</v>
      </c>
      <c r="E77">
        <f>HYPERLINK("/Volumes/zettassd/Workspace/pyqt5_zetcode/.git/objects/05/b5b6f10d9173b91c1230f1967b47e583adb443", "FileView")</f>
        <v>0</v>
      </c>
    </row>
    <row r="78" spans="1:5">
      <c r="A78">
        <v>77</v>
      </c>
      <c r="B78" t="s">
        <v>25</v>
      </c>
      <c r="C78">
        <f>HYPERLINK("/Volumes/zettassd/Workspace/pyqt5_zetcode/.git/objects/a4", "DirView")</f>
        <v>0</v>
      </c>
      <c r="D78" t="s">
        <v>187</v>
      </c>
      <c r="E78">
        <f>HYPERLINK("/Volumes/zettassd/Workspace/pyqt5_zetcode/.git/objects/a4/96b532ee99e3989a980eaad58963140ed10711", "FileView")</f>
        <v>0</v>
      </c>
    </row>
    <row r="79" spans="1:5">
      <c r="A79">
        <v>78</v>
      </c>
      <c r="B79" t="s">
        <v>26</v>
      </c>
      <c r="C79">
        <f>HYPERLINK("/Volumes/zettassd/Workspace/pyqt5_zetcode/.git/objects/a3", "DirView")</f>
        <v>0</v>
      </c>
      <c r="D79" t="s">
        <v>188</v>
      </c>
      <c r="E79">
        <f>HYPERLINK("/Volumes/zettassd/Workspace/pyqt5_zetcode/.git/objects/a3/d0e88fe032ffdcb66a8067c4b5e84454294507", "FileView")</f>
        <v>0</v>
      </c>
    </row>
    <row r="80" spans="1:5">
      <c r="A80">
        <v>79</v>
      </c>
      <c r="B80" t="s">
        <v>27</v>
      </c>
      <c r="C80">
        <f>HYPERLINK("/Volumes/zettassd/Workspace/pyqt5_zetcode/.git/objects/bb", "DirView")</f>
        <v>0</v>
      </c>
      <c r="D80" t="s">
        <v>189</v>
      </c>
      <c r="E80">
        <f>HYPERLINK("/Volumes/zettassd/Workspace/pyqt5_zetcode/.git/objects/bb/82f30505b15e2e5ee83bf54253fc1a4280e1e6", "FileView")</f>
        <v>0</v>
      </c>
    </row>
    <row r="81" spans="1:5">
      <c r="A81">
        <v>80</v>
      </c>
      <c r="B81" t="s">
        <v>28</v>
      </c>
      <c r="C81">
        <f>HYPERLINK("/Volumes/zettassd/Workspace/pyqt5_zetcode/.git/objects/d7", "DirView")</f>
        <v>0</v>
      </c>
      <c r="D81" t="s">
        <v>190</v>
      </c>
      <c r="E81">
        <f>HYPERLINK("/Volumes/zettassd/Workspace/pyqt5_zetcode/.git/objects/d7/f5612f09ad2c24875a36fed42c2d4549918f1d", "FileView")</f>
        <v>0</v>
      </c>
    </row>
    <row r="82" spans="1:5">
      <c r="A82">
        <v>81</v>
      </c>
      <c r="B82" t="s">
        <v>29</v>
      </c>
      <c r="C82">
        <f>HYPERLINK("/Volumes/zettassd/Workspace/pyqt5_zetcode/.git/objects/d0", "DirView")</f>
        <v>0</v>
      </c>
      <c r="D82" t="s">
        <v>191</v>
      </c>
      <c r="E82">
        <f>HYPERLINK("/Volumes/zettassd/Workspace/pyqt5_zetcode/.git/objects/d0/6a825db4039bd4fb2b343b5348a6827b6aa50e", "FileView")</f>
        <v>0</v>
      </c>
    </row>
    <row r="83" spans="1:5">
      <c r="A83">
        <v>82</v>
      </c>
      <c r="B83" t="s">
        <v>30</v>
      </c>
      <c r="C83">
        <f>HYPERLINK("/Volumes/zettassd/Workspace/pyqt5_zetcode/.git/objects/bd", "DirView")</f>
        <v>0</v>
      </c>
      <c r="D83" t="s">
        <v>192</v>
      </c>
      <c r="E83">
        <f>HYPERLINK("/Volumes/zettassd/Workspace/pyqt5_zetcode/.git/objects/bd/530bb8dd8e2dc222bc3d5f578ecc8116a51567", "FileView")</f>
        <v>0</v>
      </c>
    </row>
    <row r="84" spans="1:5">
      <c r="A84">
        <v>83</v>
      </c>
      <c r="B84" t="s">
        <v>31</v>
      </c>
      <c r="C84">
        <f>HYPERLINK("/Volumes/zettassd/Workspace/pyqt5_zetcode/.git/objects/e5", "DirView")</f>
        <v>0</v>
      </c>
      <c r="D84" t="s">
        <v>193</v>
      </c>
      <c r="E84">
        <f>HYPERLINK("/Volumes/zettassd/Workspace/pyqt5_zetcode/.git/objects/e5/2870b1e72f3b1689daed7a0a47216bf1def93e", "FileView")</f>
        <v>0</v>
      </c>
    </row>
    <row r="85" spans="1:5">
      <c r="A85">
        <v>84</v>
      </c>
      <c r="B85" t="s">
        <v>31</v>
      </c>
      <c r="C85">
        <f>HYPERLINK("/Volumes/zettassd/Workspace/pyqt5_zetcode/.git/objects/e5", "DirView")</f>
        <v>0</v>
      </c>
      <c r="D85" t="s">
        <v>194</v>
      </c>
      <c r="E85">
        <f>HYPERLINK("/Volumes/zettassd/Workspace/pyqt5_zetcode/.git/objects/e5/af7ce477eef00198f7d4e773e0af1b11949810", "FileView")</f>
        <v>0</v>
      </c>
    </row>
    <row r="86" spans="1:5">
      <c r="A86">
        <v>85</v>
      </c>
      <c r="B86" t="s">
        <v>32</v>
      </c>
      <c r="C86">
        <f>HYPERLINK("/Volumes/zettassd/Workspace/pyqt5_zetcode/.git/objects/f3", "DirView")</f>
        <v>0</v>
      </c>
      <c r="D86" t="s">
        <v>195</v>
      </c>
      <c r="E86">
        <f>HYPERLINK("/Volumes/zettassd/Workspace/pyqt5_zetcode/.git/objects/f3/8a7bcf899b3f3f19598aa7bd78a2a277b64b81", "FileView")</f>
        <v>0</v>
      </c>
    </row>
    <row r="87" spans="1:5">
      <c r="A87">
        <v>86</v>
      </c>
      <c r="B87" t="s">
        <v>33</v>
      </c>
      <c r="C87">
        <f>HYPERLINK("/Volumes/zettassd/Workspace/pyqt5_zetcode/.git/objects/eb", "DirView")</f>
        <v>0</v>
      </c>
      <c r="D87" t="s">
        <v>196</v>
      </c>
      <c r="E87">
        <f>HYPERLINK("/Volumes/zettassd/Workspace/pyqt5_zetcode/.git/objects/eb/92b59d5e4c353284768f54b657f13895e98908", "FileView")</f>
        <v>0</v>
      </c>
    </row>
    <row r="88" spans="1:5">
      <c r="A88">
        <v>87</v>
      </c>
      <c r="B88" t="s">
        <v>34</v>
      </c>
      <c r="C88">
        <f>HYPERLINK("/Volumes/zettassd/Workspace/pyqt5_zetcode/.git/objects/c0", "DirView")</f>
        <v>0</v>
      </c>
      <c r="D88" t="s">
        <v>197</v>
      </c>
      <c r="E88">
        <f>HYPERLINK("/Volumes/zettassd/Workspace/pyqt5_zetcode/.git/objects/c0/6aec08d44748a9b363bab17e1900cbbf6311e2", "FileView")</f>
        <v>0</v>
      </c>
    </row>
    <row r="89" spans="1:5">
      <c r="A89">
        <v>88</v>
      </c>
      <c r="B89" t="s">
        <v>35</v>
      </c>
      <c r="C89">
        <f>HYPERLINK("/Volumes/zettassd/Workspace/pyqt5_zetcode/.git/objects/fd", "DirView")</f>
        <v>0</v>
      </c>
      <c r="D89" t="s">
        <v>198</v>
      </c>
      <c r="E89">
        <f>HYPERLINK("/Volumes/zettassd/Workspace/pyqt5_zetcode/.git/objects/fd/4a1bd478a9eebe3d4cd0319e8b53984ab9ded5", "FileView")</f>
        <v>0</v>
      </c>
    </row>
    <row r="90" spans="1:5">
      <c r="A90">
        <v>89</v>
      </c>
      <c r="B90" t="s">
        <v>36</v>
      </c>
      <c r="C90">
        <f>HYPERLINK("/Volumes/zettassd/Workspace/pyqt5_zetcode/.git/objects/e3", "DirView")</f>
        <v>0</v>
      </c>
      <c r="D90" t="s">
        <v>199</v>
      </c>
      <c r="E90">
        <f>HYPERLINK("/Volumes/zettassd/Workspace/pyqt5_zetcode/.git/objects/e3/fdfa2529462c4a2d6b38ae796fdfc4be63f1c7", "FileView")</f>
        <v>0</v>
      </c>
    </row>
    <row r="91" spans="1:5">
      <c r="A91">
        <v>90</v>
      </c>
      <c r="B91" t="s">
        <v>37</v>
      </c>
      <c r="C91">
        <f>HYPERLINK("/Volumes/zettassd/Workspace/pyqt5_zetcode/.git/objects/cf", "DirView")</f>
        <v>0</v>
      </c>
      <c r="D91" t="s">
        <v>200</v>
      </c>
      <c r="E91">
        <f>HYPERLINK("/Volumes/zettassd/Workspace/pyqt5_zetcode/.git/objects/cf/c5d75b7dc69665e6f0a735a7f9f99445f42244", "FileView")</f>
        <v>0</v>
      </c>
    </row>
    <row r="92" spans="1:5">
      <c r="A92">
        <v>91</v>
      </c>
      <c r="B92" t="s">
        <v>37</v>
      </c>
      <c r="C92">
        <f>HYPERLINK("/Volumes/zettassd/Workspace/pyqt5_zetcode/.git/objects/cf", "DirView")</f>
        <v>0</v>
      </c>
      <c r="D92" t="s">
        <v>201</v>
      </c>
      <c r="E92">
        <f>HYPERLINK("/Volumes/zettassd/Workspace/pyqt5_zetcode/.git/objects/cf/0c1f19d172ef7c17e2efcaea100c73e36e672c", "FileView")</f>
        <v>0</v>
      </c>
    </row>
    <row r="93" spans="1:5">
      <c r="A93">
        <v>92</v>
      </c>
      <c r="B93" t="s">
        <v>38</v>
      </c>
      <c r="C93">
        <f>HYPERLINK("/Volumes/zettassd/Workspace/pyqt5_zetcode/.git/objects/ca", "DirView")</f>
        <v>0</v>
      </c>
      <c r="D93" t="s">
        <v>202</v>
      </c>
      <c r="E93">
        <f>HYPERLINK("/Volumes/zettassd/Workspace/pyqt5_zetcode/.git/objects/ca/cf6a184c0eec6d9ea04df7e7a63fc0d9e034a9", "FileView")</f>
        <v>0</v>
      </c>
    </row>
    <row r="94" spans="1:5">
      <c r="A94">
        <v>93</v>
      </c>
      <c r="B94" t="s">
        <v>39</v>
      </c>
      <c r="C94">
        <f>HYPERLINK("/Volumes/zettassd/Workspace/pyqt5_zetcode/.git/objects/c8", "DirView")</f>
        <v>0</v>
      </c>
      <c r="D94" t="s">
        <v>203</v>
      </c>
      <c r="E94">
        <f>HYPERLINK("/Volumes/zettassd/Workspace/pyqt5_zetcode/.git/objects/c8/f8006611d9dc23e353608c9aadce8e647929f0", "FileView")</f>
        <v>0</v>
      </c>
    </row>
    <row r="95" spans="1:5">
      <c r="A95">
        <v>94</v>
      </c>
      <c r="B95" t="s">
        <v>40</v>
      </c>
      <c r="C95">
        <f>HYPERLINK("/Volumes/zettassd/Workspace/pyqt5_zetcode/.git/objects/ed", "DirView")</f>
        <v>0</v>
      </c>
      <c r="D95" t="s">
        <v>204</v>
      </c>
      <c r="E95">
        <f>HYPERLINK("/Volumes/zettassd/Workspace/pyqt5_zetcode/.git/objects/ed/86bbdc3b2221f3bd6941e98c5a8c8e863f9a48", "FileView")</f>
        <v>0</v>
      </c>
    </row>
    <row r="96" spans="1:5">
      <c r="A96">
        <v>95</v>
      </c>
      <c r="B96" t="s">
        <v>41</v>
      </c>
      <c r="C96">
        <f>HYPERLINK("/Volumes/zettassd/Workspace/pyqt5_zetcode/.git/objects/c1", "DirView")</f>
        <v>0</v>
      </c>
      <c r="D96" t="s">
        <v>205</v>
      </c>
      <c r="E96">
        <f>HYPERLINK("/Volumes/zettassd/Workspace/pyqt5_zetcode/.git/objects/c1/65190bd4f311ba1db48df5e3f18c0c7736362d", "FileView")</f>
        <v>0</v>
      </c>
    </row>
    <row r="97" spans="1:5">
      <c r="A97">
        <v>96</v>
      </c>
      <c r="B97" t="s">
        <v>41</v>
      </c>
      <c r="C97">
        <f>HYPERLINK("/Volumes/zettassd/Workspace/pyqt5_zetcode/.git/objects/c1", "DirView")</f>
        <v>0</v>
      </c>
      <c r="D97" t="s">
        <v>206</v>
      </c>
      <c r="E97">
        <f>HYPERLINK("/Volumes/zettassd/Workspace/pyqt5_zetcode/.git/objects/c1/aa87ec66c316cbce2004164ae9d3083979fa86", "FileView")</f>
        <v>0</v>
      </c>
    </row>
    <row r="98" spans="1:5">
      <c r="A98">
        <v>97</v>
      </c>
      <c r="B98" t="s">
        <v>42</v>
      </c>
      <c r="C98">
        <f>HYPERLINK("/Volumes/zettassd/Workspace/pyqt5_zetcode/.git/objects/20", "DirView")</f>
        <v>0</v>
      </c>
      <c r="D98" t="s">
        <v>207</v>
      </c>
      <c r="E98">
        <f>HYPERLINK("/Volumes/zettassd/Workspace/pyqt5_zetcode/.git/objects/20/ac2ad531ade62d2387a952dbb18592ca53ce15", "FileView")</f>
        <v>0</v>
      </c>
    </row>
    <row r="99" spans="1:5">
      <c r="A99">
        <v>98</v>
      </c>
      <c r="B99" t="s">
        <v>43</v>
      </c>
      <c r="C99">
        <f>HYPERLINK("/Volumes/zettassd/Workspace/pyqt5_zetcode/.git/objects/7d", "DirView")</f>
        <v>0</v>
      </c>
      <c r="D99" t="s">
        <v>208</v>
      </c>
      <c r="E99">
        <f>HYPERLINK("/Volumes/zettassd/Workspace/pyqt5_zetcode/.git/objects/7d/3ab1c46c1ac67bd7777bebf3a98fec67751958", "FileView")</f>
        <v>0</v>
      </c>
    </row>
    <row r="100" spans="1:5">
      <c r="A100">
        <v>99</v>
      </c>
      <c r="B100" t="s">
        <v>44</v>
      </c>
      <c r="C100">
        <f>HYPERLINK("/Volumes/zettassd/Workspace/pyqt5_zetcode/.git/objects/42", "DirView")</f>
        <v>0</v>
      </c>
      <c r="D100" t="s">
        <v>209</v>
      </c>
      <c r="E100">
        <f>HYPERLINK("/Volumes/zettassd/Workspace/pyqt5_zetcode/.git/objects/42/45a06249be199a778d83ba8cf00355766a06c8", "FileView")</f>
        <v>0</v>
      </c>
    </row>
    <row r="101" spans="1:5">
      <c r="A101">
        <v>100</v>
      </c>
      <c r="B101" t="s">
        <v>45</v>
      </c>
      <c r="C101">
        <f>HYPERLINK("/Volumes/zettassd/Workspace/pyqt5_zetcode/.git/objects/45", "DirView")</f>
        <v>0</v>
      </c>
      <c r="D101" t="s">
        <v>210</v>
      </c>
      <c r="E101">
        <f>HYPERLINK("/Volumes/zettassd/Workspace/pyqt5_zetcode/.git/objects/45/52b100f144d1850eaf4ae1a3df91a93674d637", "FileView")</f>
        <v>0</v>
      </c>
    </row>
    <row r="102" spans="1:5">
      <c r="A102">
        <v>101</v>
      </c>
      <c r="B102" t="s">
        <v>46</v>
      </c>
      <c r="C102">
        <f>HYPERLINK("/Volumes/zettassd/Workspace/pyqt5_zetcode/.git/objects/80", "DirView")</f>
        <v>0</v>
      </c>
      <c r="D102" t="s">
        <v>211</v>
      </c>
      <c r="E102">
        <f>HYPERLINK("/Volumes/zettassd/Workspace/pyqt5_zetcode/.git/objects/80/e5701004424a7b3464e7023d1cfc42ef45aa7c", "FileView")</f>
        <v>0</v>
      </c>
    </row>
    <row r="103" spans="1:5">
      <c r="A103">
        <v>102</v>
      </c>
      <c r="B103" t="s">
        <v>47</v>
      </c>
      <c r="C103">
        <f>HYPERLINK("/Volumes/zettassd/Workspace/pyqt5_zetcode/.git/objects/1a", "DirView")</f>
        <v>0</v>
      </c>
      <c r="D103" t="s">
        <v>212</v>
      </c>
      <c r="E103">
        <f>HYPERLINK("/Volumes/zettassd/Workspace/pyqt5_zetcode/.git/objects/1a/294b8e6ee9dc4247b75eccd4d261ca78138281", "FileView")</f>
        <v>0</v>
      </c>
    </row>
    <row r="104" spans="1:5">
      <c r="A104">
        <v>103</v>
      </c>
      <c r="B104" t="s">
        <v>48</v>
      </c>
      <c r="C104">
        <f>HYPERLINK("/Volumes/zettassd/Workspace/pyqt5_zetcode/.git/objects/17", "DirView")</f>
        <v>0</v>
      </c>
      <c r="D104" t="s">
        <v>213</v>
      </c>
      <c r="E104">
        <f>HYPERLINK("/Volumes/zettassd/Workspace/pyqt5_zetcode/.git/objects/17/0bf0a96a9a714eca0bb23e78a7c2dcc902d5f6", "FileView")</f>
        <v>0</v>
      </c>
    </row>
    <row r="105" spans="1:5">
      <c r="A105">
        <v>104</v>
      </c>
      <c r="B105" t="s">
        <v>49</v>
      </c>
      <c r="C105">
        <f>HYPERLINK("/Volumes/zettassd/Workspace/pyqt5_zetcode/.git/objects/7b", "DirView")</f>
        <v>0</v>
      </c>
      <c r="D105" t="s">
        <v>214</v>
      </c>
      <c r="E105">
        <f>HYPERLINK("/Volumes/zettassd/Workspace/pyqt5_zetcode/.git/objects/7b/896d923aed61ad5c32d1be3056dfcb68feda33", "FileView")</f>
        <v>0</v>
      </c>
    </row>
    <row r="106" spans="1:5">
      <c r="A106">
        <v>105</v>
      </c>
      <c r="B106" t="s">
        <v>50</v>
      </c>
      <c r="C106">
        <f>HYPERLINK("/Volumes/zettassd/Workspace/pyqt5_zetcode/.git/objects/8f", "DirView")</f>
        <v>0</v>
      </c>
      <c r="D106" t="s">
        <v>215</v>
      </c>
      <c r="E106">
        <f>HYPERLINK("/Volumes/zettassd/Workspace/pyqt5_zetcode/.git/objects/8f/cdfb9c2342a74c18ec6f1793fc61cc1e313c57", "FileView")</f>
        <v>0</v>
      </c>
    </row>
    <row r="107" spans="1:5">
      <c r="A107">
        <v>106</v>
      </c>
      <c r="B107" t="s">
        <v>51</v>
      </c>
      <c r="C107">
        <f>HYPERLINK("/Volumes/zettassd/Workspace/pyqt5_zetcode/.git/objects/8a", "DirView")</f>
        <v>0</v>
      </c>
      <c r="D107" t="s">
        <v>216</v>
      </c>
      <c r="E107">
        <f>HYPERLINK("/Volumes/zettassd/Workspace/pyqt5_zetcode/.git/objects/8a/d81e61d56a9aa37cf696640d7d4314efa29fcf", "FileView")</f>
        <v>0</v>
      </c>
    </row>
    <row r="108" spans="1:5">
      <c r="A108">
        <v>107</v>
      </c>
      <c r="B108" t="s">
        <v>52</v>
      </c>
      <c r="C108">
        <f>HYPERLINK("/Volumes/zettassd/Workspace/pyqt5_zetcode/.git/objects/21", "DirView")</f>
        <v>0</v>
      </c>
      <c r="D108" t="s">
        <v>217</v>
      </c>
      <c r="E108">
        <f>HYPERLINK("/Volumes/zettassd/Workspace/pyqt5_zetcode/.git/objects/21/e8aa8697d71ab3fbe83107a101b899aa9ed504", "FileView")</f>
        <v>0</v>
      </c>
    </row>
    <row r="109" spans="1:5">
      <c r="A109">
        <v>108</v>
      </c>
      <c r="B109" t="s">
        <v>53</v>
      </c>
      <c r="C109">
        <f>HYPERLINK("/Volumes/zettassd/Workspace/pyqt5_zetcode/.git/objects/72", "DirView")</f>
        <v>0</v>
      </c>
      <c r="D109" t="s">
        <v>218</v>
      </c>
      <c r="E109">
        <f>HYPERLINK("/Volumes/zettassd/Workspace/pyqt5_zetcode/.git/objects/72/d49219ff73eba18f3f24219ac52fe6e412b14a", "FileView")</f>
        <v>0</v>
      </c>
    </row>
    <row r="110" spans="1:5">
      <c r="A110">
        <v>109</v>
      </c>
      <c r="B110" t="s">
        <v>54</v>
      </c>
      <c r="C110">
        <f>HYPERLINK("/Volumes/zettassd/Workspace/pyqt5_zetcode/.git/objects/2f", "DirView")</f>
        <v>0</v>
      </c>
      <c r="D110" t="s">
        <v>219</v>
      </c>
      <c r="E110">
        <f>HYPERLINK("/Volumes/zettassd/Workspace/pyqt5_zetcode/.git/objects/2f/dc67c63172ec3002259aa39da30a1f1304db23", "FileView")</f>
        <v>0</v>
      </c>
    </row>
    <row r="111" spans="1:5">
      <c r="A111">
        <v>110</v>
      </c>
      <c r="B111" t="s">
        <v>55</v>
      </c>
      <c r="C111">
        <f>HYPERLINK("/Volumes/zettassd/Workspace/pyqt5_zetcode/.git/objects/07", "DirView")</f>
        <v>0</v>
      </c>
      <c r="D111" t="s">
        <v>220</v>
      </c>
      <c r="E111">
        <f>HYPERLINK("/Volumes/zettassd/Workspace/pyqt5_zetcode/.git/objects/07/e2a0cb2dc97366a78c1185e08c726b9c92737e", "FileView")</f>
        <v>0</v>
      </c>
    </row>
    <row r="112" spans="1:5">
      <c r="A112">
        <v>111</v>
      </c>
      <c r="B112" t="s">
        <v>56</v>
      </c>
      <c r="C112">
        <f>HYPERLINK("/Volumes/zettassd/Workspace/pyqt5_zetcode/.git/objects/00", "DirView")</f>
        <v>0</v>
      </c>
      <c r="D112" t="s">
        <v>221</v>
      </c>
      <c r="E112">
        <f>HYPERLINK("/Volumes/zettassd/Workspace/pyqt5_zetcode/.git/objects/00/f9e0fa4e0264310849cd7c027802df92e9ef3f", "FileView")</f>
        <v>0</v>
      </c>
    </row>
    <row r="113" spans="1:5">
      <c r="A113">
        <v>112</v>
      </c>
      <c r="B113" t="s">
        <v>57</v>
      </c>
      <c r="C113">
        <f>HYPERLINK("/Volumes/zettassd/Workspace/pyqt5_zetcode/.git/objects/6e", "DirView")</f>
        <v>0</v>
      </c>
      <c r="D113" t="s">
        <v>222</v>
      </c>
      <c r="E113">
        <f>HYPERLINK("/Volumes/zettassd/Workspace/pyqt5_zetcode/.git/objects/6e/b20500d06f7974275337644450f861850be180", "FileView")</f>
        <v>0</v>
      </c>
    </row>
    <row r="114" spans="1:5">
      <c r="A114">
        <v>113</v>
      </c>
      <c r="B114" t="s">
        <v>57</v>
      </c>
      <c r="C114">
        <f>HYPERLINK("/Volumes/zettassd/Workspace/pyqt5_zetcode/.git/objects/6e", "DirView")</f>
        <v>0</v>
      </c>
      <c r="D114" t="s">
        <v>223</v>
      </c>
      <c r="E114">
        <f>HYPERLINK("/Volumes/zettassd/Workspace/pyqt5_zetcode/.git/objects/6e/4de4f5ded838dddadae02a8c72042e8db00965", "FileView")</f>
        <v>0</v>
      </c>
    </row>
    <row r="115" spans="1:5">
      <c r="A115">
        <v>114</v>
      </c>
      <c r="B115" t="s">
        <v>57</v>
      </c>
      <c r="C115">
        <f>HYPERLINK("/Volumes/zettassd/Workspace/pyqt5_zetcode/.git/objects/6e", "DirView")</f>
        <v>0</v>
      </c>
      <c r="D115" t="s">
        <v>224</v>
      </c>
      <c r="E115">
        <f>HYPERLINK("/Volumes/zettassd/Workspace/pyqt5_zetcode/.git/objects/6e/50aada0db5ea4a946bc6b7b2bc49d09c9e4c12", "FileView")</f>
        <v>0</v>
      </c>
    </row>
    <row r="116" spans="1:5">
      <c r="A116">
        <v>115</v>
      </c>
      <c r="B116" t="s">
        <v>58</v>
      </c>
      <c r="C116">
        <f>HYPERLINK("/Volumes/zettassd/Workspace/pyqt5_zetcode/.git/objects/5c", "DirView")</f>
        <v>0</v>
      </c>
      <c r="D116" t="s">
        <v>225</v>
      </c>
      <c r="E116">
        <f>HYPERLINK("/Volumes/zettassd/Workspace/pyqt5_zetcode/.git/objects/5c/edbc1fb5cc4822600e134971dcb8c0e87f3c4b", "FileView")</f>
        <v>0</v>
      </c>
    </row>
    <row r="117" spans="1:5">
      <c r="A117">
        <v>116</v>
      </c>
      <c r="B117" t="s">
        <v>59</v>
      </c>
      <c r="C117">
        <f>HYPERLINK("/Volumes/zettassd/Workspace/pyqt5_zetcode/.git/objects/31", "DirView")</f>
        <v>0</v>
      </c>
      <c r="D117" t="s">
        <v>226</v>
      </c>
      <c r="E117">
        <f>HYPERLINK("/Volumes/zettassd/Workspace/pyqt5_zetcode/.git/objects/31/2887ed542d1bba74490bc4d8f6cb7a46069759", "FileView")</f>
        <v>0</v>
      </c>
    </row>
    <row r="118" spans="1:5">
      <c r="A118">
        <v>117</v>
      </c>
      <c r="B118" t="s">
        <v>60</v>
      </c>
      <c r="C118">
        <f>HYPERLINK("/Volumes/zettassd/Workspace/pyqt5_zetcode/.git/objects/91", "DirView")</f>
        <v>0</v>
      </c>
      <c r="D118" t="s">
        <v>227</v>
      </c>
      <c r="E118">
        <f>HYPERLINK("/Volumes/zettassd/Workspace/pyqt5_zetcode/.git/objects/91/e8c2bb4ea98837ed10aa8fbe5405a3e647ee8d", "FileView")</f>
        <v>0</v>
      </c>
    </row>
    <row r="119" spans="1:5">
      <c r="A119">
        <v>118</v>
      </c>
      <c r="B119" t="s">
        <v>61</v>
      </c>
      <c r="C119">
        <f>HYPERLINK("/Volumes/zettassd/Workspace/pyqt5_zetcode/.git/objects/62", "DirView")</f>
        <v>0</v>
      </c>
      <c r="D119" t="s">
        <v>228</v>
      </c>
      <c r="E119">
        <f>HYPERLINK("/Volumes/zettassd/Workspace/pyqt5_zetcode/.git/objects/62/a8bbacfe616cd4ebacdfbb0116013fcd6705fd", "FileView")</f>
        <v>0</v>
      </c>
    </row>
    <row r="120" spans="1:5">
      <c r="A120">
        <v>119</v>
      </c>
      <c r="B120" t="s">
        <v>62</v>
      </c>
      <c r="C120">
        <f>HYPERLINK("/Volumes/zettassd/Workspace/pyqt5_zetcode/.git/objects/37", "DirView")</f>
        <v>0</v>
      </c>
      <c r="D120" t="s">
        <v>229</v>
      </c>
      <c r="E120">
        <f>HYPERLINK("/Volumes/zettassd/Workspace/pyqt5_zetcode/.git/objects/37/da57df0da4bad13c08e269f330d4ebe94b1d1a", "FileView")</f>
        <v>0</v>
      </c>
    </row>
    <row r="121" spans="1:5">
      <c r="A121">
        <v>120</v>
      </c>
      <c r="B121" t="s">
        <v>63</v>
      </c>
      <c r="C121">
        <f>HYPERLINK("/Volumes/zettassd/Workspace/pyqt5_zetcode/.git/objects/01", "DirView")</f>
        <v>0</v>
      </c>
      <c r="D121" t="s">
        <v>230</v>
      </c>
      <c r="E121">
        <f>HYPERLINK("/Volumes/zettassd/Workspace/pyqt5_zetcode/.git/objects/01/cb1f22d0d6bd19aa42f00e01f0c59680a91f57", "FileView")</f>
        <v>0</v>
      </c>
    </row>
    <row r="122" spans="1:5">
      <c r="A122">
        <v>121</v>
      </c>
      <c r="B122" t="s">
        <v>63</v>
      </c>
      <c r="C122">
        <f>HYPERLINK("/Volumes/zettassd/Workspace/pyqt5_zetcode/.git/objects/01", "DirView")</f>
        <v>0</v>
      </c>
      <c r="D122" t="s">
        <v>231</v>
      </c>
      <c r="E122">
        <f>HYPERLINK("/Volumes/zettassd/Workspace/pyqt5_zetcode/.git/objects/01/e84daf26faf16a89d59efaaaa63608cc0e5f87", "FileView")</f>
        <v>0</v>
      </c>
    </row>
    <row r="123" spans="1:5">
      <c r="A123">
        <v>122</v>
      </c>
      <c r="B123" t="s">
        <v>64</v>
      </c>
      <c r="C123">
        <f>HYPERLINK("/Volumes/zettassd/Workspace/pyqt5_zetcode/.git/objects/06", "DirView")</f>
        <v>0</v>
      </c>
      <c r="D123" t="s">
        <v>232</v>
      </c>
      <c r="E123">
        <f>HYPERLINK("/Volumes/zettassd/Workspace/pyqt5_zetcode/.git/objects/06/61c413489b576783653067841848fd79bdf201", "FileView")</f>
        <v>0</v>
      </c>
    </row>
    <row r="124" spans="1:5">
      <c r="A124">
        <v>123</v>
      </c>
      <c r="B124" t="s">
        <v>64</v>
      </c>
      <c r="C124">
        <f>HYPERLINK("/Volumes/zettassd/Workspace/pyqt5_zetcode/.git/objects/06", "DirView")</f>
        <v>0</v>
      </c>
      <c r="D124" t="s">
        <v>233</v>
      </c>
      <c r="E124">
        <f>HYPERLINK("/Volumes/zettassd/Workspace/pyqt5_zetcode/.git/objects/06/3f76ea44b2fd93adeabf15f913281be7beee12", "FileView")</f>
        <v>0</v>
      </c>
    </row>
    <row r="125" spans="1:5">
      <c r="A125">
        <v>124</v>
      </c>
      <c r="B125" t="s">
        <v>64</v>
      </c>
      <c r="C125">
        <f>HYPERLINK("/Volumes/zettassd/Workspace/pyqt5_zetcode/.git/objects/06", "DirView")</f>
        <v>0</v>
      </c>
      <c r="D125" t="s">
        <v>234</v>
      </c>
      <c r="E125">
        <f>HYPERLINK("/Volumes/zettassd/Workspace/pyqt5_zetcode/.git/objects/06/0b70dc134c4ac07b79c2fd55712d4623bc0ef3", "FileView")</f>
        <v>0</v>
      </c>
    </row>
    <row r="126" spans="1:5">
      <c r="A126">
        <v>125</v>
      </c>
      <c r="B126" t="s">
        <v>65</v>
      </c>
      <c r="C126">
        <f>HYPERLINK("/Volumes/zettassd/Workspace/pyqt5_zetcode/.git/objects/6c", "DirView")</f>
        <v>0</v>
      </c>
      <c r="D126" t="s">
        <v>235</v>
      </c>
      <c r="E126">
        <f>HYPERLINK("/Volumes/zettassd/Workspace/pyqt5_zetcode/.git/objects/6c/734e1d6e91c03f5ab785fc40c037fcb3a7e3c3", "FileView")</f>
        <v>0</v>
      </c>
    </row>
    <row r="127" spans="1:5">
      <c r="A127">
        <v>126</v>
      </c>
      <c r="B127" t="s">
        <v>65</v>
      </c>
      <c r="C127">
        <f>HYPERLINK("/Volumes/zettassd/Workspace/pyqt5_zetcode/.git/objects/6c", "DirView")</f>
        <v>0</v>
      </c>
      <c r="D127" t="s">
        <v>236</v>
      </c>
      <c r="E127">
        <f>HYPERLINK("/Volumes/zettassd/Workspace/pyqt5_zetcode/.git/objects/6c/ac240a42528259c2b1bd4e4412eeb6e31303ef", "FileView")</f>
        <v>0</v>
      </c>
    </row>
    <row r="128" spans="1:5">
      <c r="A128">
        <v>127</v>
      </c>
      <c r="B128" t="s">
        <v>66</v>
      </c>
      <c r="C128">
        <f>HYPERLINK("/Volumes/zettassd/Workspace/pyqt5_zetcode/.git/objects/52", "DirView")</f>
        <v>0</v>
      </c>
      <c r="D128" t="s">
        <v>237</v>
      </c>
      <c r="E128">
        <f>HYPERLINK("/Volumes/zettassd/Workspace/pyqt5_zetcode/.git/objects/52/7e87dc599c5bd1b61e29ebcbbc955754757697", "FileView")</f>
        <v>0</v>
      </c>
    </row>
    <row r="129" spans="1:5">
      <c r="A129">
        <v>128</v>
      </c>
      <c r="B129" t="s">
        <v>67</v>
      </c>
      <c r="C129">
        <f>HYPERLINK("/Volumes/zettassd/Workspace/pyqt5_zetcode/.git/objects/55", "DirView")</f>
        <v>0</v>
      </c>
      <c r="D129" t="s">
        <v>238</v>
      </c>
      <c r="E129">
        <f>HYPERLINK("/Volumes/zettassd/Workspace/pyqt5_zetcode/.git/objects/55/1fbfa23fda66bcbcd76af8673b8fa6d79dc19f", "FileView")</f>
        <v>0</v>
      </c>
    </row>
    <row r="130" spans="1:5">
      <c r="A130">
        <v>129</v>
      </c>
      <c r="B130" t="s">
        <v>68</v>
      </c>
      <c r="C130">
        <f>HYPERLINK("/Volumes/zettassd/Workspace/pyqt5_zetcode/.git/objects/63", "DirView")</f>
        <v>0</v>
      </c>
      <c r="D130" t="s">
        <v>239</v>
      </c>
      <c r="E130">
        <f>HYPERLINK("/Volumes/zettassd/Workspace/pyqt5_zetcode/.git/objects/63/0adb9fccf32a501dee0285e4f11d85cbcf91a0", "FileView")</f>
        <v>0</v>
      </c>
    </row>
    <row r="131" spans="1:5">
      <c r="A131">
        <v>130</v>
      </c>
      <c r="B131" t="s">
        <v>69</v>
      </c>
      <c r="C131">
        <f>HYPERLINK("/Volumes/zettassd/Workspace/pyqt5_zetcode/.git/objects/0a", "DirView")</f>
        <v>0</v>
      </c>
      <c r="D131" t="s">
        <v>240</v>
      </c>
      <c r="E131">
        <f>HYPERLINK("/Volumes/zettassd/Workspace/pyqt5_zetcode/.git/objects/0a/31b69a6b82a4e9dbd28e4983c478dfe672b6e2", "FileView")</f>
        <v>0</v>
      </c>
    </row>
    <row r="132" spans="1:5">
      <c r="A132">
        <v>131</v>
      </c>
      <c r="B132" t="s">
        <v>69</v>
      </c>
      <c r="C132">
        <f>HYPERLINK("/Volumes/zettassd/Workspace/pyqt5_zetcode/.git/objects/0a", "DirView")</f>
        <v>0</v>
      </c>
      <c r="D132" t="s">
        <v>241</v>
      </c>
      <c r="E132">
        <f>HYPERLINK("/Volumes/zettassd/Workspace/pyqt5_zetcode/.git/objects/0a/007b176b1fb749a7c46f1b8af503b385827737", "FileView")</f>
        <v>0</v>
      </c>
    </row>
    <row r="133" spans="1:5">
      <c r="A133">
        <v>132</v>
      </c>
      <c r="B133" t="s">
        <v>70</v>
      </c>
      <c r="C133">
        <f>HYPERLINK("/Volumes/zettassd/Workspace/pyqt5_zetcode/.git/objects/90", "DirView")</f>
        <v>0</v>
      </c>
      <c r="D133" t="s">
        <v>242</v>
      </c>
      <c r="E133">
        <f>HYPERLINK("/Volumes/zettassd/Workspace/pyqt5_zetcode/.git/objects/90/e2fdc4dcac093fd2e163e258b3981b4209536f", "FileView")</f>
        <v>0</v>
      </c>
    </row>
    <row r="134" spans="1:5">
      <c r="A134">
        <v>133</v>
      </c>
      <c r="B134" t="s">
        <v>71</v>
      </c>
      <c r="C134">
        <f>HYPERLINK("/Volumes/zettassd/Workspace/pyqt5_zetcode/.git/objects/d3", "DirView")</f>
        <v>0</v>
      </c>
      <c r="D134" t="s">
        <v>243</v>
      </c>
      <c r="E134">
        <f>HYPERLINK("/Volumes/zettassd/Workspace/pyqt5_zetcode/.git/objects/d3/a6244d2d0e9339724a0a8682d97305362e0866", "FileView")</f>
        <v>0</v>
      </c>
    </row>
    <row r="135" spans="1:5">
      <c r="A135">
        <v>134</v>
      </c>
      <c r="B135" t="s">
        <v>71</v>
      </c>
      <c r="C135">
        <f>HYPERLINK("/Volumes/zettassd/Workspace/pyqt5_zetcode/.git/objects/d3", "DirView")</f>
        <v>0</v>
      </c>
      <c r="D135" t="s">
        <v>244</v>
      </c>
      <c r="E135">
        <f>HYPERLINK("/Volumes/zettassd/Workspace/pyqt5_zetcode/.git/objects/d3/90bad03fc256acbd2741f1567990181d7247d0", "FileView")</f>
        <v>0</v>
      </c>
    </row>
    <row r="136" spans="1:5">
      <c r="A136">
        <v>135</v>
      </c>
      <c r="B136" t="s">
        <v>71</v>
      </c>
      <c r="C136">
        <f>HYPERLINK("/Volumes/zettassd/Workspace/pyqt5_zetcode/.git/objects/d3", "DirView")</f>
        <v>0</v>
      </c>
      <c r="D136" t="s">
        <v>245</v>
      </c>
      <c r="E136">
        <f>HYPERLINK("/Volumes/zettassd/Workspace/pyqt5_zetcode/.git/objects/d3/b325399c22c557bb86ce1fc9d2577cceae0c66", "FileView")</f>
        <v>0</v>
      </c>
    </row>
    <row r="137" spans="1:5">
      <c r="A137">
        <v>136</v>
      </c>
      <c r="B137" t="s">
        <v>72</v>
      </c>
      <c r="C137">
        <f>HYPERLINK("/Volumes/zettassd/Workspace/pyqt5_zetcode/.git/objects/d4", "DirView")</f>
        <v>0</v>
      </c>
      <c r="D137" t="s">
        <v>246</v>
      </c>
      <c r="E137">
        <f>HYPERLINK("/Volumes/zettassd/Workspace/pyqt5_zetcode/.git/objects/d4/b0a3d9b83e89800b84b30b8b0294b9e91a6f1a", "FileView")</f>
        <v>0</v>
      </c>
    </row>
    <row r="138" spans="1:5">
      <c r="A138">
        <v>137</v>
      </c>
      <c r="B138" t="s">
        <v>73</v>
      </c>
      <c r="C138">
        <f>HYPERLINK("/Volumes/zettassd/Workspace/pyqt5_zetcode/.git/objects/ba", "DirView")</f>
        <v>0</v>
      </c>
      <c r="D138" t="s">
        <v>247</v>
      </c>
      <c r="E138">
        <f>HYPERLINK("/Volumes/zettassd/Workspace/pyqt5_zetcode/.git/objects/ba/68e9ea137ba83afe4aecfc5e1330c8b625fa59", "FileView")</f>
        <v>0</v>
      </c>
    </row>
    <row r="139" spans="1:5">
      <c r="A139">
        <v>138</v>
      </c>
      <c r="B139" t="s">
        <v>74</v>
      </c>
      <c r="C139">
        <f>HYPERLINK("/Volumes/zettassd/Workspace/pyqt5_zetcode/.git/objects/a0", "DirView")</f>
        <v>0</v>
      </c>
      <c r="D139" t="s">
        <v>248</v>
      </c>
      <c r="E139">
        <f>HYPERLINK("/Volumes/zettassd/Workspace/pyqt5_zetcode/.git/objects/a0/88fe26537b9e31dad42d34b5cc7bb6c708cc9f", "FileView")</f>
        <v>0</v>
      </c>
    </row>
    <row r="140" spans="1:5">
      <c r="A140">
        <v>139</v>
      </c>
      <c r="B140" t="s">
        <v>75</v>
      </c>
      <c r="C140">
        <f>HYPERLINK("/Volumes/zettassd/Workspace/pyqt5_zetcode/.git/objects/b8", "DirView")</f>
        <v>0</v>
      </c>
      <c r="D140" t="s">
        <v>249</v>
      </c>
      <c r="E140">
        <f>HYPERLINK("/Volumes/zettassd/Workspace/pyqt5_zetcode/.git/objects/b8/152efdbaf6ede55f63d6a0e0c7c01d963ea793", "FileView")</f>
        <v>0</v>
      </c>
    </row>
    <row r="141" spans="1:5">
      <c r="A141">
        <v>140</v>
      </c>
      <c r="B141" t="s">
        <v>76</v>
      </c>
      <c r="C141">
        <f>HYPERLINK("/Volumes/zettassd/Workspace/pyqt5_zetcode/.git/objects/b1", "DirView")</f>
        <v>0</v>
      </c>
      <c r="D141" t="s">
        <v>250</v>
      </c>
      <c r="E141">
        <f>HYPERLINK("/Volumes/zettassd/Workspace/pyqt5_zetcode/.git/objects/b1/b80cb639d7f94a2c95e35f4f6a41dedd8702e3", "FileView")</f>
        <v>0</v>
      </c>
    </row>
    <row r="142" spans="1:5">
      <c r="A142">
        <v>141</v>
      </c>
      <c r="B142" t="s">
        <v>77</v>
      </c>
      <c r="C142">
        <f>HYPERLINK("/Volumes/zettassd/Workspace/pyqt5_zetcode/.git/objects/a9", "DirView")</f>
        <v>0</v>
      </c>
      <c r="D142" t="s">
        <v>251</v>
      </c>
      <c r="E142">
        <f>HYPERLINK("/Volumes/zettassd/Workspace/pyqt5_zetcode/.git/objects/a9/ae55a657fd89d0102c9d759b3594752214103b", "FileView")</f>
        <v>0</v>
      </c>
    </row>
    <row r="143" spans="1:5">
      <c r="A143">
        <v>142</v>
      </c>
      <c r="B143" t="s">
        <v>78</v>
      </c>
      <c r="C143">
        <f>HYPERLINK("/Volumes/zettassd/Workspace/pyqt5_zetcode/.git/objects/de", "DirView")</f>
        <v>0</v>
      </c>
      <c r="D143" t="s">
        <v>252</v>
      </c>
      <c r="E143">
        <f>HYPERLINK("/Volumes/zettassd/Workspace/pyqt5_zetcode/.git/objects/de/f68c9beeb79dd6588f1fa1e7360df8cc99a0ec", "FileView")</f>
        <v>0</v>
      </c>
    </row>
    <row r="144" spans="1:5">
      <c r="A144">
        <v>143</v>
      </c>
      <c r="B144" t="s">
        <v>79</v>
      </c>
      <c r="C144">
        <f>HYPERLINK("/Volumes/zettassd/Workspace/pyqt5_zetcode/.git/objects/c4", "DirView")</f>
        <v>0</v>
      </c>
      <c r="D144" t="s">
        <v>253</v>
      </c>
      <c r="E144">
        <f>HYPERLINK("/Volumes/zettassd/Workspace/pyqt5_zetcode/.git/objects/c4/66276d39d06d55c3b3d8b021740781f5498c86", "FileView")</f>
        <v>0</v>
      </c>
    </row>
    <row r="145" spans="1:5">
      <c r="A145">
        <v>144</v>
      </c>
      <c r="B145" t="s">
        <v>80</v>
      </c>
      <c r="C145">
        <f>HYPERLINK("/Volumes/zettassd/Workspace/pyqt5_zetcode/.git/objects/e1", "DirView")</f>
        <v>0</v>
      </c>
      <c r="D145" t="s">
        <v>254</v>
      </c>
      <c r="E145">
        <f>HYPERLINK("/Volumes/zettassd/Workspace/pyqt5_zetcode/.git/objects/e1/f4e5a547114aeee0ede9af7fdf565e7dbfe0f2", "FileView")</f>
        <v>0</v>
      </c>
    </row>
    <row r="146" spans="1:5">
      <c r="A146">
        <v>145</v>
      </c>
      <c r="B146" t="s">
        <v>81</v>
      </c>
      <c r="C146">
        <f>HYPERLINK("/Volumes/zettassd/Workspace/pyqt5_zetcode/.git/objects/f9", "DirView")</f>
        <v>0</v>
      </c>
      <c r="D146" t="s">
        <v>255</v>
      </c>
      <c r="E146">
        <f>HYPERLINK("/Volumes/zettassd/Workspace/pyqt5_zetcode/.git/objects/f9/0a6a809903f744f21092ca836751f2454e0607", "FileView")</f>
        <v>0</v>
      </c>
    </row>
    <row r="147" spans="1:5">
      <c r="A147">
        <v>146</v>
      </c>
      <c r="B147" t="s">
        <v>82</v>
      </c>
      <c r="C147">
        <f>HYPERLINK("/Volumes/zettassd/Workspace/pyqt5_zetcode/.git/objects/f1", "DirView")</f>
        <v>0</v>
      </c>
      <c r="D147" t="s">
        <v>256</v>
      </c>
      <c r="E147">
        <f>HYPERLINK("/Volumes/zettassd/Workspace/pyqt5_zetcode/.git/objects/f1/d900563fd9133b307c1dc1e26dd3ead6069eca", "FileView")</f>
        <v>0</v>
      </c>
    </row>
    <row r="148" spans="1:5">
      <c r="A148">
        <v>147</v>
      </c>
      <c r="B148" t="s">
        <v>83</v>
      </c>
      <c r="C148">
        <f>HYPERLINK("/Volumes/zettassd/Workspace/pyqt5_zetcode/.git/objects/f8", "DirView")</f>
        <v>0</v>
      </c>
      <c r="D148" t="s">
        <v>257</v>
      </c>
      <c r="E148">
        <f>HYPERLINK("/Volumes/zettassd/Workspace/pyqt5_zetcode/.git/objects/f8/bd40a70ab9960f5d55888b026251ffdc485233", "FileView")</f>
        <v>0</v>
      </c>
    </row>
    <row r="149" spans="1:5">
      <c r="A149">
        <v>148</v>
      </c>
      <c r="B149" t="s">
        <v>83</v>
      </c>
      <c r="C149">
        <f>HYPERLINK("/Volumes/zettassd/Workspace/pyqt5_zetcode/.git/objects/f8", "DirView")</f>
        <v>0</v>
      </c>
      <c r="D149" t="s">
        <v>258</v>
      </c>
      <c r="E149">
        <f>HYPERLINK("/Volumes/zettassd/Workspace/pyqt5_zetcode/.git/objects/f8/35e7c341bae5ad2386511050ee53f798583116", "FileView")</f>
        <v>0</v>
      </c>
    </row>
    <row r="150" spans="1:5">
      <c r="A150">
        <v>149</v>
      </c>
      <c r="B150" t="s">
        <v>84</v>
      </c>
      <c r="C150">
        <f>HYPERLINK("/Volumes/zettassd/Workspace/pyqt5_zetcode/.git/objects/e0", "DirView")</f>
        <v>0</v>
      </c>
      <c r="D150" t="s">
        <v>259</v>
      </c>
      <c r="E150">
        <f>HYPERLINK("/Volumes/zettassd/Workspace/pyqt5_zetcode/.git/objects/e0/cb623a6aafc6b7d9f307c9aeb2d3ee3e6ea387", "FileView")</f>
        <v>0</v>
      </c>
    </row>
    <row r="151" spans="1:5">
      <c r="A151">
        <v>150</v>
      </c>
      <c r="B151" t="s">
        <v>85</v>
      </c>
      <c r="C151">
        <f>HYPERLINK("/Volumes/zettassd/Workspace/pyqt5_zetcode/.git/objects/2c", "DirView")</f>
        <v>0</v>
      </c>
      <c r="D151" t="s">
        <v>260</v>
      </c>
      <c r="E151">
        <f>HYPERLINK("/Volumes/zettassd/Workspace/pyqt5_zetcode/.git/objects/2c/d6bec6bfbc198b6c0eb181363e19321dbe463a", "FileView")</f>
        <v>0</v>
      </c>
    </row>
    <row r="152" spans="1:5">
      <c r="A152">
        <v>151</v>
      </c>
      <c r="B152" t="s">
        <v>86</v>
      </c>
      <c r="C152">
        <f>HYPERLINK("/Volumes/zettassd/Workspace/pyqt5_zetcode/.git/objects/41", "DirView")</f>
        <v>0</v>
      </c>
      <c r="D152" t="s">
        <v>261</v>
      </c>
      <c r="E152">
        <f>HYPERLINK("/Volumes/zettassd/Workspace/pyqt5_zetcode/.git/objects/41/a81465d0912b75db70f3b34b576014a844388e", "FileView")</f>
        <v>0</v>
      </c>
    </row>
    <row r="153" spans="1:5">
      <c r="A153">
        <v>152</v>
      </c>
      <c r="B153" t="s">
        <v>86</v>
      </c>
      <c r="C153">
        <f>HYPERLINK("/Volumes/zettassd/Workspace/pyqt5_zetcode/.git/objects/41", "DirView")</f>
        <v>0</v>
      </c>
      <c r="D153" t="s">
        <v>262</v>
      </c>
      <c r="E153">
        <f>HYPERLINK("/Volumes/zettassd/Workspace/pyqt5_zetcode/.git/objects/41/52150da230b76b2c7ac77276d983fa2398195e", "FileView")</f>
        <v>0</v>
      </c>
    </row>
    <row r="154" spans="1:5">
      <c r="A154">
        <v>153</v>
      </c>
      <c r="B154" t="s">
        <v>87</v>
      </c>
      <c r="C154">
        <f>HYPERLINK("/Volumes/zettassd/Workspace/pyqt5_zetcode/.git/objects/83", "DirView")</f>
        <v>0</v>
      </c>
      <c r="D154" t="s">
        <v>263</v>
      </c>
      <c r="E154">
        <f>HYPERLINK("/Volumes/zettassd/Workspace/pyqt5_zetcode/.git/objects/83/1e217d6ca02ba78444e283a05faaf1d107c3f5", "FileView")</f>
        <v>0</v>
      </c>
    </row>
    <row r="155" spans="1:5">
      <c r="A155">
        <v>154</v>
      </c>
      <c r="B155" t="s">
        <v>87</v>
      </c>
      <c r="C155">
        <f>HYPERLINK("/Volumes/zettassd/Workspace/pyqt5_zetcode/.git/objects/83", "DirView")</f>
        <v>0</v>
      </c>
      <c r="D155" t="s">
        <v>264</v>
      </c>
      <c r="E155">
        <f>HYPERLINK("/Volumes/zettassd/Workspace/pyqt5_zetcode/.git/objects/83/375f46b94b0090aa4ae71d2f61965e87fe6737", "FileView")</f>
        <v>0</v>
      </c>
    </row>
    <row r="156" spans="1:5">
      <c r="A156">
        <v>155</v>
      </c>
      <c r="B156" t="s">
        <v>88</v>
      </c>
      <c r="C156">
        <f>HYPERLINK("/Volumes/zettassd/Workspace/pyqt5_zetcode/.git/objects/1b", "DirView")</f>
        <v>0</v>
      </c>
      <c r="D156" t="s">
        <v>265</v>
      </c>
      <c r="E156">
        <f>HYPERLINK("/Volumes/zettassd/Workspace/pyqt5_zetcode/.git/objects/1b/242ba3f213e068e1bf9cdb434bcd0226a5d2b0", "FileView")</f>
        <v>0</v>
      </c>
    </row>
    <row r="157" spans="1:5">
      <c r="A157">
        <v>156</v>
      </c>
      <c r="B157" t="s">
        <v>89</v>
      </c>
      <c r="C157">
        <f>HYPERLINK("/Volumes/zettassd/Workspace/pyqt5_zetcode/.git/objects/77", "DirView")</f>
        <v>0</v>
      </c>
      <c r="D157" t="s">
        <v>266</v>
      </c>
      <c r="E157">
        <f>HYPERLINK("/Volumes/zettassd/Workspace/pyqt5_zetcode/.git/objects/77/77796b8ccada3e50abc0bae719af98aefa3f47", "FileView")</f>
        <v>0</v>
      </c>
    </row>
    <row r="158" spans="1:5">
      <c r="A158">
        <v>157</v>
      </c>
      <c r="B158" t="s">
        <v>90</v>
      </c>
      <c r="C158">
        <f>HYPERLINK("/Volumes/zettassd/Workspace/pyqt5_zetcode/.git/objects/70", "DirView")</f>
        <v>0</v>
      </c>
      <c r="D158" t="s">
        <v>267</v>
      </c>
      <c r="E158">
        <f>HYPERLINK("/Volumes/zettassd/Workspace/pyqt5_zetcode/.git/objects/70/27f6c8e476bb95ae7e29f3b492f9c3c43e4eff", "FileView")</f>
        <v>0</v>
      </c>
    </row>
    <row r="159" spans="1:5">
      <c r="A159">
        <v>158</v>
      </c>
      <c r="B159" t="s">
        <v>90</v>
      </c>
      <c r="C159">
        <f>HYPERLINK("/Volumes/zettassd/Workspace/pyqt5_zetcode/.git/objects/70", "DirView")</f>
        <v>0</v>
      </c>
      <c r="D159" t="s">
        <v>268</v>
      </c>
      <c r="E159">
        <f>HYPERLINK("/Volumes/zettassd/Workspace/pyqt5_zetcode/.git/objects/70/ce2f62669ab06a5f8567cb338a71b137b37c16", "FileView")</f>
        <v>0</v>
      </c>
    </row>
    <row r="160" spans="1:5">
      <c r="A160">
        <v>159</v>
      </c>
      <c r="B160" t="s">
        <v>91</v>
      </c>
      <c r="C160">
        <f>HYPERLINK("/Volumes/zettassd/Workspace/pyqt5_zetcode/.git/objects/1e", "DirView")</f>
        <v>0</v>
      </c>
      <c r="D160" t="s">
        <v>269</v>
      </c>
      <c r="E160">
        <f>HYPERLINK("/Volumes/zettassd/Workspace/pyqt5_zetcode/.git/objects/1e/d5e2568c9b966fca89d9f451aa249c65b0233d", "FileView")</f>
        <v>0</v>
      </c>
    </row>
    <row r="161" spans="1:5">
      <c r="A161">
        <v>160</v>
      </c>
      <c r="B161" t="s">
        <v>92</v>
      </c>
      <c r="C161">
        <f>HYPERLINK("/Volumes/zettassd/Workspace/pyqt5_zetcode/.git/objects/4a", "DirView")</f>
        <v>0</v>
      </c>
      <c r="D161" t="s">
        <v>270</v>
      </c>
      <c r="E161">
        <f>HYPERLINK("/Volumes/zettassd/Workspace/pyqt5_zetcode/.git/objects/4a/bbe5e2bed88ccc3eda450bf11cfc242b3dbc53", "FileView")</f>
        <v>0</v>
      </c>
    </row>
    <row r="162" spans="1:5">
      <c r="A162">
        <v>161</v>
      </c>
      <c r="B162" t="s">
        <v>93</v>
      </c>
      <c r="C162">
        <f>HYPERLINK("/Volumes/zettassd/Workspace/pyqt5_zetcode/.git/objects/24", "DirView")</f>
        <v>0</v>
      </c>
      <c r="D162" t="s">
        <v>271</v>
      </c>
      <c r="E162">
        <f>HYPERLINK("/Volumes/zettassd/Workspace/pyqt5_zetcode/.git/objects/24/754ef468eeff3db6b1e66004038b58bc46b9dd", "FileView")</f>
        <v>0</v>
      </c>
    </row>
    <row r="163" spans="1:5">
      <c r="A163">
        <v>162</v>
      </c>
      <c r="B163" t="s">
        <v>94</v>
      </c>
      <c r="C163">
        <f>HYPERLINK("/Volumes/zettassd/Workspace/pyqt5_zetcode/.git/objects/85", "DirView")</f>
        <v>0</v>
      </c>
      <c r="D163" t="s">
        <v>272</v>
      </c>
      <c r="E163">
        <f>HYPERLINK("/Volumes/zettassd/Workspace/pyqt5_zetcode/.git/objects/85/4bbff71e5a5d5456f5e163fd58ed90d12f2b1b", "FileView")</f>
        <v>0</v>
      </c>
    </row>
    <row r="164" spans="1:5">
      <c r="A164">
        <v>163</v>
      </c>
      <c r="B164" t="s">
        <v>95</v>
      </c>
      <c r="C164">
        <f>HYPERLINK("/Volumes/zettassd/Workspace/pyqt5_zetcode/.git/objects/49", "DirView")</f>
        <v>0</v>
      </c>
      <c r="D164" t="s">
        <v>273</v>
      </c>
      <c r="E164">
        <f>HYPERLINK("/Volumes/zettassd/Workspace/pyqt5_zetcode/.git/objects/49/927bd777ae58468505fab7ea13bfc1f6c677a8", "FileView")</f>
        <v>0</v>
      </c>
    </row>
    <row r="165" spans="1:5">
      <c r="A165">
        <v>164</v>
      </c>
      <c r="B165" t="s">
        <v>96</v>
      </c>
      <c r="C165">
        <f>HYPERLINK("/Volumes/zettassd/Workspace/pyqt5_zetcode/.git/objects/40", "DirView")</f>
        <v>0</v>
      </c>
      <c r="D165" t="s">
        <v>274</v>
      </c>
      <c r="E165">
        <f>HYPERLINK("/Volumes/zettassd/Workspace/pyqt5_zetcode/.git/objects/40/4b77b818913bfdb75a6e588a1d54c2f6afa931", "FileView")</f>
        <v>0</v>
      </c>
    </row>
    <row r="166" spans="1:5">
      <c r="A166">
        <v>165</v>
      </c>
      <c r="B166" t="s">
        <v>97</v>
      </c>
      <c r="C166">
        <f>HYPERLINK("/Volumes/zettassd/Workspace/pyqt5_zetcode/.git/objects/2b", "DirView")</f>
        <v>0</v>
      </c>
      <c r="D166" t="s">
        <v>275</v>
      </c>
      <c r="E166">
        <f>HYPERLINK("/Volumes/zettassd/Workspace/pyqt5_zetcode/.git/objects/2b/cc1b47b7cea7cdf51ae47bc41b6a142f4a472d", "FileView")</f>
        <v>0</v>
      </c>
    </row>
    <row r="167" spans="1:5">
      <c r="A167">
        <v>166</v>
      </c>
      <c r="B167" t="s">
        <v>97</v>
      </c>
      <c r="C167">
        <f>HYPERLINK("/Volumes/zettassd/Workspace/pyqt5_zetcode/.git/objects/2b", "DirView")</f>
        <v>0</v>
      </c>
      <c r="D167" t="s">
        <v>276</v>
      </c>
      <c r="E167">
        <f>HYPERLINK("/Volumes/zettassd/Workspace/pyqt5_zetcode/.git/objects/2b/e4cf227d5be3a7acfd8f61586cbea04bd2aff6", "FileView")</f>
        <v>0</v>
      </c>
    </row>
    <row r="168" spans="1:5">
      <c r="A168">
        <v>167</v>
      </c>
      <c r="B168" t="s">
        <v>98</v>
      </c>
      <c r="C168">
        <f>HYPERLINK("/Volumes/zettassd/Workspace/pyqt5_zetcode/.git/objects/8b", "DirView")</f>
        <v>0</v>
      </c>
      <c r="D168" t="s">
        <v>277</v>
      </c>
      <c r="E168">
        <f>HYPERLINK("/Volumes/zettassd/Workspace/pyqt5_zetcode/.git/objects/8b/ee5c13bee0474c93246de89580a024ca954e23", "FileView")</f>
        <v>0</v>
      </c>
    </row>
    <row r="169" spans="1:5">
      <c r="A169">
        <v>168</v>
      </c>
      <c r="B169" t="s">
        <v>99</v>
      </c>
      <c r="C169">
        <f>HYPERLINK("/Volumes/zettassd/Workspace/pyqt5_zetcode/.git/objects/14", "DirView")</f>
        <v>0</v>
      </c>
      <c r="D169" t="s">
        <v>278</v>
      </c>
      <c r="E169">
        <f>HYPERLINK("/Volumes/zettassd/Workspace/pyqt5_zetcode/.git/objects/14/34cd00fe4b1500bd0a65e6b2ebf16a87593e14", "FileView")</f>
        <v>0</v>
      </c>
    </row>
    <row r="170" spans="1:5">
      <c r="A170">
        <v>169</v>
      </c>
      <c r="B170" t="s">
        <v>100</v>
      </c>
      <c r="C170">
        <f>HYPERLINK("/Volumes/zettassd/Workspace/pyqt5_zetcode/.git/info", "DirView")</f>
        <v>0</v>
      </c>
      <c r="D170" t="s">
        <v>279</v>
      </c>
      <c r="E170">
        <f>HYPERLINK("/Volumes/zettassd/Workspace/pyqt5_zetcode/.git/info/exclude", "FileView")</f>
        <v>0</v>
      </c>
    </row>
    <row r="171" spans="1:5">
      <c r="A171">
        <v>170</v>
      </c>
      <c r="B171" t="s">
        <v>101</v>
      </c>
      <c r="C171">
        <f>HYPERLINK("/Volumes/zettassd/Workspace/pyqt5_zetcode/.git/logs", "DirView")</f>
        <v>0</v>
      </c>
      <c r="D171" t="s">
        <v>165</v>
      </c>
      <c r="E171">
        <f>HYPERLINK("/Volumes/zettassd/Workspace/pyqt5_zetcode/.git/logs/HEAD", "FileView")</f>
        <v>0</v>
      </c>
    </row>
    <row r="172" spans="1:5">
      <c r="A172">
        <v>171</v>
      </c>
      <c r="B172" t="s">
        <v>102</v>
      </c>
      <c r="C172">
        <f>HYPERLINK("/Volumes/zettassd/Workspace/pyqt5_zetcode/.git/logs/refs/heads", "DirView")</f>
        <v>0</v>
      </c>
      <c r="D172" t="s">
        <v>280</v>
      </c>
      <c r="E172">
        <f>HYPERLINK("/Volumes/zettassd/Workspace/pyqt5_zetcode/.git/logs/refs/heads/master", "FileView")</f>
        <v>0</v>
      </c>
    </row>
    <row r="173" spans="1:5">
      <c r="A173">
        <v>172</v>
      </c>
      <c r="B173" t="s">
        <v>103</v>
      </c>
      <c r="C173">
        <f>HYPERLINK("/Volumes/zettassd/Workspace/pyqt5_zetcode/.git/logs/refs/remotes/origin", "DirView")</f>
        <v>0</v>
      </c>
      <c r="D173" t="s">
        <v>165</v>
      </c>
      <c r="E173">
        <f>HYPERLINK("/Volumes/zettassd/Workspace/pyqt5_zetcode/.git/logs/refs/remotes/origin/HEAD", "FileView")</f>
        <v>0</v>
      </c>
    </row>
    <row r="174" spans="1:5">
      <c r="A174">
        <v>173</v>
      </c>
      <c r="B174" t="s">
        <v>103</v>
      </c>
      <c r="C174">
        <f>HYPERLINK("/Volumes/zettassd/Workspace/pyqt5_zetcode/.git/logs/refs/remotes/origin", "DirView")</f>
        <v>0</v>
      </c>
      <c r="D174" t="s">
        <v>280</v>
      </c>
      <c r="E174">
        <f>HYPERLINK("/Volumes/zettassd/Workspace/pyqt5_zetcode/.git/logs/refs/remotes/origin/master", "FileView")</f>
        <v>0</v>
      </c>
    </row>
    <row r="175" spans="1:5">
      <c r="A175">
        <v>174</v>
      </c>
      <c r="B175" t="s">
        <v>104</v>
      </c>
      <c r="C175">
        <f>HYPERLINK("/Volumes/zettassd/Workspace/pyqt5_zetcode/.git/hooks", "DirView")</f>
        <v>0</v>
      </c>
      <c r="D175" t="s">
        <v>281</v>
      </c>
      <c r="E175">
        <f>HYPERLINK("/Volumes/zettassd/Workspace/pyqt5_zetcode/.git/hooks/commit-msg.sample", "FileView")</f>
        <v>0</v>
      </c>
    </row>
    <row r="176" spans="1:5">
      <c r="A176">
        <v>175</v>
      </c>
      <c r="B176" t="s">
        <v>104</v>
      </c>
      <c r="C176">
        <f>HYPERLINK("/Volumes/zettassd/Workspace/pyqt5_zetcode/.git/hooks", "DirView")</f>
        <v>0</v>
      </c>
      <c r="D176" t="s">
        <v>282</v>
      </c>
      <c r="E176">
        <f>HYPERLINK("/Volumes/zettassd/Workspace/pyqt5_zetcode/.git/hooks/pre-rebase.sample", "FileView")</f>
        <v>0</v>
      </c>
    </row>
    <row r="177" spans="1:5">
      <c r="A177">
        <v>176</v>
      </c>
      <c r="B177" t="s">
        <v>104</v>
      </c>
      <c r="C177">
        <f>HYPERLINK("/Volumes/zettassd/Workspace/pyqt5_zetcode/.git/hooks", "DirView")</f>
        <v>0</v>
      </c>
      <c r="D177" t="s">
        <v>283</v>
      </c>
      <c r="E177">
        <f>HYPERLINK("/Volumes/zettassd/Workspace/pyqt5_zetcode/.git/hooks/pre-commit.sample", "FileView")</f>
        <v>0</v>
      </c>
    </row>
    <row r="178" spans="1:5">
      <c r="A178">
        <v>177</v>
      </c>
      <c r="B178" t="s">
        <v>104</v>
      </c>
      <c r="C178">
        <f>HYPERLINK("/Volumes/zettassd/Workspace/pyqt5_zetcode/.git/hooks", "DirView")</f>
        <v>0</v>
      </c>
      <c r="D178" t="s">
        <v>284</v>
      </c>
      <c r="E178">
        <f>HYPERLINK("/Volumes/zettassd/Workspace/pyqt5_zetcode/.git/hooks/applypatch-msg.sample", "FileView")</f>
        <v>0</v>
      </c>
    </row>
    <row r="179" spans="1:5">
      <c r="A179">
        <v>178</v>
      </c>
      <c r="B179" t="s">
        <v>104</v>
      </c>
      <c r="C179">
        <f>HYPERLINK("/Volumes/zettassd/Workspace/pyqt5_zetcode/.git/hooks", "DirView")</f>
        <v>0</v>
      </c>
      <c r="D179" t="s">
        <v>285</v>
      </c>
      <c r="E179">
        <f>HYPERLINK("/Volumes/zettassd/Workspace/pyqt5_zetcode/.git/hooks/fsmonitor-watchman.sample", "FileView")</f>
        <v>0</v>
      </c>
    </row>
    <row r="180" spans="1:5">
      <c r="A180">
        <v>179</v>
      </c>
      <c r="B180" t="s">
        <v>104</v>
      </c>
      <c r="C180">
        <f>HYPERLINK("/Volumes/zettassd/Workspace/pyqt5_zetcode/.git/hooks", "DirView")</f>
        <v>0</v>
      </c>
      <c r="D180" t="s">
        <v>286</v>
      </c>
      <c r="E180">
        <f>HYPERLINK("/Volumes/zettassd/Workspace/pyqt5_zetcode/.git/hooks/pre-receive.sample", "FileView")</f>
        <v>0</v>
      </c>
    </row>
    <row r="181" spans="1:5">
      <c r="A181">
        <v>180</v>
      </c>
      <c r="B181" t="s">
        <v>104</v>
      </c>
      <c r="C181">
        <f>HYPERLINK("/Volumes/zettassd/Workspace/pyqt5_zetcode/.git/hooks", "DirView")</f>
        <v>0</v>
      </c>
      <c r="D181" t="s">
        <v>287</v>
      </c>
      <c r="E181">
        <f>HYPERLINK("/Volumes/zettassd/Workspace/pyqt5_zetcode/.git/hooks/prepare-commit-msg.sample", "FileView")</f>
        <v>0</v>
      </c>
    </row>
    <row r="182" spans="1:5">
      <c r="A182">
        <v>181</v>
      </c>
      <c r="B182" t="s">
        <v>104</v>
      </c>
      <c r="C182">
        <f>HYPERLINK("/Volumes/zettassd/Workspace/pyqt5_zetcode/.git/hooks", "DirView")</f>
        <v>0</v>
      </c>
      <c r="D182" t="s">
        <v>288</v>
      </c>
      <c r="E182">
        <f>HYPERLINK("/Volumes/zettassd/Workspace/pyqt5_zetcode/.git/hooks/post-update.sample", "FileView")</f>
        <v>0</v>
      </c>
    </row>
    <row r="183" spans="1:5">
      <c r="A183">
        <v>182</v>
      </c>
      <c r="B183" t="s">
        <v>104</v>
      </c>
      <c r="C183">
        <f>HYPERLINK("/Volumes/zettassd/Workspace/pyqt5_zetcode/.git/hooks", "DirView")</f>
        <v>0</v>
      </c>
      <c r="D183" t="s">
        <v>289</v>
      </c>
      <c r="E183">
        <f>HYPERLINK("/Volumes/zettassd/Workspace/pyqt5_zetcode/.git/hooks/pre-applypatch.sample", "FileView")</f>
        <v>0</v>
      </c>
    </row>
    <row r="184" spans="1:5">
      <c r="A184">
        <v>183</v>
      </c>
      <c r="B184" t="s">
        <v>104</v>
      </c>
      <c r="C184">
        <f>HYPERLINK("/Volumes/zettassd/Workspace/pyqt5_zetcode/.git/hooks", "DirView")</f>
        <v>0</v>
      </c>
      <c r="D184" t="s">
        <v>290</v>
      </c>
      <c r="E184">
        <f>HYPERLINK("/Volumes/zettassd/Workspace/pyqt5_zetcode/.git/hooks/pre-push.sample", "FileView")</f>
        <v>0</v>
      </c>
    </row>
    <row r="185" spans="1:5">
      <c r="A185">
        <v>184</v>
      </c>
      <c r="B185" t="s">
        <v>104</v>
      </c>
      <c r="C185">
        <f>HYPERLINK("/Volumes/zettassd/Workspace/pyqt5_zetcode/.git/hooks", "DirView")</f>
        <v>0</v>
      </c>
      <c r="D185" t="s">
        <v>291</v>
      </c>
      <c r="E185">
        <f>HYPERLINK("/Volumes/zettassd/Workspace/pyqt5_zetcode/.git/hooks/update.sample", "FileView")</f>
        <v>0</v>
      </c>
    </row>
    <row r="186" spans="1:5">
      <c r="A186">
        <v>185</v>
      </c>
      <c r="B186" t="s">
        <v>105</v>
      </c>
      <c r="C186">
        <f>HYPERLINK("/Volumes/zettassd/Workspace/pyqt5_zetcode/.git/refs/heads", "DirView")</f>
        <v>0</v>
      </c>
      <c r="D186" t="s">
        <v>280</v>
      </c>
      <c r="E186">
        <f>HYPERLINK("/Volumes/zettassd/Workspace/pyqt5_zetcode/.git/refs/heads/master", "FileView")</f>
        <v>0</v>
      </c>
    </row>
    <row r="187" spans="1:5">
      <c r="A187">
        <v>186</v>
      </c>
      <c r="B187" t="s">
        <v>106</v>
      </c>
      <c r="C187">
        <f>HYPERLINK("/Volumes/zettassd/Workspace/pyqt5_zetcode/.git/refs/remotes/origin", "DirView")</f>
        <v>0</v>
      </c>
      <c r="D187" t="s">
        <v>165</v>
      </c>
      <c r="E187">
        <f>HYPERLINK("/Volumes/zettassd/Workspace/pyqt5_zetcode/.git/refs/remotes/origin/HEAD", "FileView")</f>
        <v>0</v>
      </c>
    </row>
    <row r="188" spans="1:5">
      <c r="A188">
        <v>187</v>
      </c>
      <c r="B188" t="s">
        <v>106</v>
      </c>
      <c r="C188">
        <f>HYPERLINK("/Volumes/zettassd/Workspace/pyqt5_zetcode/.git/refs/remotes/origin", "DirView")</f>
        <v>0</v>
      </c>
      <c r="D188" t="s">
        <v>280</v>
      </c>
      <c r="E188">
        <f>HYPERLINK("/Volumes/zettassd/Workspace/pyqt5_zetcode/.git/refs/remotes/origin/master", "FileView")</f>
        <v>0</v>
      </c>
    </row>
    <row r="189" spans="1:5">
      <c r="A189">
        <v>188</v>
      </c>
      <c r="B189" t="s">
        <v>107</v>
      </c>
      <c r="C189">
        <f>HYPERLINK("/Volumes/zettassd/Workspace/pyqt5_zetcode/.vscode", "DirView")</f>
        <v>0</v>
      </c>
      <c r="D189" t="s">
        <v>292</v>
      </c>
      <c r="E189">
        <f>HYPERLINK("/Volumes/zettassd/Workspace/pyqt5_zetcode/.vscode/settings.json", "FileView")</f>
        <v>0</v>
      </c>
    </row>
    <row r="190" spans="1:5">
      <c r="A190">
        <v>189</v>
      </c>
      <c r="B190" t="s">
        <v>107</v>
      </c>
      <c r="C190">
        <f>HYPERLINK("/Volumes/zettassd/Workspace/pyqt5_zetcode/.vscode", "DirView")</f>
        <v>0</v>
      </c>
      <c r="D190" t="s">
        <v>293</v>
      </c>
      <c r="E190">
        <f>HYPERLINK("/Volumes/zettassd/Workspace/pyqt5_zetcode/.vscode/tasks.json", "FileView")</f>
        <v>0</v>
      </c>
    </row>
    <row r="191" spans="1:5">
      <c r="A191">
        <v>190</v>
      </c>
      <c r="B191" t="s">
        <v>108</v>
      </c>
      <c r="C191">
        <f>HYPERLINK("/Volumes/zettassd/Workspace/pyqt5_zetcode/99.matplotlib 연동", "DirView")</f>
        <v>0</v>
      </c>
      <c r="D191" t="s">
        <v>294</v>
      </c>
      <c r="E191">
        <f>HYPERLINK("/Volumes/zettassd/Workspace/pyqt5_zetcode/99.matplotlib 연동/1.matplotlib_ex1.py", "FileView")</f>
        <v>0</v>
      </c>
    </row>
    <row r="192" spans="1:5">
      <c r="A192">
        <v>191</v>
      </c>
      <c r="B192" t="s">
        <v>109</v>
      </c>
      <c r="C192">
        <f>HYPERLINK("/Volumes/zettassd/Workspace/pyqt5_zetcode/08.Widget2", "DirView")</f>
        <v>0</v>
      </c>
      <c r="D192" t="s">
        <v>295</v>
      </c>
      <c r="E192">
        <f>HYPERLINK("/Volumes/zettassd/Workspace/pyqt5_zetcode/08.Widget2/3.splitter.py", "FileView")</f>
        <v>0</v>
      </c>
    </row>
    <row r="193" spans="1:5">
      <c r="A193">
        <v>192</v>
      </c>
      <c r="B193" t="s">
        <v>109</v>
      </c>
      <c r="C193">
        <f>HYPERLINK("/Volumes/zettassd/Workspace/pyqt5_zetcode/08.Widget2", "DirView")</f>
        <v>0</v>
      </c>
      <c r="D193" t="s">
        <v>296</v>
      </c>
      <c r="E193">
        <f>HYPERLINK("/Volumes/zettassd/Workspace/pyqt5_zetcode/08.Widget2/1.pixmap.py", "FileView")</f>
        <v>0</v>
      </c>
    </row>
    <row r="194" spans="1:5">
      <c r="A194">
        <v>193</v>
      </c>
      <c r="B194" t="s">
        <v>109</v>
      </c>
      <c r="C194">
        <f>HYPERLINK("/Volumes/zettassd/Workspace/pyqt5_zetcode/08.Widget2", "DirView")</f>
        <v>0</v>
      </c>
      <c r="D194" t="s">
        <v>297</v>
      </c>
      <c r="E194">
        <f>HYPERLINK("/Volumes/zettassd/Workspace/pyqt5_zetcode/08.Widget2/2.lineedit.py", "FileView")</f>
        <v>0</v>
      </c>
    </row>
    <row r="195" spans="1:5">
      <c r="A195">
        <v>194</v>
      </c>
      <c r="B195" t="s">
        <v>109</v>
      </c>
      <c r="C195">
        <f>HYPERLINK("/Volumes/zettassd/Workspace/pyqt5_zetcode/08.Widget2", "DirView")</f>
        <v>0</v>
      </c>
      <c r="D195" t="s">
        <v>298</v>
      </c>
      <c r="E195">
        <f>HYPERLINK("/Volumes/zettassd/Workspace/pyqt5_zetcode/08.Widget2/4.combobox.py", "FileView")</f>
        <v>0</v>
      </c>
    </row>
    <row r="196" spans="1:5">
      <c r="A196">
        <v>195</v>
      </c>
      <c r="B196" t="s">
        <v>110</v>
      </c>
      <c r="C196">
        <f>HYPERLINK("/Volumes/zettassd/Workspace/pyqt5_zetcode/.idea", "DirView")</f>
        <v>0</v>
      </c>
      <c r="D196" t="s">
        <v>299</v>
      </c>
      <c r="E196">
        <f>HYPERLINK("/Volumes/zettassd/Workspace/pyqt5_zetcode/.idea/encodings.xml", "FileView")</f>
        <v>0</v>
      </c>
    </row>
    <row r="197" spans="1:5">
      <c r="A197">
        <v>196</v>
      </c>
      <c r="B197" t="s">
        <v>110</v>
      </c>
      <c r="C197">
        <f>HYPERLINK("/Volumes/zettassd/Workspace/pyqt5_zetcode/.idea", "DirView")</f>
        <v>0</v>
      </c>
      <c r="D197" t="s">
        <v>300</v>
      </c>
      <c r="E197">
        <f>HYPERLINK("/Volumes/zettassd/Workspace/pyqt5_zetcode/.idea/vcs.xml", "FileView")</f>
        <v>0</v>
      </c>
    </row>
    <row r="198" spans="1:5">
      <c r="A198">
        <v>197</v>
      </c>
      <c r="B198" t="s">
        <v>110</v>
      </c>
      <c r="C198">
        <f>HYPERLINK("/Volumes/zettassd/Workspace/pyqt5_zetcode/.idea", "DirView")</f>
        <v>0</v>
      </c>
      <c r="D198" t="s">
        <v>301</v>
      </c>
      <c r="E198">
        <f>HYPERLINK("/Volumes/zettassd/Workspace/pyqt5_zetcode/.idea/workspace.xml", "FileView")</f>
        <v>0</v>
      </c>
    </row>
    <row r="199" spans="1:5">
      <c r="A199">
        <v>198</v>
      </c>
      <c r="B199" t="s">
        <v>110</v>
      </c>
      <c r="C199">
        <f>HYPERLINK("/Volumes/zettassd/Workspace/pyqt5_zetcode/.idea", "DirView")</f>
        <v>0</v>
      </c>
      <c r="D199" t="s">
        <v>302</v>
      </c>
      <c r="E199">
        <f>HYPERLINK("/Volumes/zettassd/Workspace/pyqt5_zetcode/.idea/modules.xml", "FileView")</f>
        <v>0</v>
      </c>
    </row>
    <row r="200" spans="1:5">
      <c r="A200">
        <v>199</v>
      </c>
      <c r="B200" t="s">
        <v>110</v>
      </c>
      <c r="C200">
        <f>HYPERLINK("/Volumes/zettassd/Workspace/pyqt5_zetcode/.idea", "DirView")</f>
        <v>0</v>
      </c>
      <c r="D200" t="s">
        <v>303</v>
      </c>
      <c r="E200">
        <f>HYPERLINK("/Volumes/zettassd/Workspace/pyqt5_zetcode/.idea/misc.xml", "FileView")</f>
        <v>0</v>
      </c>
    </row>
    <row r="201" spans="1:5">
      <c r="A201">
        <v>200</v>
      </c>
      <c r="B201" t="s">
        <v>110</v>
      </c>
      <c r="C201">
        <f>HYPERLINK("/Volumes/zettassd/Workspace/pyqt5_zetcode/.idea", "DirView")</f>
        <v>0</v>
      </c>
      <c r="D201" t="s">
        <v>304</v>
      </c>
      <c r="E201">
        <f>HYPERLINK("/Volumes/zettassd/Workspace/pyqt5_zetcode/.idea/pyqt5_zetcode.iml", "FileView")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 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2019-01-25T13:24:02Z</dcterms:created>
  <dcterms:modified xsi:type="dcterms:W3CDTF">2019-01-25T13:24:02Z</dcterms:modified>
</cp:coreProperties>
</file>