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ckw\Desktop\프로젝트1\"/>
    </mc:Choice>
  </mc:AlternateContent>
  <xr:revisionPtr revIDLastSave="0" documentId="13_ncr:1_{8898CE8E-0543-4C9E-B44F-E9148CABC400}" xr6:coauthVersionLast="47" xr6:coauthVersionMax="47" xr10:uidLastSave="{00000000-0000-0000-0000-000000000000}"/>
  <bookViews>
    <workbookView xWindow="-108" yWindow="-108" windowWidth="23256" windowHeight="12576" xr2:uid="{5C7DAEAD-5F12-49D9-8D89-3839B85624B7}"/>
  </bookViews>
  <sheets>
    <sheet name="총정리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0" i="1"/>
  <c r="G18" i="1"/>
  <c r="G17" i="1"/>
  <c r="G14" i="1"/>
  <c r="G15" i="1"/>
  <c r="G19" i="1"/>
  <c r="G12" i="1"/>
  <c r="G7" i="1"/>
  <c r="G6" i="1"/>
  <c r="G11" i="1"/>
  <c r="G10" i="1"/>
  <c r="G5" i="1"/>
  <c r="G4" i="1"/>
</calcChain>
</file>

<file path=xl/sharedStrings.xml><?xml version="1.0" encoding="utf-8"?>
<sst xmlns="http://schemas.openxmlformats.org/spreadsheetml/2006/main" count="61" uniqueCount="59">
  <si>
    <t>총매출액</t>
    <phoneticPr fontId="3" type="noConversion"/>
  </si>
  <si>
    <t>원재료 비용</t>
    <phoneticPr fontId="3" type="noConversion"/>
  </si>
  <si>
    <t>총비용</t>
    <phoneticPr fontId="3" type="noConversion"/>
  </si>
  <si>
    <t>S-Oil</t>
  </si>
  <si>
    <t>GS</t>
  </si>
  <si>
    <t>sk이노베이션</t>
  </si>
  <si>
    <t>중앙에너비스</t>
  </si>
  <si>
    <t>흥구석유</t>
  </si>
  <si>
    <t>한국석유</t>
  </si>
  <si>
    <t>석유주(윤활유 비중 높은회사)</t>
  </si>
  <si>
    <t>극동유화</t>
  </si>
  <si>
    <t>한국쉘석유</t>
  </si>
  <si>
    <t>석유화학주</t>
  </si>
  <si>
    <t>Sk케미컬</t>
  </si>
  <si>
    <t>동성케미컬</t>
  </si>
  <si>
    <t>롯데케미칼</t>
  </si>
  <si>
    <t>이수화학</t>
  </si>
  <si>
    <t>특이사항</t>
    <phoneticPr fontId="3" type="noConversion"/>
  </si>
  <si>
    <r>
      <rPr>
        <sz val="8.8000000000000007"/>
        <color rgb="FF000000"/>
        <rFont val="맑은 고딕"/>
        <family val="3"/>
        <charset val="129"/>
      </rPr>
      <t>석유류</t>
    </r>
    <r>
      <rPr>
        <sz val="8.8000000000000007"/>
        <color rgb="FF000000"/>
        <rFont val="Arial"/>
        <family val="2"/>
      </rPr>
      <t xml:space="preserve"> </t>
    </r>
    <r>
      <rPr>
        <sz val="8.8000000000000007"/>
        <color rgb="FF000000"/>
        <rFont val="맑은 고딕"/>
        <family val="3"/>
        <charset val="129"/>
      </rPr>
      <t>도소매</t>
    </r>
    <r>
      <rPr>
        <sz val="8.8000000000000007"/>
        <color rgb="FF000000"/>
        <rFont val="Arial"/>
        <family val="2"/>
      </rPr>
      <t xml:space="preserve"> </t>
    </r>
    <r>
      <rPr>
        <sz val="8.8000000000000007"/>
        <color rgb="FF000000"/>
        <rFont val="맑은 고딕"/>
        <family val="3"/>
        <charset val="129"/>
      </rPr>
      <t>판매업체</t>
    </r>
    <r>
      <rPr>
        <sz val="8.8000000000000007"/>
        <color rgb="FF000000"/>
        <rFont val="Arial"/>
        <family val="2"/>
      </rPr>
      <t xml:space="preserve">. </t>
    </r>
    <r>
      <rPr>
        <sz val="8.8000000000000007"/>
        <color rgb="FF000000"/>
        <rFont val="맑은 고딕"/>
        <family val="3"/>
        <charset val="129"/>
      </rPr>
      <t>석유류</t>
    </r>
    <r>
      <rPr>
        <sz val="8.8000000000000007"/>
        <color rgb="FF000000"/>
        <rFont val="Arial"/>
        <family val="2"/>
      </rPr>
      <t xml:space="preserve"> </t>
    </r>
    <r>
      <rPr>
        <sz val="8.8000000000000007"/>
        <color rgb="FF000000"/>
        <rFont val="맑은 고딕"/>
        <family val="3"/>
        <charset val="129"/>
      </rPr>
      <t>제품인</t>
    </r>
    <r>
      <rPr>
        <sz val="8.8000000000000007"/>
        <color rgb="FF000000"/>
        <rFont val="Arial"/>
        <family val="2"/>
      </rPr>
      <t xml:space="preserve"> </t>
    </r>
    <r>
      <rPr>
        <sz val="8.8000000000000007"/>
        <color rgb="FF000000"/>
        <rFont val="맑은 고딕"/>
        <family val="3"/>
        <charset val="129"/>
      </rPr>
      <t>휘발유</t>
    </r>
    <r>
      <rPr>
        <sz val="8.8000000000000007"/>
        <color rgb="FF000000"/>
        <rFont val="Arial"/>
        <family val="2"/>
      </rPr>
      <t xml:space="preserve">, </t>
    </r>
    <r>
      <rPr>
        <sz val="8.8000000000000007"/>
        <color rgb="FF000000"/>
        <rFont val="맑은 고딕"/>
        <family val="3"/>
        <charset val="129"/>
      </rPr>
      <t>등유</t>
    </r>
    <r>
      <rPr>
        <sz val="8.8000000000000007"/>
        <color rgb="FF000000"/>
        <rFont val="Arial"/>
        <family val="2"/>
      </rPr>
      <t xml:space="preserve">, </t>
    </r>
    <r>
      <rPr>
        <sz val="8.8000000000000007"/>
        <color rgb="FF000000"/>
        <rFont val="맑은 고딕"/>
        <family val="3"/>
        <charset val="129"/>
      </rPr>
      <t>경유</t>
    </r>
    <r>
      <rPr>
        <sz val="8.8000000000000007"/>
        <color rgb="FF000000"/>
        <rFont val="Arial"/>
        <family val="2"/>
      </rPr>
      <t xml:space="preserve"> </t>
    </r>
    <r>
      <rPr>
        <sz val="8.8000000000000007"/>
        <color rgb="FF000000"/>
        <rFont val="맑은 고딕"/>
        <family val="3"/>
        <charset val="129"/>
      </rPr>
      <t>등을</t>
    </r>
    <r>
      <rPr>
        <sz val="8.8000000000000007"/>
        <color rgb="FF000000"/>
        <rFont val="Arial"/>
        <family val="2"/>
      </rPr>
      <t xml:space="preserve"> GS</t>
    </r>
    <r>
      <rPr>
        <sz val="8.8000000000000007"/>
        <color rgb="FF000000"/>
        <rFont val="맑은 고딕"/>
        <family val="3"/>
        <charset val="129"/>
      </rPr>
      <t>칼텍스로부터</t>
    </r>
    <r>
      <rPr>
        <sz val="8.8000000000000007"/>
        <color rgb="FF000000"/>
        <rFont val="Arial"/>
        <family val="2"/>
      </rPr>
      <t xml:space="preserve"> </t>
    </r>
    <r>
      <rPr>
        <sz val="8.8000000000000007"/>
        <color rgb="FF000000"/>
        <rFont val="맑은 고딕"/>
        <family val="3"/>
        <charset val="129"/>
      </rPr>
      <t>매입하여</t>
    </r>
    <r>
      <rPr>
        <sz val="8.8000000000000007"/>
        <color rgb="FF000000"/>
        <rFont val="Arial"/>
        <family val="2"/>
      </rPr>
      <t xml:space="preserve"> </t>
    </r>
    <r>
      <rPr>
        <sz val="8.8000000000000007"/>
        <color rgb="FF000000"/>
        <rFont val="맑은 고딕"/>
        <family val="3"/>
        <charset val="129"/>
      </rPr>
      <t>대구</t>
    </r>
    <r>
      <rPr>
        <sz val="8.8000000000000007"/>
        <color rgb="FF000000"/>
        <rFont val="Arial"/>
        <family val="2"/>
      </rPr>
      <t xml:space="preserve">, </t>
    </r>
    <r>
      <rPr>
        <sz val="8.8000000000000007"/>
        <color rgb="FF000000"/>
        <rFont val="맑은 고딕"/>
        <family val="3"/>
        <charset val="129"/>
      </rPr>
      <t>경북</t>
    </r>
    <r>
      <rPr>
        <sz val="8.8000000000000007"/>
        <color rgb="FF000000"/>
        <rFont val="Arial"/>
        <family val="2"/>
      </rPr>
      <t xml:space="preserve"> </t>
    </r>
    <r>
      <rPr>
        <sz val="8.8000000000000007"/>
        <color rgb="FF000000"/>
        <rFont val="맑은 고딕"/>
        <family val="3"/>
        <charset val="129"/>
      </rPr>
      <t>지역에</t>
    </r>
    <r>
      <rPr>
        <sz val="8.8000000000000007"/>
        <color rgb="FF000000"/>
        <rFont val="Arial"/>
        <family val="2"/>
      </rPr>
      <t xml:space="preserve"> </t>
    </r>
    <r>
      <rPr>
        <sz val="8.8000000000000007"/>
        <color rgb="FF000000"/>
        <rFont val="맑은 고딕"/>
        <family val="3"/>
        <charset val="129"/>
      </rPr>
      <t>공급중</t>
    </r>
    <r>
      <rPr>
        <sz val="8.8000000000000007"/>
        <color rgb="FF000000"/>
        <rFont val="Arial"/>
        <family val="2"/>
      </rPr>
      <t>.</t>
    </r>
    <phoneticPr fontId="3" type="noConversion"/>
  </si>
  <si>
    <t>매출액 비중</t>
    <phoneticPr fontId="3" type="noConversion"/>
  </si>
  <si>
    <t>석유제품 매출액</t>
    <phoneticPr fontId="3" type="noConversion"/>
  </si>
  <si>
    <t>2021년 3분기 보고서</t>
    <phoneticPr fontId="3" type="noConversion"/>
  </si>
  <si>
    <t>최근3개월</t>
    <phoneticPr fontId="3" type="noConversion"/>
  </si>
  <si>
    <t>석유사업:64%,화학사업:21%</t>
    <phoneticPr fontId="3" type="noConversion"/>
  </si>
  <si>
    <t>11682021(백만원)</t>
    <phoneticPr fontId="3" type="noConversion"/>
  </si>
  <si>
    <t>10695596(백만원)</t>
    <phoneticPr fontId="3" type="noConversion"/>
  </si>
  <si>
    <t>6,010,955(백만원)</t>
    <phoneticPr fontId="3" type="noConversion"/>
  </si>
  <si>
    <t>6,567,592(백만원)</t>
    <phoneticPr fontId="3" type="noConversion"/>
  </si>
  <si>
    <t>원재료 비중</t>
    <phoneticPr fontId="3" type="noConversion"/>
  </si>
  <si>
    <t>정유: 72.34%, 석유화학:17%, 
윤활유:9.89%</t>
    <phoneticPr fontId="3" type="noConversion"/>
  </si>
  <si>
    <t>gs칼텍스:23,253,675</t>
    <phoneticPr fontId="3" type="noConversion"/>
  </si>
  <si>
    <t>gs파워:27,489, gs칼텍스:23,253,675, 
gs리테일:7,111,152, gs이피에스:842,803
gs글로벌:2,546,933
gs이앤알:1,157,407</t>
    <phoneticPr fontId="3" type="noConversion"/>
  </si>
  <si>
    <t>윤활유: 80%, 그리스: 5%</t>
    <phoneticPr fontId="3" type="noConversion"/>
  </si>
  <si>
    <t>36,361866(천원)</t>
    <phoneticPr fontId="3" type="noConversion"/>
  </si>
  <si>
    <t>43,823,764(천원)</t>
    <phoneticPr fontId="3" type="noConversion"/>
  </si>
  <si>
    <t>유류판매(일반유,LPG등):96.19%</t>
    <phoneticPr fontId="3" type="noConversion"/>
  </si>
  <si>
    <t>미창석유공업</t>
    <phoneticPr fontId="3" type="noConversion"/>
  </si>
  <si>
    <t>윤활유: 74.8%,
 고무배합유(타이어,신발):18.8%</t>
    <phoneticPr fontId="3" type="noConversion"/>
  </si>
  <si>
    <t>석유화학제품: 59.44% ,보냉제:38.65%</t>
    <phoneticPr fontId="3" type="noConversion"/>
  </si>
  <si>
    <t>윤활유:24%, 석유:67%</t>
    <phoneticPr fontId="3" type="noConversion"/>
  </si>
  <si>
    <t>Coplyester수지,엔지니어링플라스틱:57%</t>
    <phoneticPr fontId="3" type="noConversion"/>
  </si>
  <si>
    <t>특이사항을 통해 비용비중이 
상당히 높을 것으로 추측</t>
    <phoneticPr fontId="3" type="noConversion"/>
  </si>
  <si>
    <t>석유화학제품: 10,009,458
나머지 플라스틱</t>
    <phoneticPr fontId="3" type="noConversion"/>
  </si>
  <si>
    <t>23253675/34939459</t>
    <phoneticPr fontId="3" type="noConversion"/>
  </si>
  <si>
    <t>gs칼텍스 비중: 66%</t>
    <phoneticPr fontId="3" type="noConversion"/>
  </si>
  <si>
    <t>화학상품: 36.74%, 아스팔트:34.81%
합성수지:19.37%</t>
    <phoneticPr fontId="3" type="noConversion"/>
  </si>
  <si>
    <t>매출원가:381,708,182,121</t>
    <phoneticPr fontId="3" type="noConversion"/>
  </si>
  <si>
    <t>석유화학부분원재료매입액:
736,668,000,000</t>
    <phoneticPr fontId="3" type="noConversion"/>
  </si>
  <si>
    <t>석유화학사업부문: 78.5%</t>
    <phoneticPr fontId="3" type="noConversion"/>
  </si>
  <si>
    <t>유류판매: 100%</t>
    <phoneticPr fontId="3" type="noConversion"/>
  </si>
  <si>
    <t>정유주</t>
    <phoneticPr fontId="3" type="noConversion"/>
  </si>
  <si>
    <t>코프라</t>
    <phoneticPr fontId="3" type="noConversion"/>
  </si>
  <si>
    <t>석유화학제품: 95.6%</t>
    <phoneticPr fontId="3" type="noConversion"/>
  </si>
  <si>
    <t>사용가능여부</t>
    <phoneticPr fontId="3" type="noConversion"/>
  </si>
  <si>
    <t>x</t>
    <phoneticPr fontId="3" type="noConversion"/>
  </si>
  <si>
    <t>KPX케미칼</t>
    <phoneticPr fontId="3" type="noConversion"/>
  </si>
  <si>
    <t>애경케미칼</t>
    <phoneticPr fontId="3" type="noConversion"/>
  </si>
  <si>
    <t>393559405 </t>
    <phoneticPr fontId="3" type="noConversion"/>
  </si>
  <si>
    <t>276519385 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</si>
</sst>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3"/>
      <color rgb="FF333333"/>
      <name val="맑은 고딕"/>
      <family val="3"/>
      <charset val="129"/>
      <scheme val="minor"/>
    </font>
    <font>
      <sz val="13"/>
      <color rgb="FF1A1A1A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0"/>
      <color rgb="FF1A1A1A"/>
      <name val="맑은 고딕"/>
      <family val="3"/>
      <charset val="129"/>
      <scheme val="minor"/>
    </font>
    <font>
      <sz val="8.8000000000000007"/>
      <color rgb="FF000000"/>
      <name val="맑은 고딕"/>
      <family val="3"/>
      <charset val="129"/>
    </font>
    <font>
      <sz val="8.8000000000000007"/>
      <color rgb="FF000000"/>
      <name val="Arial"/>
      <family val="2"/>
    </font>
    <font>
      <sz val="8.8000000000000007"/>
      <color rgb="FF000000"/>
      <name val="ChosunGothic"/>
      <family val="3"/>
      <charset val="129"/>
    </font>
    <font>
      <sz val="11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14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Border="1" applyAlignment="1"/>
    <xf numFmtId="0" fontId="6" fillId="0" borderId="0" xfId="0" applyFont="1" applyBorder="1" applyAlignment="1"/>
    <xf numFmtId="0" fontId="10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/>
    <xf numFmtId="0" fontId="7" fillId="0" borderId="0" xfId="0" applyFont="1" applyFill="1" applyBorder="1" applyAlignment="1"/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wrapText="1"/>
    </xf>
    <xf numFmtId="3" fontId="0" fillId="0" borderId="0" xfId="0" applyNumberFormat="1">
      <alignment vertical="center"/>
    </xf>
    <xf numFmtId="3" fontId="11" fillId="0" borderId="3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9" fontId="0" fillId="0" borderId="0" xfId="1" applyFont="1">
      <alignment vertical="center"/>
    </xf>
    <xf numFmtId="10" fontId="0" fillId="0" borderId="0" xfId="1" applyNumberFormat="1" applyFont="1" applyAlignment="1">
      <alignment vertical="center" wrapText="1"/>
    </xf>
    <xf numFmtId="10" fontId="0" fillId="0" borderId="0" xfId="1" applyNumberFormat="1" applyFont="1">
      <alignment vertical="center"/>
    </xf>
    <xf numFmtId="3" fontId="12" fillId="0" borderId="0" xfId="0" applyNumberFormat="1" applyFont="1" applyBorder="1">
      <alignment vertical="center"/>
    </xf>
    <xf numFmtId="0" fontId="11" fillId="0" borderId="4" xfId="0" applyNumberFormat="1" applyFont="1" applyBorder="1" applyAlignment="1">
      <alignment horizontal="right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0813-9E59-44F0-B536-1C2E8558D7A0}">
  <dimension ref="A1:J21"/>
  <sheetViews>
    <sheetView tabSelected="1" zoomScale="85" zoomScaleNormal="85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B17" sqref="B17"/>
    </sheetView>
  </sheetViews>
  <sheetFormatPr defaultRowHeight="17.399999999999999"/>
  <cols>
    <col min="1" max="1" width="20.5" customWidth="1"/>
    <col min="2" max="2" width="22.3984375" customWidth="1"/>
    <col min="3" max="3" width="22.796875" customWidth="1"/>
    <col min="4" max="4" width="35.296875" customWidth="1"/>
    <col min="5" max="5" width="22.59765625" customWidth="1"/>
    <col min="6" max="6" width="27.09765625" customWidth="1"/>
    <col min="7" max="7" width="22.3984375" customWidth="1"/>
    <col min="8" max="8" width="14.8984375" customWidth="1"/>
    <col min="9" max="9" width="25.59765625" customWidth="1"/>
    <col min="10" max="10" width="18.296875" customWidth="1"/>
  </cols>
  <sheetData>
    <row r="1" spans="1:10">
      <c r="E1" t="s">
        <v>22</v>
      </c>
    </row>
    <row r="2" spans="1:10" ht="40.799999999999997" customHeight="1">
      <c r="A2" s="12" t="s">
        <v>21</v>
      </c>
      <c r="B2" s="15" t="s">
        <v>20</v>
      </c>
      <c r="C2" s="15" t="s">
        <v>0</v>
      </c>
      <c r="D2" s="16" t="s">
        <v>19</v>
      </c>
      <c r="E2" s="15" t="s">
        <v>1</v>
      </c>
      <c r="F2" s="15" t="s">
        <v>2</v>
      </c>
      <c r="G2" s="16" t="s">
        <v>28</v>
      </c>
      <c r="H2" s="15" t="s">
        <v>53</v>
      </c>
      <c r="I2" s="15" t="s">
        <v>17</v>
      </c>
    </row>
    <row r="3" spans="1:10" ht="25.8" customHeight="1" thickBot="1">
      <c r="A3" s="13" t="s">
        <v>50</v>
      </c>
    </row>
    <row r="4" spans="1:10" ht="42" customHeight="1" thickBot="1">
      <c r="A4" s="22" t="s">
        <v>3</v>
      </c>
      <c r="D4" s="7" t="s">
        <v>29</v>
      </c>
      <c r="E4" t="s">
        <v>26</v>
      </c>
      <c r="F4" t="s">
        <v>27</v>
      </c>
      <c r="G4" s="17">
        <f>6010955/6567592</f>
        <v>0.91524488731943154</v>
      </c>
      <c r="I4" s="1"/>
    </row>
    <row r="5" spans="1:10" ht="116.4" customHeight="1" thickBot="1">
      <c r="A5" s="22" t="s">
        <v>4</v>
      </c>
      <c r="B5" t="s">
        <v>30</v>
      </c>
      <c r="C5" s="8" t="s">
        <v>31</v>
      </c>
      <c r="D5" t="s">
        <v>44</v>
      </c>
      <c r="E5" s="9">
        <v>3863042</v>
      </c>
      <c r="F5" s="9">
        <v>4877038</v>
      </c>
      <c r="G5" s="17">
        <f>3863042/4877038</f>
        <v>0.79208773850029468</v>
      </c>
      <c r="I5" t="s">
        <v>43</v>
      </c>
    </row>
    <row r="6" spans="1:10" ht="50.4" customHeight="1" thickBot="1">
      <c r="A6" s="22" t="s">
        <v>5</v>
      </c>
      <c r="D6" t="s">
        <v>23</v>
      </c>
      <c r="E6" t="s">
        <v>25</v>
      </c>
      <c r="F6" t="s">
        <v>24</v>
      </c>
      <c r="G6" s="17">
        <f>10695596/11682021</f>
        <v>0.91556041544523847</v>
      </c>
      <c r="I6" s="1"/>
    </row>
    <row r="7" spans="1:10" ht="34.200000000000003" customHeight="1" thickBot="1">
      <c r="A7" s="23" t="s">
        <v>6</v>
      </c>
      <c r="D7" t="s">
        <v>35</v>
      </c>
      <c r="E7" t="s">
        <v>33</v>
      </c>
      <c r="F7" t="s">
        <v>34</v>
      </c>
      <c r="G7" s="17">
        <f>36361866/43823764</f>
        <v>0.82972941347530071</v>
      </c>
      <c r="I7" s="2"/>
    </row>
    <row r="8" spans="1:10" ht="72.599999999999994" customHeight="1" thickBot="1">
      <c r="A8" s="22" t="s">
        <v>7</v>
      </c>
      <c r="D8" s="6" t="s">
        <v>49</v>
      </c>
      <c r="G8" s="18">
        <v>0.9</v>
      </c>
      <c r="I8" s="3" t="s">
        <v>18</v>
      </c>
      <c r="J8" s="7" t="s">
        <v>41</v>
      </c>
    </row>
    <row r="9" spans="1:10" ht="37.200000000000003" customHeight="1" thickBot="1">
      <c r="A9" s="14" t="s">
        <v>9</v>
      </c>
      <c r="G9" s="19"/>
      <c r="I9" s="4"/>
    </row>
    <row r="10" spans="1:10" ht="49.8" customHeight="1" thickBot="1">
      <c r="A10" s="24" t="s">
        <v>10</v>
      </c>
      <c r="D10" t="s">
        <v>39</v>
      </c>
      <c r="E10">
        <v>249521508</v>
      </c>
      <c r="F10">
        <v>256476751</v>
      </c>
      <c r="G10" s="19">
        <f>249521508/256476751</f>
        <v>0.97288158488876053</v>
      </c>
      <c r="I10" s="5"/>
    </row>
    <row r="11" spans="1:10" ht="64.8" customHeight="1" thickBot="1">
      <c r="A11" s="24" t="s">
        <v>11</v>
      </c>
      <c r="D11" t="s">
        <v>32</v>
      </c>
      <c r="E11" s="9">
        <v>33255573</v>
      </c>
      <c r="F11" s="9">
        <v>51047416</v>
      </c>
      <c r="G11" s="19">
        <f>E11/F11</f>
        <v>0.65146437578740524</v>
      </c>
      <c r="I11" s="5"/>
    </row>
    <row r="12" spans="1:10" ht="32.4" customHeight="1" thickBot="1">
      <c r="A12" s="24" t="s">
        <v>36</v>
      </c>
      <c r="D12" s="7" t="s">
        <v>37</v>
      </c>
      <c r="E12" s="9">
        <v>76803598</v>
      </c>
      <c r="F12" s="9">
        <v>86631831</v>
      </c>
      <c r="G12" s="19">
        <f>E12/F12</f>
        <v>0.88655171099869745</v>
      </c>
      <c r="I12" s="5"/>
    </row>
    <row r="13" spans="1:10" ht="47.4" customHeight="1" thickBot="1">
      <c r="A13" s="14" t="s">
        <v>12</v>
      </c>
      <c r="G13" s="19"/>
      <c r="I13" s="1"/>
    </row>
    <row r="14" spans="1:10" ht="45" customHeight="1" thickBot="1">
      <c r="A14" s="22" t="s">
        <v>13</v>
      </c>
      <c r="D14" s="6" t="s">
        <v>40</v>
      </c>
      <c r="E14">
        <v>173167027</v>
      </c>
      <c r="F14">
        <v>424402080</v>
      </c>
      <c r="G14" s="19">
        <f t="shared" ref="G14:G18" si="0">E14/F14</f>
        <v>0.4080258678279805</v>
      </c>
      <c r="H14" s="11" t="s">
        <v>54</v>
      </c>
      <c r="I14" s="1"/>
    </row>
    <row r="15" spans="1:10" ht="37.200000000000003" customHeight="1" thickBot="1">
      <c r="A15" s="22" t="s">
        <v>14</v>
      </c>
      <c r="D15" t="s">
        <v>38</v>
      </c>
      <c r="E15" s="9">
        <v>113483513983</v>
      </c>
      <c r="F15" s="9">
        <v>196493228983</v>
      </c>
      <c r="G15" s="19">
        <f t="shared" si="0"/>
        <v>0.57754414526323572</v>
      </c>
      <c r="H15" s="11" t="s">
        <v>54</v>
      </c>
      <c r="I15" s="1"/>
    </row>
    <row r="16" spans="1:10" ht="58.8" customHeight="1" thickBot="1">
      <c r="A16" s="22" t="s">
        <v>16</v>
      </c>
      <c r="D16" t="s">
        <v>48</v>
      </c>
      <c r="E16" s="7" t="s">
        <v>47</v>
      </c>
      <c r="F16" t="s">
        <v>46</v>
      </c>
      <c r="G16" s="19"/>
      <c r="H16" s="11" t="s">
        <v>54</v>
      </c>
      <c r="I16" s="1"/>
    </row>
    <row r="17" spans="1:9" ht="46.8" customHeight="1" thickBot="1">
      <c r="A17" s="22" t="s">
        <v>8</v>
      </c>
      <c r="D17" s="7" t="s">
        <v>45</v>
      </c>
      <c r="E17">
        <v>276910725471</v>
      </c>
      <c r="F17">
        <v>304891895498</v>
      </c>
      <c r="G17" s="19">
        <f t="shared" si="0"/>
        <v>0.90822593043578115</v>
      </c>
      <c r="I17" s="1"/>
    </row>
    <row r="18" spans="1:9" ht="39.6" customHeight="1" thickBot="1">
      <c r="A18" s="25" t="s">
        <v>51</v>
      </c>
      <c r="D18" t="s">
        <v>52</v>
      </c>
      <c r="E18">
        <v>40344212</v>
      </c>
      <c r="F18">
        <v>45114488</v>
      </c>
      <c r="G18" s="19">
        <f t="shared" si="0"/>
        <v>0.89426288069588644</v>
      </c>
    </row>
    <row r="19" spans="1:9" ht="51.6" customHeight="1" thickBot="1">
      <c r="A19" s="22" t="s">
        <v>15</v>
      </c>
      <c r="B19" s="7" t="s">
        <v>42</v>
      </c>
      <c r="C19" s="9">
        <v>12962264</v>
      </c>
      <c r="E19">
        <v>2956320695</v>
      </c>
      <c r="F19">
        <v>3928747349</v>
      </c>
      <c r="G19" s="19">
        <f>E19/F19</f>
        <v>0.75248429903553971</v>
      </c>
    </row>
    <row r="20" spans="1:9" ht="53.4" customHeight="1">
      <c r="A20" s="26" t="s">
        <v>55</v>
      </c>
      <c r="D20" s="6">
        <v>1</v>
      </c>
      <c r="E20" s="10">
        <v>626655779017</v>
      </c>
      <c r="F20" s="20">
        <v>654387838081</v>
      </c>
      <c r="G20" s="19">
        <f>E20/F20</f>
        <v>0.95762137153201898</v>
      </c>
    </row>
    <row r="21" spans="1:9" ht="38.4" customHeight="1">
      <c r="A21" s="26" t="s">
        <v>56</v>
      </c>
      <c r="D21" s="6">
        <v>0.88</v>
      </c>
      <c r="E21" s="21" t="s">
        <v>58</v>
      </c>
      <c r="F21" s="21" t="s">
        <v>57</v>
      </c>
      <c r="G21" s="19">
        <f>276195385/393559405</f>
        <v>0.70178829800802245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F5C1-26B0-4170-A9CF-F037F0C50A3C}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CBE1-E167-4EBB-A3F6-21A69358E3F8}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F431-F48B-4796-A5E9-1B42C169FBD1}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4C61-FC7F-41D4-9795-FC778961E1AB}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총정리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JOONG KIM</dc:creator>
  <cp:lastModifiedBy>WON JOONG KIM</cp:lastModifiedBy>
  <dcterms:created xsi:type="dcterms:W3CDTF">2022-02-14T14:41:09Z</dcterms:created>
  <dcterms:modified xsi:type="dcterms:W3CDTF">2022-02-15T08:12:00Z</dcterms:modified>
</cp:coreProperties>
</file>