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25" windowHeight="871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<sst xmlns="http://schemas.openxmlformats.org/spreadsheetml/2006/main" count="210" uniqueCount="187">
  <si>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</si>
  <si>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</si>
  <si>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</si>
  <si>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</si>
  <si>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</si>
  <si>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</si>
  <si>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</si>
  <si>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</si>
  <si>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</si>
  <si>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</si>
  <si>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</si>
  <si>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</si>
  <si>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</si>
  <si>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</si>
  <si>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</si>
  <si>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</si>
  <si>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</si>
  <si>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</si>
  <si>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</si>
  <si>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</si>
  <si>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</si>
  <si>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</si>
  <si>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</si>
  <si>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</si>
  <si>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</si>
  <si>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</si>
  <si>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</si>
  <si>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</si>
  <si>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</si>
  <si>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</si>
  <si>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</si>
  <si>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</si>
  <si>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</si>
  <si>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</si>
  <si>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</si>
  <si>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</si>
  <si>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</si>
  <si>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</si>
  <si>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</si>
  <si>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</si>
  <si>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</si>
  <si>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</si>
  <si>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</si>
  <si>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</si>
  <si>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</si>
  <si>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</si>
  <si>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</si>
  <si>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</si>
  <si>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</si>
  <si>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</si>
  <si>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</si>
  <si>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</si>
  <si>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</si>
  <si>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普通道具</t>
  </si>
  <si>
    <t>GameItemType_Money</t>
  </si>
  <si>
    <t>货币道具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</si>
  <si>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</si>
  <si>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</si>
  <si>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</si>
  <si>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</si>
  <si>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</si>
  <si>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</si>
  <si>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</si>
  <si>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</si>
  <si>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</si>
  <si>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</si>
  <si>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</si>
  <si>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</si>
  <si>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</si>
  <si>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</si>
  <si>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</si>
  <si>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</si>
  <si>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</si>
  <si>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</si>
  <si>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</si>
  <si>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</si>
  <si>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</si>
  <si>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</si>
  <si>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</si>
  <si>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</si>
  <si>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</si>
  <si>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</si>
  <si>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</si>
  <si>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</si>
  <si>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</si>
  <si>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</si>
  <si>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</si>
  <si>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</si>
  <si>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</si>
  <si>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</si>
  <si>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GamePropertyType_Silver</t>
  </si>
  <si>
    <t>Silver</t>
  </si>
  <si>
    <t>银币</t>
  </si>
  <si>
    <t>GamePropertyType_Gold</t>
  </si>
  <si>
    <t>Gold</t>
  </si>
  <si>
    <t>金币</t>
  </si>
  <si>
    <t>GamePropertyType_Diamond</t>
  </si>
  <si>
    <t>Diamond</t>
  </si>
  <si>
    <t>钻石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</si>
  <si>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</si>
  <si>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</si>
  <si>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</si>
  <si>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</si>
  <si>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</si>
  <si>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</si>
  <si>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</si>
  <si>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</si>
  <si>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</si>
  <si>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</si>
  <si>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</si>
  <si>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</si>
  <si>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</si>
  <si>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</si>
  <si>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</si>
  <si>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</si>
  <si>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</si>
  <si>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</si>
  <si>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</si>
  <si>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</si>
  <si>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</si>
  <si>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</si>
  <si>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</si>
  <si>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</si>
  <si>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</si>
  <si>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</si>
  <si>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</si>
  <si>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</si>
  <si>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</si>
  <si>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</si>
  <si>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</si>
  <si>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</si>
  <si>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</si>
  <si>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</si>
  <si>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</si>
  <si>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</si>
  <si>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</si>
  <si>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</si>
  <si>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</si>
  <si>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</si>
  <si>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</si>
  <si>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</si>
  <si>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</si>
  <si>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</si>
  <si>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</si>
  <si>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</si>
  <si>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</si>
  <si>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</si>
  <si>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</si>
  <si>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</si>
  <si>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</si>
  <si>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</si>
  <si>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</si>
  <si>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</si>
  <si>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</si>
  <si>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</si>
  <si>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</si>
  <si>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</si>
  <si>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</si>
  <si>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</si>
  <si>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</si>
  <si>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</si>
  <si>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</si>
  <si>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</si>
  <si>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</si>
  <si>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</si>
  <si>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</si>
  <si>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</si>
  <si>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</si>
  <si>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</si>
  <si>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</si>
  <si>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</si>
  <si>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</si>
  <si>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</si>
  <si>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</si>
  <si>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</si>
  <si>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</si>
  <si>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</si>
  <si>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</si>
  <si>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</si>
  <si>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</si>
  <si>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ChatChannel</t>
  </si>
  <si>
    <t>ChatChannel_World</t>
  </si>
  <si>
    <t>世界频道</t>
  </si>
  <si>
    <t>ChatChannel_Guild</t>
  </si>
  <si>
    <t>工会频道</t>
  </si>
  <si>
    <t>ChatChannel_Max</t>
  </si>
  <si>
    <t>聊天频道最大值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</si>
</sst>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8"/>
  <sheetViews>
    <sheetView tabSelected="1" topLeftCell="C91" workbookViewId="0">
      <selection activeCell="K111" sqref="K111"/>
    </sheetView>
  </sheetViews>
  <sheetFormatPr defaultColWidth="9" defaultRowHeight="16.5"/>
  <cols>
    <col min="1" max="1" width="9" style="1"/>
    <col min="2" max="2" width="31.75" style="1" customWidth="1"/>
    <col min="3" max="3" width="20.875" style="1" customWidth="1"/>
    <col min="4" max="5" width="14.125" style="1" customWidth="1"/>
    <col min="6" max="6" width="9.375" style="1" customWidth="1"/>
    <col min="7" max="7" width="5" style="1" customWidth="1"/>
    <col min="8" max="8" width="37.625" style="2" customWidth="1"/>
    <col min="9" max="9" width="20.875" style="2" customWidth="1"/>
    <col min="10" max="10" width="12.125" style="2" customWidth="1"/>
    <col min="11" max="11" width="21.875" style="2" customWidth="1"/>
    <col min="12" max="12" width="9" style="2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99" customHeight="1" spans="1:12">
      <c r="A3" s="3" t="s">
        <v>11</v>
      </c>
      <c r="B3" s="3" t="s">
        <v>12</v>
      </c>
      <c r="C3" s="5" t="s">
        <v>13</v>
      </c>
      <c r="D3" s="3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1" t="b">
        <v>0</v>
      </c>
      <c r="D4" s="1" t="b">
        <v>1</v>
      </c>
      <c r="H4" s="2" t="s">
        <v>20</v>
      </c>
      <c r="J4" s="2">
        <v>1</v>
      </c>
      <c r="K4" s="7" t="s">
        <v>21</v>
      </c>
    </row>
    <row r="5" spans="2:11">
      <c r="B5" s="6"/>
      <c r="H5" s="2" t="s">
        <v>22</v>
      </c>
      <c r="J5" s="2">
        <v>2</v>
      </c>
      <c r="K5" s="1" t="s">
        <v>23</v>
      </c>
    </row>
    <row r="6" spans="8:11">
      <c r="H6" s="2" t="s">
        <v>24</v>
      </c>
      <c r="J6" s="2">
        <v>3</v>
      </c>
      <c r="K6" s="7" t="s">
        <v>25</v>
      </c>
    </row>
    <row r="7" spans="8:11">
      <c r="H7" s="2" t="s">
        <v>26</v>
      </c>
      <c r="J7" s="2">
        <v>4</v>
      </c>
      <c r="K7" s="7" t="s">
        <v>27</v>
      </c>
    </row>
    <row r="8" spans="8:11">
      <c r="H8" s="2" t="s">
        <v>28</v>
      </c>
      <c r="J8" s="2">
        <v>99</v>
      </c>
      <c r="K8" s="7" t="s">
        <v>29</v>
      </c>
    </row>
    <row r="10" spans="2:11">
      <c r="B10" s="1" t="s">
        <v>30</v>
      </c>
      <c r="D10" s="1" t="b">
        <v>1</v>
      </c>
      <c r="H10" s="2" t="s">
        <v>31</v>
      </c>
      <c r="J10" s="2">
        <v>1</v>
      </c>
      <c r="K10" s="2" t="s">
        <v>32</v>
      </c>
    </row>
    <row r="12" spans="2:11">
      <c r="B12" s="1" t="s">
        <v>33</v>
      </c>
      <c r="D12" s="1" t="b">
        <v>1</v>
      </c>
      <c r="H12" s="2" t="s">
        <v>34</v>
      </c>
      <c r="J12" s="2">
        <v>1</v>
      </c>
      <c r="K12" s="2" t="s">
        <v>35</v>
      </c>
    </row>
    <row r="13" spans="8:11">
      <c r="H13" s="2" t="s">
        <v>36</v>
      </c>
      <c r="J13" s="2">
        <v>2</v>
      </c>
      <c r="K13" s="2" t="s">
        <v>37</v>
      </c>
    </row>
    <row r="14" spans="8:11">
      <c r="H14" s="2" t="s">
        <v>38</v>
      </c>
      <c r="J14" s="2">
        <v>3</v>
      </c>
      <c r="K14" s="2" t="s">
        <v>39</v>
      </c>
    </row>
    <row r="15" spans="8:11">
      <c r="H15" s="2" t="s">
        <v>40</v>
      </c>
      <c r="J15" s="2">
        <v>4</v>
      </c>
      <c r="K15" s="2" t="s">
        <v>41</v>
      </c>
    </row>
    <row r="16" spans="8:11">
      <c r="H16" s="2" t="s">
        <v>42</v>
      </c>
      <c r="J16" s="2">
        <v>5</v>
      </c>
      <c r="K16" s="2" t="s">
        <v>43</v>
      </c>
    </row>
    <row r="18" spans="2:11">
      <c r="B18" s="1" t="s">
        <v>44</v>
      </c>
      <c r="H18" s="2" t="s">
        <v>45</v>
      </c>
      <c r="J18" s="2">
        <v>1</v>
      </c>
      <c r="K18" s="2" t="s">
        <v>46</v>
      </c>
    </row>
    <row r="19" spans="8:11">
      <c r="H19" s="2" t="s">
        <v>47</v>
      </c>
      <c r="J19" s="2">
        <v>2</v>
      </c>
      <c r="K19" s="2" t="s">
        <v>48</v>
      </c>
    </row>
    <row r="20" spans="8:11">
      <c r="H20" s="2" t="s">
        <v>49</v>
      </c>
      <c r="J20" s="2">
        <v>3</v>
      </c>
      <c r="K20" s="2" t="s">
        <v>50</v>
      </c>
    </row>
    <row r="25" spans="2:11">
      <c r="B25" s="1" t="s">
        <v>51</v>
      </c>
      <c r="D25" s="1" t="b">
        <v>1</v>
      </c>
      <c r="H25" s="2" t="s">
        <v>52</v>
      </c>
      <c r="J25" s="2">
        <v>1</v>
      </c>
      <c r="K25" s="2" t="s">
        <v>53</v>
      </c>
    </row>
    <row r="26" spans="8:11">
      <c r="H26" s="2" t="s">
        <v>54</v>
      </c>
      <c r="J26" s="2">
        <v>2</v>
      </c>
      <c r="K26" s="2" t="s">
        <v>55</v>
      </c>
    </row>
    <row r="27" spans="8:11">
      <c r="H27" s="2" t="s">
        <v>56</v>
      </c>
      <c r="J27" s="2">
        <v>3</v>
      </c>
      <c r="K27" s="2" t="s">
        <v>57</v>
      </c>
    </row>
    <row r="28" spans="8:11">
      <c r="H28" s="2" t="s">
        <v>58</v>
      </c>
      <c r="J28" s="2">
        <v>4</v>
      </c>
      <c r="K28" s="2" t="s">
        <v>59</v>
      </c>
    </row>
    <row r="29" spans="8:11">
      <c r="H29" s="2" t="s">
        <v>60</v>
      </c>
      <c r="J29" s="2">
        <v>5</v>
      </c>
      <c r="K29" s="2" t="s">
        <v>61</v>
      </c>
    </row>
    <row r="30" spans="8:11">
      <c r="H30" s="2" t="s">
        <v>62</v>
      </c>
      <c r="J30" s="2">
        <v>6</v>
      </c>
      <c r="K30" s="2" t="s">
        <v>63</v>
      </c>
    </row>
    <row r="32" spans="2:11">
      <c r="B32" s="1" t="s">
        <v>64</v>
      </c>
      <c r="H32" s="2" t="s">
        <v>65</v>
      </c>
      <c r="I32" s="2" t="s">
        <v>66</v>
      </c>
      <c r="J32" s="2">
        <v>1</v>
      </c>
      <c r="K32" s="2" t="s">
        <v>67</v>
      </c>
    </row>
    <row r="33" spans="8:11">
      <c r="H33" s="2" t="s">
        <v>68</v>
      </c>
      <c r="I33" s="2" t="s">
        <v>69</v>
      </c>
      <c r="J33" s="2">
        <v>2</v>
      </c>
      <c r="K33" s="2" t="s">
        <v>70</v>
      </c>
    </row>
    <row r="34" spans="8:11">
      <c r="H34" s="2" t="s">
        <v>71</v>
      </c>
      <c r="I34" s="2" t="s">
        <v>72</v>
      </c>
      <c r="J34" s="2">
        <v>3</v>
      </c>
      <c r="K34" s="2" t="s">
        <v>73</v>
      </c>
    </row>
    <row r="35" spans="8:11">
      <c r="H35" s="2" t="s">
        <v>74</v>
      </c>
      <c r="I35" s="2" t="s">
        <v>75</v>
      </c>
      <c r="J35" s="2">
        <v>4</v>
      </c>
      <c r="K35" s="2" t="s">
        <v>76</v>
      </c>
    </row>
    <row r="36" spans="8:11">
      <c r="H36" s="2" t="s">
        <v>77</v>
      </c>
      <c r="I36" s="2" t="s">
        <v>78</v>
      </c>
      <c r="J36" s="2">
        <v>5</v>
      </c>
      <c r="K36" s="2" t="s">
        <v>79</v>
      </c>
    </row>
    <row r="42" spans="2:11">
      <c r="B42" s="1" t="s">
        <v>80</v>
      </c>
      <c r="H42" s="2" t="s">
        <v>81</v>
      </c>
      <c r="I42" s="2" t="s">
        <v>82</v>
      </c>
      <c r="J42" s="2">
        <v>1001</v>
      </c>
      <c r="K42" s="2" t="s">
        <v>83</v>
      </c>
    </row>
    <row r="43" spans="8:11">
      <c r="H43" s="2" t="s">
        <v>84</v>
      </c>
      <c r="I43" s="2" t="s">
        <v>85</v>
      </c>
      <c r="J43" s="2">
        <v>1002</v>
      </c>
      <c r="K43" s="2" t="s">
        <v>86</v>
      </c>
    </row>
    <row r="44" spans="8:11">
      <c r="H44" s="2" t="s">
        <v>87</v>
      </c>
      <c r="I44" s="2" t="s">
        <v>88</v>
      </c>
      <c r="J44" s="2">
        <v>1003</v>
      </c>
      <c r="K44" s="2" t="s">
        <v>89</v>
      </c>
    </row>
    <row r="45" spans="8:11">
      <c r="H45" s="2" t="s">
        <v>90</v>
      </c>
      <c r="I45" s="2" t="s">
        <v>91</v>
      </c>
      <c r="J45" s="2">
        <v>1004</v>
      </c>
      <c r="K45" s="2" t="s">
        <v>92</v>
      </c>
    </row>
    <row r="46" spans="8:11">
      <c r="H46" s="2" t="s">
        <v>93</v>
      </c>
      <c r="I46" s="2" t="s">
        <v>94</v>
      </c>
      <c r="J46" s="2">
        <v>1005</v>
      </c>
      <c r="K46" s="2" t="s">
        <v>95</v>
      </c>
    </row>
    <row r="47" spans="8:11">
      <c r="H47" s="2" t="s">
        <v>96</v>
      </c>
      <c r="I47" s="2" t="s">
        <v>97</v>
      </c>
      <c r="J47" s="2">
        <v>1006</v>
      </c>
      <c r="K47" s="2" t="s">
        <v>98</v>
      </c>
    </row>
    <row r="48" spans="8:11">
      <c r="H48" s="2" t="s">
        <v>99</v>
      </c>
      <c r="I48" s="2" t="s">
        <v>100</v>
      </c>
      <c r="J48" s="2">
        <v>1007</v>
      </c>
      <c r="K48" s="2" t="s">
        <v>101</v>
      </c>
    </row>
    <row r="49" spans="8:11">
      <c r="H49" s="2" t="s">
        <v>102</v>
      </c>
      <c r="I49" s="2" t="s">
        <v>103</v>
      </c>
      <c r="J49" s="2">
        <v>1008</v>
      </c>
      <c r="K49" s="2" t="s">
        <v>104</v>
      </c>
    </row>
    <row r="51" spans="8:11">
      <c r="H51" s="2" t="s">
        <v>105</v>
      </c>
      <c r="I51" s="2" t="s">
        <v>106</v>
      </c>
      <c r="J51" s="2">
        <v>1101</v>
      </c>
      <c r="K51" s="2" t="s">
        <v>107</v>
      </c>
    </row>
    <row r="52" spans="8:11">
      <c r="H52" s="2" t="s">
        <v>108</v>
      </c>
      <c r="I52" s="2" t="s">
        <v>109</v>
      </c>
      <c r="J52" s="2">
        <v>1102</v>
      </c>
      <c r="K52" s="2" t="s">
        <v>110</v>
      </c>
    </row>
    <row r="53" spans="8:11">
      <c r="H53" s="2" t="s">
        <v>111</v>
      </c>
      <c r="I53" s="2" t="s">
        <v>112</v>
      </c>
      <c r="J53" s="2">
        <v>1103</v>
      </c>
      <c r="K53" s="2" t="s">
        <v>113</v>
      </c>
    </row>
    <row r="54" spans="8:11">
      <c r="H54" s="2" t="str">
        <f>(_xlfn.CONCAT(H53,"Base"))</f>
        <v>GamePropertyType_AtkBase</v>
      </c>
      <c r="I54" s="2" t="str">
        <f>_xlfn.CONCAT(I53,"Base")</f>
        <v>AtkBase</v>
      </c>
      <c r="J54" s="2">
        <f>J53*10+1</f>
        <v>11031</v>
      </c>
      <c r="K54" s="2" t="str">
        <f>_xlfn.CONCAT(K53,"基础值")</f>
        <v>攻击基础值</v>
      </c>
    </row>
    <row r="55" spans="8:11">
      <c r="H55" s="2" t="str">
        <f t="shared" ref="H55:H57" si="0">_xlfn.CONCAT(H53,"Add")</f>
        <v>GamePropertyType_AtkAdd</v>
      </c>
      <c r="I55" s="2" t="str">
        <f>_xlfn.CONCAT(I53,"Add")</f>
        <v>AtkAdd</v>
      </c>
      <c r="J55" s="2">
        <f>J53*10+2</f>
        <v>11032</v>
      </c>
      <c r="K55" s="2" t="str">
        <f>_xlfn.CONCAT(K53,"附加值")</f>
        <v>攻击附加值</v>
      </c>
    </row>
    <row r="56" spans="8:11">
      <c r="H56" s="2" t="str">
        <f>_xlfn.CONCAT(H53,"Pct")</f>
        <v>GamePropertyType_AtkPct</v>
      </c>
      <c r="I56" s="2" t="str">
        <f>_xlfn.CONCAT(I53,"Pct")</f>
        <v>AtkPct</v>
      </c>
      <c r="J56" s="2">
        <f>J53*10+3</f>
        <v>11033</v>
      </c>
      <c r="K56" s="2" t="str">
        <f>_xlfn.CONCAT(K53,"百分比")</f>
        <v>攻击百分比</v>
      </c>
    </row>
    <row r="57" spans="8:11">
      <c r="H57" s="2" t="str">
        <f>_xlfn.CONCAT(H53,"FinalAdd")</f>
        <v>GamePropertyType_AtkFinalAdd</v>
      </c>
      <c r="I57" s="2" t="str">
        <f>_xlfn.CONCAT(I53,"FinalAdd")</f>
        <v>AtkFinalAdd</v>
      </c>
      <c r="J57" s="2">
        <f>J53*10+4</f>
        <v>11034</v>
      </c>
      <c r="K57" s="2" t="str">
        <f>_xlfn.CONCAT(K53,"最终附加值")</f>
        <v>攻击最终附加值</v>
      </c>
    </row>
    <row r="58" spans="8:11">
      <c r="H58" s="2" t="str">
        <f>_xlfn.CONCAT(H53,"FinalPct")</f>
        <v>GamePropertyType_AtkFinalPct</v>
      </c>
      <c r="I58" s="2" t="str">
        <f>_xlfn.CONCAT(I53,"FinalPct")</f>
        <v>AtkFinalPct</v>
      </c>
      <c r="J58" s="2">
        <f>J53*10+5</f>
        <v>11035</v>
      </c>
      <c r="K58" s="2" t="str">
        <f>_xlfn.CONCAT(K53,"最终百分比")</f>
        <v>攻击最终百分比</v>
      </c>
    </row>
    <row r="59" spans="8:11">
      <c r="H59" s="2" t="s">
        <v>114</v>
      </c>
      <c r="I59" s="2" t="s">
        <v>115</v>
      </c>
      <c r="J59" s="2">
        <v>1104</v>
      </c>
      <c r="K59" s="2" t="s">
        <v>116</v>
      </c>
    </row>
    <row r="60" spans="8:11">
      <c r="H60" s="2" t="str">
        <f>(_xlfn.CONCAT(H59,"Base"))</f>
        <v>GamePropertyType_DefBase</v>
      </c>
      <c r="I60" s="2" t="str">
        <f>_xlfn.CONCAT(I59,"Base")</f>
        <v>DefBase</v>
      </c>
      <c r="J60" s="2">
        <f>J59*10+1</f>
        <v>11041</v>
      </c>
      <c r="K60" s="2" t="str">
        <f>_xlfn.CONCAT(K59,"基础值")</f>
        <v>防御基础值</v>
      </c>
    </row>
    <row r="61" spans="8:11">
      <c r="H61" s="2" t="str">
        <f>_xlfn.CONCAT(H59,"Add")</f>
        <v>GamePropertyType_DefAdd</v>
      </c>
      <c r="I61" s="2" t="str">
        <f>_xlfn.CONCAT(I59,"Add")</f>
        <v>DefAdd</v>
      </c>
      <c r="J61" s="2">
        <f>J59*10+2</f>
        <v>11042</v>
      </c>
      <c r="K61" s="2" t="str">
        <f>_xlfn.CONCAT(K59,"附加值")</f>
        <v>防御附加值</v>
      </c>
    </row>
    <row r="62" spans="8:11">
      <c r="H62" s="2" t="str">
        <f>_xlfn.CONCAT(H59,"Pct")</f>
        <v>GamePropertyType_DefPct</v>
      </c>
      <c r="I62" s="2" t="str">
        <f>_xlfn.CONCAT(I59,"Pct")</f>
        <v>DefPct</v>
      </c>
      <c r="J62" s="2">
        <f>J59*10+3</f>
        <v>11043</v>
      </c>
      <c r="K62" s="2" t="str">
        <f>_xlfn.CONCAT(K59,"百分比")</f>
        <v>防御百分比</v>
      </c>
    </row>
    <row r="63" spans="8:11">
      <c r="H63" s="2" t="str">
        <f>_xlfn.CONCAT(H59,"FinalAdd")</f>
        <v>GamePropertyType_DefFinalAdd</v>
      </c>
      <c r="I63" s="2" t="str">
        <f>_xlfn.CONCAT(I59,"FinalAdd")</f>
        <v>DefFinalAdd</v>
      </c>
      <c r="J63" s="2">
        <f>J59*10+4</f>
        <v>11044</v>
      </c>
      <c r="K63" s="2" t="str">
        <f>_xlfn.CONCAT(K59,"最终附加值")</f>
        <v>防御最终附加值</v>
      </c>
    </row>
    <row r="64" spans="8:11">
      <c r="H64" s="2" t="str">
        <f>_xlfn.CONCAT(H59,"FinalPct")</f>
        <v>GamePropertyType_DefFinalPct</v>
      </c>
      <c r="I64" s="2" t="str">
        <f>_xlfn.CONCAT(I59,"FinalPct")</f>
        <v>DefFinalPct</v>
      </c>
      <c r="J64" s="2">
        <f>J59*10+5</f>
        <v>11045</v>
      </c>
      <c r="K64" s="2" t="str">
        <f>_xlfn.CONCAT(K59,"最终百分比")</f>
        <v>防御最终百分比</v>
      </c>
    </row>
    <row r="65" spans="8:11">
      <c r="H65" s="2" t="s">
        <v>117</v>
      </c>
      <c r="I65" s="2" t="s">
        <v>118</v>
      </c>
      <c r="J65" s="2">
        <v>1105</v>
      </c>
      <c r="K65" s="2" t="s">
        <v>119</v>
      </c>
    </row>
    <row r="66" spans="8:11">
      <c r="H66" s="2" t="str">
        <f>(_xlfn.CONCAT(H65,"Base"))</f>
        <v>GamePropertyType_HitBase</v>
      </c>
      <c r="I66" s="2" t="str">
        <f>_xlfn.CONCAT(I65,"Base")</f>
        <v>HitBase</v>
      </c>
      <c r="J66" s="2">
        <f>J65*10+1</f>
        <v>11051</v>
      </c>
      <c r="K66" s="2" t="str">
        <f>_xlfn.CONCAT(K65,"基础值")</f>
        <v>命中基础值</v>
      </c>
    </row>
    <row r="67" spans="8:11">
      <c r="H67" s="2" t="str">
        <f>_xlfn.CONCAT(H65,"Add")</f>
        <v>GamePropertyType_HitAdd</v>
      </c>
      <c r="I67" s="2" t="str">
        <f>_xlfn.CONCAT(I65,"Add")</f>
        <v>HitAdd</v>
      </c>
      <c r="J67" s="2">
        <f>J65*10+2</f>
        <v>11052</v>
      </c>
      <c r="K67" s="2" t="str">
        <f>_xlfn.CONCAT(K65,"附加值")</f>
        <v>命中附加值</v>
      </c>
    </row>
    <row r="68" spans="8:11">
      <c r="H68" s="2" t="str">
        <f>_xlfn.CONCAT(H65,"Pct")</f>
        <v>GamePropertyType_HitPct</v>
      </c>
      <c r="I68" s="2" t="str">
        <f>_xlfn.CONCAT(I65,"Pct")</f>
        <v>HitPct</v>
      </c>
      <c r="J68" s="2">
        <f>J65*10+3</f>
        <v>11053</v>
      </c>
      <c r="K68" s="2" t="str">
        <f>_xlfn.CONCAT(K65,"百分比")</f>
        <v>命中百分比</v>
      </c>
    </row>
    <row r="69" spans="8:11">
      <c r="H69" s="2" t="str">
        <f>_xlfn.CONCAT(H65,"FinalAdd")</f>
        <v>GamePropertyType_HitFinalAdd</v>
      </c>
      <c r="I69" s="2" t="str">
        <f>_xlfn.CONCAT(I65,"FinalAdd")</f>
        <v>HitFinalAdd</v>
      </c>
      <c r="J69" s="2">
        <f>J65*10+4</f>
        <v>11054</v>
      </c>
      <c r="K69" s="2" t="str">
        <f>_xlfn.CONCAT(K65,"最终附加值")</f>
        <v>命中最终附加值</v>
      </c>
    </row>
    <row r="70" spans="8:11">
      <c r="H70" s="2" t="str">
        <f>_xlfn.CONCAT(H65,"FinalPct")</f>
        <v>GamePropertyType_HitFinalPct</v>
      </c>
      <c r="I70" s="2" t="str">
        <f>_xlfn.CONCAT(I65,"FinalPct")</f>
        <v>HitFinalPct</v>
      </c>
      <c r="J70" s="2">
        <f>J65*10+5</f>
        <v>11055</v>
      </c>
      <c r="K70" s="2" t="str">
        <f>_xlfn.CONCAT(K65,"最终百分比")</f>
        <v>命中最终百分比</v>
      </c>
    </row>
    <row r="71" spans="8:11">
      <c r="H71" s="2" t="s">
        <v>120</v>
      </c>
      <c r="I71" s="2" t="s">
        <v>121</v>
      </c>
      <c r="J71" s="2">
        <v>1106</v>
      </c>
      <c r="K71" s="2" t="s">
        <v>122</v>
      </c>
    </row>
    <row r="72" spans="8:11">
      <c r="H72" s="2" t="str">
        <f>(_xlfn.CONCAT(H71,"Base"))</f>
        <v>GamePropertyType_CritBase</v>
      </c>
      <c r="I72" s="2" t="str">
        <f>_xlfn.CONCAT(I71,"Base")</f>
        <v>CritBase</v>
      </c>
      <c r="J72" s="2">
        <f>J71*10+1</f>
        <v>11061</v>
      </c>
      <c r="K72" s="2" t="str">
        <f>_xlfn.CONCAT(K71,"基础值")</f>
        <v>暴击基础值</v>
      </c>
    </row>
    <row r="73" spans="8:11">
      <c r="H73" s="2" t="str">
        <f>_xlfn.CONCAT(H71,"Add")</f>
        <v>GamePropertyType_CritAdd</v>
      </c>
      <c r="I73" s="2" t="str">
        <f>_xlfn.CONCAT(I71,"Add")</f>
        <v>CritAdd</v>
      </c>
      <c r="J73" s="2">
        <f>J71*10+2</f>
        <v>11062</v>
      </c>
      <c r="K73" s="2" t="str">
        <f>_xlfn.CONCAT(K71,"附加值")</f>
        <v>暴击附加值</v>
      </c>
    </row>
    <row r="74" spans="8:11">
      <c r="H74" s="2" t="str">
        <f>_xlfn.CONCAT(H71,"Pct")</f>
        <v>GamePropertyType_CritPct</v>
      </c>
      <c r="I74" s="2" t="str">
        <f>_xlfn.CONCAT(I71,"Pct")</f>
        <v>CritPct</v>
      </c>
      <c r="J74" s="2">
        <f>J71*10+3</f>
        <v>11063</v>
      </c>
      <c r="K74" s="2" t="str">
        <f>_xlfn.CONCAT(K71,"百分比")</f>
        <v>暴击百分比</v>
      </c>
    </row>
    <row r="75" spans="8:11">
      <c r="H75" s="2" t="str">
        <f>_xlfn.CONCAT(H71,"FinalAdd")</f>
        <v>GamePropertyType_CritFinalAdd</v>
      </c>
      <c r="I75" s="2" t="str">
        <f>_xlfn.CONCAT(I71,"FinalAdd")</f>
        <v>CritFinalAdd</v>
      </c>
      <c r="J75" s="2">
        <f>J71*10+4</f>
        <v>11064</v>
      </c>
      <c r="K75" s="2" t="str">
        <f>_xlfn.CONCAT(K71,"最终附加值")</f>
        <v>暴击最终附加值</v>
      </c>
    </row>
    <row r="76" spans="8:11">
      <c r="H76" s="2" t="str">
        <f>_xlfn.CONCAT(H71,"FinalPct")</f>
        <v>GamePropertyType_CritFinalPct</v>
      </c>
      <c r="I76" s="2" t="str">
        <f>_xlfn.CONCAT(I71,"FinalPct")</f>
        <v>CritFinalPct</v>
      </c>
      <c r="J76" s="2">
        <f>J71*10+5</f>
        <v>11065</v>
      </c>
      <c r="K76" s="2" t="str">
        <f>_xlfn.CONCAT(K71,"最终百分比")</f>
        <v>暴击最终百分比</v>
      </c>
    </row>
    <row r="78" spans="2:11">
      <c r="B78" s="1" t="s">
        <v>123</v>
      </c>
      <c r="H78" s="2" t="s">
        <v>124</v>
      </c>
      <c r="I78" s="2" t="s">
        <v>125</v>
      </c>
      <c r="J78" s="2">
        <v>1</v>
      </c>
      <c r="K78" s="2" t="s">
        <v>126</v>
      </c>
    </row>
    <row r="79" spans="8:11">
      <c r="H79" s="2" t="s">
        <v>127</v>
      </c>
      <c r="I79" s="2" t="s">
        <v>128</v>
      </c>
      <c r="J79" s="2">
        <v>2</v>
      </c>
      <c r="K79" s="2" t="s">
        <v>129</v>
      </c>
    </row>
    <row r="80" spans="8:11">
      <c r="H80" s="2" t="s">
        <v>130</v>
      </c>
      <c r="I80" s="2" t="s">
        <v>131</v>
      </c>
      <c r="J80" s="2">
        <v>3</v>
      </c>
      <c r="K80" s="2" t="s">
        <v>132</v>
      </c>
    </row>
    <row r="81" spans="8:11">
      <c r="H81" s="2" t="s">
        <v>133</v>
      </c>
      <c r="I81" s="2" t="s">
        <v>134</v>
      </c>
      <c r="J81" s="2">
        <v>4</v>
      </c>
      <c r="K81" s="2" t="s">
        <v>135</v>
      </c>
    </row>
    <row r="83" spans="2:11">
      <c r="B83" s="1" t="s">
        <v>136</v>
      </c>
      <c r="H83" s="2" t="s">
        <v>137</v>
      </c>
      <c r="I83" s="2" t="s">
        <v>138</v>
      </c>
      <c r="J83" s="2">
        <v>1</v>
      </c>
      <c r="K83" s="2" t="s">
        <v>139</v>
      </c>
    </row>
    <row r="84" spans="8:11">
      <c r="H84" s="2" t="s">
        <v>140</v>
      </c>
      <c r="I84" s="2" t="s">
        <v>141</v>
      </c>
      <c r="J84" s="2">
        <v>2</v>
      </c>
      <c r="K84" s="2" t="s">
        <v>141</v>
      </c>
    </row>
    <row r="85" spans="8:11">
      <c r="H85" s="2" t="s">
        <v>142</v>
      </c>
      <c r="I85" s="2" t="s">
        <v>143</v>
      </c>
      <c r="J85" s="2">
        <v>3</v>
      </c>
      <c r="K85" s="2" t="s">
        <v>143</v>
      </c>
    </row>
    <row r="86" spans="8:11">
      <c r="H86" s="2" t="s">
        <v>144</v>
      </c>
      <c r="I86" s="2" t="s">
        <v>145</v>
      </c>
      <c r="J86" s="2">
        <v>4</v>
      </c>
      <c r="K86" s="2" t="s">
        <v>145</v>
      </c>
    </row>
    <row r="87" spans="8:11">
      <c r="H87" s="2" t="s">
        <v>146</v>
      </c>
      <c r="I87" s="2" t="s">
        <v>147</v>
      </c>
      <c r="J87" s="2">
        <v>5</v>
      </c>
      <c r="K87" s="2" t="s">
        <v>147</v>
      </c>
    </row>
    <row r="88" spans="8:11">
      <c r="H88" s="2" t="s">
        <v>148</v>
      </c>
      <c r="I88" s="2" t="s">
        <v>149</v>
      </c>
      <c r="J88" s="2">
        <v>6</v>
      </c>
      <c r="K88" s="2" t="s">
        <v>149</v>
      </c>
    </row>
    <row r="89" spans="8:11">
      <c r="H89" s="2" t="s">
        <v>150</v>
      </c>
      <c r="I89" s="2" t="s">
        <v>151</v>
      </c>
      <c r="J89" s="2">
        <v>7</v>
      </c>
      <c r="K89" s="2" t="s">
        <v>151</v>
      </c>
    </row>
    <row r="90" spans="8:11">
      <c r="H90" s="2" t="s">
        <v>152</v>
      </c>
      <c r="I90" s="2" t="s">
        <v>153</v>
      </c>
      <c r="J90" s="2">
        <v>8</v>
      </c>
      <c r="K90" s="2" t="s">
        <v>153</v>
      </c>
    </row>
    <row r="91" spans="8:11">
      <c r="H91" s="2" t="s">
        <v>154</v>
      </c>
      <c r="I91" s="2" t="s">
        <v>155</v>
      </c>
      <c r="J91" s="2">
        <v>9</v>
      </c>
      <c r="K91" s="2" t="s">
        <v>155</v>
      </c>
    </row>
    <row r="93" spans="2:11">
      <c r="B93" s="1" t="s">
        <v>156</v>
      </c>
      <c r="H93" s="2" t="s">
        <v>157</v>
      </c>
      <c r="I93" s="2" t="s">
        <v>158</v>
      </c>
      <c r="J93" s="2">
        <v>1</v>
      </c>
      <c r="K93" s="2" t="s">
        <v>158</v>
      </c>
    </row>
    <row r="94" spans="8:11">
      <c r="H94" s="2" t="s">
        <v>159</v>
      </c>
      <c r="I94" s="2" t="s">
        <v>160</v>
      </c>
      <c r="J94" s="2">
        <v>2</v>
      </c>
      <c r="K94" s="2" t="s">
        <v>160</v>
      </c>
    </row>
    <row r="96" spans="2:11">
      <c r="B96" s="1" t="s">
        <v>161</v>
      </c>
      <c r="H96" s="2" t="s">
        <v>162</v>
      </c>
      <c r="I96" s="2" t="s">
        <v>163</v>
      </c>
      <c r="J96" s="2">
        <v>1</v>
      </c>
      <c r="K96" s="2" t="s">
        <v>163</v>
      </c>
    </row>
    <row r="97" spans="8:11">
      <c r="H97" s="2" t="s">
        <v>164</v>
      </c>
      <c r="I97" s="2" t="s">
        <v>165</v>
      </c>
      <c r="J97" s="2">
        <v>2</v>
      </c>
      <c r="K97" s="2" t="s">
        <v>165</v>
      </c>
    </row>
    <row r="98" spans="8:11">
      <c r="H98" s="2" t="s">
        <v>166</v>
      </c>
      <c r="I98" s="2" t="s">
        <v>167</v>
      </c>
      <c r="J98" s="2">
        <v>3</v>
      </c>
      <c r="K98" s="2" t="s">
        <v>167</v>
      </c>
    </row>
    <row r="99" spans="8:11">
      <c r="H99" s="2" t="s">
        <v>168</v>
      </c>
      <c r="I99" s="2" t="s">
        <v>169</v>
      </c>
      <c r="J99" s="2">
        <v>4</v>
      </c>
      <c r="K99" s="2" t="s">
        <v>170</v>
      </c>
    </row>
    <row r="101" spans="2:11">
      <c r="B101" s="1" t="s">
        <v>171</v>
      </c>
      <c r="H101" s="1" t="s">
        <v>172</v>
      </c>
      <c r="I101" s="2" t="s">
        <v>173</v>
      </c>
      <c r="J101" s="2">
        <v>1</v>
      </c>
      <c r="K101" s="2" t="s">
        <v>173</v>
      </c>
    </row>
    <row r="102" spans="8:11">
      <c r="H102" s="1" t="s">
        <v>174</v>
      </c>
      <c r="I102" s="2" t="s">
        <v>175</v>
      </c>
      <c r="J102" s="2">
        <v>2</v>
      </c>
      <c r="K102" s="2" t="s">
        <v>175</v>
      </c>
    </row>
    <row r="103" spans="8:11">
      <c r="H103" s="1" t="s">
        <v>176</v>
      </c>
      <c r="I103" s="2" t="s">
        <v>177</v>
      </c>
      <c r="J103" s="2">
        <v>3</v>
      </c>
      <c r="K103" s="2" t="s">
        <v>177</v>
      </c>
    </row>
    <row r="104" spans="8:11">
      <c r="H104" s="1" t="s">
        <v>178</v>
      </c>
      <c r="I104" s="2" t="s">
        <v>179</v>
      </c>
      <c r="J104" s="2">
        <v>4</v>
      </c>
      <c r="K104" s="2" t="s">
        <v>179</v>
      </c>
    </row>
    <row r="106" spans="2:11">
      <c r="B106" s="1" t="s">
        <v>180</v>
      </c>
      <c r="H106" s="2" t="s">
        <v>181</v>
      </c>
      <c r="I106" s="2" t="s">
        <v>182</v>
      </c>
      <c r="J106" s="2">
        <v>1</v>
      </c>
      <c r="K106" s="2" t="s">
        <v>182</v>
      </c>
    </row>
    <row r="107" spans="8:11">
      <c r="H107" s="2" t="s">
        <v>183</v>
      </c>
      <c r="I107" s="2" t="s">
        <v>184</v>
      </c>
      <c r="J107" s="2">
        <v>2</v>
      </c>
      <c r="K107" s="2" t="s">
        <v>184</v>
      </c>
    </row>
    <row r="108" spans="8:11">
      <c r="H108" s="2" t="s">
        <v>185</v>
      </c>
      <c r="I108" s="2" t="s">
        <v>186</v>
      </c>
      <c r="J108" s="2">
        <v>3</v>
      </c>
      <c r="K108" s="2" t="s">
        <v>186</v>
      </c>
    </row>
  </sheetData>
  <mergeCells count="1">
    <mergeCell ref="H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2024-04-09T08:37:57Z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2052-12.1.0.16417</vt:lpwstr>
  </property>
</Properties>
</file>