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5" windowHeight="832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<sst xmlns="http://schemas.openxmlformats.org/spreadsheetml/2006/main" count="356" uniqueCount="277">
  <si>
    <t>##var</t>
  </si>
  <si>
    <t>full_name</t>
  </si>
  <si>
    <t>flags</t>
  </si>
  <si>
    <t>unique</t>
  </si>
  <si>
    <t>group</t>
  </si>
  <si>
    <t>comment</t>
  </si>
  <si>
    <t>tags</t>
  </si>
  <si>
    <t>*items</t>
  </si>
  <si>
    <t>name</t>
  </si>
  <si>
    <t>alias</t>
  </si>
  <si>
    <t>value</t>
  </si>
  <si>
    <t>##</t>
  </si>
  <si>
    <t>全名(包含模块和名字)</t>
  </si>
  <si>
    <t>是否为位标记枚举（即每个枚举项为位标记数据，例如System.IO.FileMode,填数据时可以为READ|WRITE这样)</t>
  </si>
  <si>
    <t>枚举项是否唯一</t>
  </si>
  <si>
    <t>枚举名</t>
  </si>
  <si>
    <t>别名</t>
  </si>
  <si>
    <t>值</t>
  </si>
  <si>
    <t>注释</t>
  </si>
  <si>
    <t>UIGroupType</t>
  </si>
  <si>
    <t>GeneralFixed</t>
  </si>
  <si>
    <t>通用base修改（和通用变化不大）</t>
  </si>
  <si>
    <t>Base</t>
  </si>
  <si>
    <t>场景、玩法（和通用变化比较大）</t>
  </si>
  <si>
    <t>Normal</t>
  </si>
  <si>
    <t>常规组</t>
  </si>
  <si>
    <t>Add</t>
  </si>
  <si>
    <t>追加（例如弹出界面也参与界面回朔）</t>
  </si>
  <si>
    <t>GeneralBase</t>
  </si>
  <si>
    <t>通用base</t>
  </si>
  <si>
    <t>NpcType</t>
  </si>
  <si>
    <t>NpcType_Normal</t>
  </si>
  <si>
    <t>普通Npc</t>
  </si>
  <si>
    <t>CurrencyType</t>
  </si>
  <si>
    <t>CurrencyType_Silver</t>
  </si>
  <si>
    <t>银币</t>
  </si>
  <si>
    <t>CurrencyType_Gold</t>
  </si>
  <si>
    <t>金币</t>
  </si>
  <si>
    <t>CurrencyType_Diamond</t>
  </si>
  <si>
    <t>钻石</t>
  </si>
  <si>
    <t>CurrencyType_Max</t>
  </si>
  <si>
    <t>TaskType</t>
  </si>
  <si>
    <t>TaskType_Main</t>
  </si>
  <si>
    <t>主线任务</t>
  </si>
  <si>
    <t>TaskType_Branch</t>
  </si>
  <si>
    <t>支线任务</t>
  </si>
  <si>
    <t>TaskType_Sub</t>
  </si>
  <si>
    <t>子任务</t>
  </si>
  <si>
    <t>TaskType_Daily</t>
  </si>
  <si>
    <t>日常任务</t>
  </si>
  <si>
    <t>TaskType_Weeky</t>
  </si>
  <si>
    <t>周常任务</t>
  </si>
  <si>
    <t>SubTaskType</t>
  </si>
  <si>
    <t>SubTaskType_Interactive</t>
  </si>
  <si>
    <t>交互</t>
  </si>
  <si>
    <t>SubTaskType_Hunt</t>
  </si>
  <si>
    <t>猎杀</t>
  </si>
  <si>
    <t>SubTaskType_Gather</t>
  </si>
  <si>
    <t>采集</t>
  </si>
  <si>
    <t>GameItemType</t>
  </si>
  <si>
    <t>GameItemType_Normal</t>
  </si>
  <si>
    <t>普通</t>
  </si>
  <si>
    <t>GameItemType_Money</t>
  </si>
  <si>
    <t>货币</t>
  </si>
  <si>
    <t>GameItemType_Equipment</t>
  </si>
  <si>
    <t>装备</t>
  </si>
  <si>
    <t>GameItemType_Medicine</t>
  </si>
  <si>
    <t>药品</t>
  </si>
  <si>
    <t>GameItemType_Material</t>
  </si>
  <si>
    <t>材料</t>
  </si>
  <si>
    <t>GameItemType_Fragment</t>
  </si>
  <si>
    <t>碎片</t>
  </si>
  <si>
    <t>GameItemType_Gem</t>
  </si>
  <si>
    <t>宝石</t>
  </si>
  <si>
    <t>GameItemQualityType</t>
  </si>
  <si>
    <t>GameItemQualityType_White</t>
  </si>
  <si>
    <t>白</t>
  </si>
  <si>
    <t>白色品质</t>
  </si>
  <si>
    <t>GameItemQualityType_Green</t>
  </si>
  <si>
    <t>绿</t>
  </si>
  <si>
    <t>绿色品质</t>
  </si>
  <si>
    <t>GameItemQualityType_Blue</t>
  </si>
  <si>
    <t>蓝</t>
  </si>
  <si>
    <t>蓝色品质</t>
  </si>
  <si>
    <t>GameItemQualityType_Purple</t>
  </si>
  <si>
    <t>紫</t>
  </si>
  <si>
    <t>紫色品质</t>
  </si>
  <si>
    <t>GameItemQualityType_Orange</t>
  </si>
  <si>
    <t>橙</t>
  </si>
  <si>
    <t>橙色品质</t>
  </si>
  <si>
    <t>GamePropertyType</t>
  </si>
  <si>
    <t>GamePropertyType_Level</t>
  </si>
  <si>
    <t>Level</t>
  </si>
  <si>
    <t>等级</t>
  </si>
  <si>
    <t>GamePropertyType_Exp</t>
  </si>
  <si>
    <t>Exp</t>
  </si>
  <si>
    <t>经验值</t>
  </si>
  <si>
    <t>GamePropertyType_MaxExp</t>
  </si>
  <si>
    <t>MaxExp</t>
  </si>
  <si>
    <t>最大经验值</t>
  </si>
  <si>
    <t>GamePropertyType_Speed</t>
  </si>
  <si>
    <t>Speed</t>
  </si>
  <si>
    <t>移动速度</t>
  </si>
  <si>
    <t>GamePropertyType_AOI</t>
  </si>
  <si>
    <t>AOI</t>
  </si>
  <si>
    <t>视野范围</t>
  </si>
  <si>
    <t>GamePropertyType_Hp</t>
  </si>
  <si>
    <t>Hp</t>
  </si>
  <si>
    <t>生命值</t>
  </si>
  <si>
    <t>GamePropertyType_MaxHp</t>
  </si>
  <si>
    <t>MaxHp</t>
  </si>
  <si>
    <t>最大生命值</t>
  </si>
  <si>
    <t>GamePropertyType_Mp</t>
  </si>
  <si>
    <t>Mp</t>
  </si>
  <si>
    <t>魔法值</t>
  </si>
  <si>
    <t>GamePropertyType_MaxMp</t>
  </si>
  <si>
    <t>MaxMp</t>
  </si>
  <si>
    <t>最大魔法值</t>
  </si>
  <si>
    <t>GamePropertyType_Atk</t>
  </si>
  <si>
    <t>Atk</t>
  </si>
  <si>
    <t>攻击</t>
  </si>
  <si>
    <t>GamePropertyType_Def</t>
  </si>
  <si>
    <t>Def</t>
  </si>
  <si>
    <t>防御</t>
  </si>
  <si>
    <t>GamePropertyType_Hit</t>
  </si>
  <si>
    <t>Hit</t>
  </si>
  <si>
    <t>命中</t>
  </si>
  <si>
    <t>GamePropertyType_Crit</t>
  </si>
  <si>
    <t>Crit</t>
  </si>
  <si>
    <t>暴击</t>
  </si>
  <si>
    <t>BuffType</t>
  </si>
  <si>
    <t>BuffType_ModifyProperty</t>
  </si>
  <si>
    <t>ModifyProperty</t>
  </si>
  <si>
    <t>修改属性值</t>
  </si>
  <si>
    <t>BuffType_Control</t>
  </si>
  <si>
    <t>Control</t>
  </si>
  <si>
    <t>控制类</t>
  </si>
  <si>
    <t>BuffType_ContinueDamage</t>
  </si>
  <si>
    <t>ContinueDamage</t>
  </si>
  <si>
    <t>持续伤害</t>
  </si>
  <si>
    <t>BuffType_Action</t>
  </si>
  <si>
    <t>Action</t>
  </si>
  <si>
    <t>响应行动</t>
  </si>
  <si>
    <t>EquipmentType</t>
  </si>
  <si>
    <t>EquipmentType_None</t>
  </si>
  <si>
    <t>EquipmentType_Head</t>
  </si>
  <si>
    <t>头</t>
  </si>
  <si>
    <t>头部</t>
  </si>
  <si>
    <t>EquipmentType_Necklace</t>
  </si>
  <si>
    <t>项链</t>
  </si>
  <si>
    <t>EquipmentType_Shoulder</t>
  </si>
  <si>
    <t>肩膀</t>
  </si>
  <si>
    <t>EquipmentType_Chest</t>
  </si>
  <si>
    <t>胸</t>
  </si>
  <si>
    <t>EquipmentType_Belt</t>
  </si>
  <si>
    <t>腰带</t>
  </si>
  <si>
    <t>EquipmentType_Trousers</t>
  </si>
  <si>
    <t>裤子</t>
  </si>
  <si>
    <t>EquipmentType_Shoes</t>
  </si>
  <si>
    <t>鞋子</t>
  </si>
  <si>
    <t>EquipmentType_Ring</t>
  </si>
  <si>
    <t>戒指</t>
  </si>
  <si>
    <t>EquipmentType_Jewelry</t>
  </si>
  <si>
    <t>饰品</t>
  </si>
  <si>
    <t>GuildMemberType</t>
  </si>
  <si>
    <t>GuildMemberType_Leader</t>
  </si>
  <si>
    <t>工会会长</t>
  </si>
  <si>
    <t>GuildMemberType_Member</t>
  </si>
  <si>
    <t>工会成员</t>
  </si>
  <si>
    <t>DailyType</t>
  </si>
  <si>
    <t>DailyType_Daily</t>
  </si>
  <si>
    <t>每日</t>
  </si>
  <si>
    <t>DailyType_Weeky</t>
  </si>
  <si>
    <t>每周</t>
  </si>
  <si>
    <t>DailyType_Monthy</t>
  </si>
  <si>
    <t>每月</t>
  </si>
  <si>
    <t>DailyType_Days</t>
  </si>
  <si>
    <t>指定天</t>
  </si>
  <si>
    <t>指定一周内的某几天</t>
  </si>
  <si>
    <t>ActivityType</t>
  </si>
  <si>
    <t>ActivityType_Signin</t>
  </si>
  <si>
    <t>签到</t>
  </si>
  <si>
    <t>ActivityType_DailyGift1</t>
  </si>
  <si>
    <t>每日礼包1</t>
  </si>
  <si>
    <t>ActivityType_WeekyGift1</t>
  </si>
  <si>
    <t>每周礼包1</t>
  </si>
  <si>
    <t>ActivityType_WorldBoss1</t>
  </si>
  <si>
    <t>世界boss1</t>
  </si>
  <si>
    <t>ActivityType_Shop</t>
  </si>
  <si>
    <t>随身商店</t>
  </si>
  <si>
    <t>ChatChannel</t>
  </si>
  <si>
    <t>ChatChannel_World</t>
  </si>
  <si>
    <t>世界频道</t>
  </si>
  <si>
    <t>ChatChannel_Guild</t>
  </si>
  <si>
    <t>工会频道</t>
  </si>
  <si>
    <t>ChatChannel_Team</t>
  </si>
  <si>
    <t>小队频道</t>
  </si>
  <si>
    <t>ChatChannel_Max</t>
  </si>
  <si>
    <t>聊天频道最大值</t>
  </si>
  <si>
    <t>SkillRange</t>
  </si>
  <si>
    <t>SkillRange_Single</t>
  </si>
  <si>
    <t>单体</t>
  </si>
  <si>
    <t>SkillRange_SelfRound</t>
  </si>
  <si>
    <t>自身周围圆形</t>
  </si>
  <si>
    <t>SkillRange_ForwardRect</t>
  </si>
  <si>
    <t>前方矩形</t>
  </si>
  <si>
    <t>SkillRange_ForwardSector180</t>
  </si>
  <si>
    <t>前方180度扇形</t>
  </si>
  <si>
    <t>SkillRange_ForwardSector90</t>
  </si>
  <si>
    <t>前方90度扇形</t>
  </si>
  <si>
    <t>AvocationType</t>
  </si>
  <si>
    <t>AvocationType_Fishing</t>
  </si>
  <si>
    <t>钓鱼</t>
  </si>
  <si>
    <t>AvocationType_Archaeology</t>
  </si>
  <si>
    <t>考古</t>
  </si>
  <si>
    <t>AvocationType_Cooking</t>
  </si>
  <si>
    <t>烹饪</t>
  </si>
  <si>
    <t>RaceType</t>
  </si>
  <si>
    <t>RaceType_Human</t>
  </si>
  <si>
    <t>人类</t>
  </si>
  <si>
    <t>RaceType_NightElf</t>
  </si>
  <si>
    <t>暗夜精灵</t>
  </si>
  <si>
    <t>RaceType_Dwarf</t>
  </si>
  <si>
    <t>矮人</t>
  </si>
  <si>
    <t>RaceType_Draenei</t>
  </si>
  <si>
    <t>德莱尼</t>
  </si>
  <si>
    <t>RaceType_Orc</t>
  </si>
  <si>
    <t>兽人</t>
  </si>
  <si>
    <t>RaceType_Troll</t>
  </si>
  <si>
    <t>巨魔</t>
  </si>
  <si>
    <t>RaceType_Undead</t>
  </si>
  <si>
    <t>亡灵</t>
  </si>
  <si>
    <t>RaceType_Tauren</t>
  </si>
  <si>
    <t>牛头人</t>
  </si>
  <si>
    <t>RaceType_BloodElf</t>
  </si>
  <si>
    <t>血精灵</t>
  </si>
  <si>
    <t>RaceType_Gnome</t>
  </si>
  <si>
    <t>侏儒</t>
  </si>
  <si>
    <t>CharacterType</t>
  </si>
  <si>
    <t>CharacterType_Warrior</t>
  </si>
  <si>
    <t>战士</t>
  </si>
  <si>
    <t>CharacterType_Paladin</t>
  </si>
  <si>
    <t>骑士</t>
  </si>
  <si>
    <t>CharacterType_Mage</t>
  </si>
  <si>
    <t>法师</t>
  </si>
  <si>
    <t>CharacterType_Priest</t>
  </si>
  <si>
    <t>牧师</t>
  </si>
  <si>
    <t>CharacterType_Rogue</t>
  </si>
  <si>
    <t>盗贼</t>
  </si>
  <si>
    <t>CharacterType_Druid</t>
  </si>
  <si>
    <t>德鲁伊</t>
  </si>
  <si>
    <t>CharacterType_Hunter</t>
  </si>
  <si>
    <t>猎人</t>
  </si>
  <si>
    <t>CharacterType_Warlock</t>
  </si>
  <si>
    <t>术士</t>
  </si>
  <si>
    <t>CharacterType_Shaman</t>
  </si>
  <si>
    <t>萨满</t>
  </si>
  <si>
    <t>CharacterType_DarkKnight</t>
  </si>
  <si>
    <t>死亡骑士</t>
  </si>
  <si>
    <t>GemColor</t>
  </si>
  <si>
    <t>GemColor_Red</t>
  </si>
  <si>
    <t>红色宝石</t>
  </si>
  <si>
    <t>GemColor_Yellow</t>
  </si>
  <si>
    <t>黄色宝石</t>
  </si>
  <si>
    <t>GemColor_Blue</t>
  </si>
  <si>
    <t>蓝色宝石</t>
  </si>
  <si>
    <t>GemColor_Colorful</t>
  </si>
  <si>
    <t>多彩宝石</t>
  </si>
  <si>
    <t>ShopType</t>
  </si>
  <si>
    <t>ShopType_Common</t>
  </si>
  <si>
    <t>通用商店</t>
  </si>
  <si>
    <t>ShopType_Dungeons</t>
  </si>
  <si>
    <t>地下城商店</t>
  </si>
  <si>
    <t>ShopType_Diamond</t>
  </si>
  <si>
    <t>钻石商店</t>
  </si>
  <si>
    <t>ShopType_Mijing</t>
  </si>
  <si>
    <t>秘境商店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</si>
</sst>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0"/>
      <name val="微软雅黑"/>
      <charset val="134"/>
    </font>
    <font>
      <i/>
      <sz val="1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16" applyNumberFormat="0" applyAlignment="0" applyProtection="0">
      <alignment vertical="center"/>
    </xf>
    <xf numFmtId="0" fontId="13" fillId="5" borderId="17" applyNumberFormat="0" applyAlignment="0" applyProtection="0">
      <alignment vertical="center"/>
    </xf>
    <xf numFmtId="0" fontId="14" fillId="5" borderId="16" applyNumberFormat="0" applyAlignment="0" applyProtection="0">
      <alignment vertical="center"/>
    </xf>
    <xf numFmtId="0" fontId="15" fillId="6" borderId="18" applyNumberFormat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>
      <alignment vertical="center"/>
    </xf>
    <xf numFmtId="0" fontId="1" fillId="0" borderId="8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51"/>
  <sheetViews>
    <sheetView tabSelected="1" topLeftCell="C116" workbookViewId="0">
      <selection activeCell="K130" sqref="K130"/>
    </sheetView>
  </sheetViews>
  <sheetFormatPr defaultColWidth="9" defaultRowHeight="16.5"/>
  <cols>
    <col min="1" max="1" width="9" style="1"/>
    <col min="2" max="2" width="25.75" style="1" customWidth="1"/>
    <col min="3" max="3" width="6.875" style="1" customWidth="1"/>
    <col min="4" max="4" width="6.25" style="1" customWidth="1"/>
    <col min="5" max="5" width="3.125" style="1" customWidth="1"/>
    <col min="6" max="6" width="3" style="1" customWidth="1"/>
    <col min="7" max="7" width="4.125" style="1" customWidth="1"/>
    <col min="8" max="8" width="37.625" style="2" customWidth="1"/>
    <col min="9" max="9" width="20.875" style="2" customWidth="1"/>
    <col min="10" max="10" width="14.25" style="2" customWidth="1"/>
    <col min="11" max="11" width="36.25" style="2" customWidth="1"/>
    <col min="12" max="12" width="13.5" style="2" customWidth="1"/>
    <col min="13" max="16384" width="9" style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/>
      <c r="J1" s="4"/>
      <c r="K1" s="4"/>
      <c r="L1" s="4"/>
    </row>
    <row r="2" spans="1:12">
      <c r="A2" s="3" t="s">
        <v>0</v>
      </c>
      <c r="B2" s="3"/>
      <c r="C2" s="3"/>
      <c r="D2" s="3"/>
      <c r="E2" s="3"/>
      <c r="F2" s="3"/>
      <c r="G2" s="3"/>
      <c r="H2" s="4" t="s">
        <v>8</v>
      </c>
      <c r="I2" s="4" t="s">
        <v>9</v>
      </c>
      <c r="J2" s="4" t="s">
        <v>10</v>
      </c>
      <c r="K2" s="4" t="s">
        <v>5</v>
      </c>
      <c r="L2" s="4" t="s">
        <v>6</v>
      </c>
    </row>
    <row r="3" ht="182" customHeight="1" spans="1:12">
      <c r="A3" s="3" t="s">
        <v>11</v>
      </c>
      <c r="B3" s="3" t="s">
        <v>12</v>
      </c>
      <c r="C3" s="5" t="s">
        <v>13</v>
      </c>
      <c r="D3" s="5" t="s">
        <v>14</v>
      </c>
      <c r="E3" s="3"/>
      <c r="F3" s="3"/>
      <c r="G3" s="3"/>
      <c r="H3" s="4" t="s">
        <v>15</v>
      </c>
      <c r="I3" s="4" t="s">
        <v>16</v>
      </c>
      <c r="J3" s="4" t="s">
        <v>17</v>
      </c>
      <c r="K3" s="4" t="s">
        <v>18</v>
      </c>
      <c r="L3" s="4"/>
    </row>
    <row r="4" spans="2:11">
      <c r="B4" s="6" t="s">
        <v>19</v>
      </c>
      <c r="C4" s="7" t="b">
        <v>0</v>
      </c>
      <c r="D4" s="7" t="b">
        <v>1</v>
      </c>
      <c r="E4" s="7"/>
      <c r="F4" s="7"/>
      <c r="G4" s="7"/>
      <c r="H4" s="8" t="s">
        <v>20</v>
      </c>
      <c r="I4" s="8"/>
      <c r="J4" s="8">
        <v>1</v>
      </c>
      <c r="K4" s="19" t="s">
        <v>21</v>
      </c>
    </row>
    <row r="5" spans="2:11">
      <c r="B5" s="9"/>
      <c r="H5" s="2" t="s">
        <v>22</v>
      </c>
      <c r="J5" s="2">
        <v>2</v>
      </c>
      <c r="K5" s="20" t="s">
        <v>23</v>
      </c>
    </row>
    <row r="6" spans="2:11">
      <c r="B6" s="9"/>
      <c r="H6" s="2" t="s">
        <v>24</v>
      </c>
      <c r="J6" s="2">
        <v>3</v>
      </c>
      <c r="K6" s="21" t="s">
        <v>25</v>
      </c>
    </row>
    <row r="7" spans="2:11">
      <c r="B7" s="9"/>
      <c r="H7" s="2" t="s">
        <v>26</v>
      </c>
      <c r="J7" s="2">
        <v>4</v>
      </c>
      <c r="K7" s="21" t="s">
        <v>27</v>
      </c>
    </row>
    <row r="8" spans="2:11">
      <c r="B8" s="10"/>
      <c r="C8" s="11"/>
      <c r="D8" s="11"/>
      <c r="E8" s="11"/>
      <c r="F8" s="11"/>
      <c r="G8" s="11"/>
      <c r="H8" s="12" t="s">
        <v>28</v>
      </c>
      <c r="I8" s="12"/>
      <c r="J8" s="12">
        <v>99</v>
      </c>
      <c r="K8" s="22" t="s">
        <v>29</v>
      </c>
    </row>
    <row r="10" spans="2:11">
      <c r="B10" s="13" t="s">
        <v>30</v>
      </c>
      <c r="C10" s="14"/>
      <c r="D10" s="14" t="b">
        <v>1</v>
      </c>
      <c r="E10" s="14"/>
      <c r="F10" s="14"/>
      <c r="G10" s="14"/>
      <c r="H10" s="15" t="s">
        <v>31</v>
      </c>
      <c r="I10" s="15"/>
      <c r="J10" s="15">
        <v>1</v>
      </c>
      <c r="K10" s="23" t="s">
        <v>32</v>
      </c>
    </row>
    <row r="12" spans="2:11">
      <c r="B12" s="16" t="s">
        <v>33</v>
      </c>
      <c r="C12" s="7"/>
      <c r="D12" s="7" t="b">
        <v>1</v>
      </c>
      <c r="E12" s="7"/>
      <c r="F12" s="7"/>
      <c r="G12" s="7"/>
      <c r="H12" s="8" t="s">
        <v>34</v>
      </c>
      <c r="I12" s="8" t="s">
        <v>35</v>
      </c>
      <c r="J12" s="8">
        <v>1</v>
      </c>
      <c r="K12" s="24" t="s">
        <v>35</v>
      </c>
    </row>
    <row r="13" spans="2:11">
      <c r="B13" s="17"/>
      <c r="H13" s="2" t="s">
        <v>36</v>
      </c>
      <c r="I13" s="2" t="s">
        <v>37</v>
      </c>
      <c r="J13" s="2">
        <v>2</v>
      </c>
      <c r="K13" s="25" t="s">
        <v>37</v>
      </c>
    </row>
    <row r="14" spans="2:11">
      <c r="B14" s="17"/>
      <c r="H14" s="2" t="s">
        <v>38</v>
      </c>
      <c r="I14" s="2" t="s">
        <v>39</v>
      </c>
      <c r="J14" s="2">
        <v>3</v>
      </c>
      <c r="K14" s="25" t="s">
        <v>39</v>
      </c>
    </row>
    <row r="15" spans="2:11">
      <c r="B15" s="18"/>
      <c r="C15" s="11"/>
      <c r="D15" s="11"/>
      <c r="E15" s="11"/>
      <c r="F15" s="11"/>
      <c r="G15" s="11"/>
      <c r="H15" s="12" t="s">
        <v>40</v>
      </c>
      <c r="I15" s="12"/>
      <c r="J15" s="12"/>
      <c r="K15" s="26"/>
    </row>
    <row r="17" spans="2:11">
      <c r="B17" s="16" t="s">
        <v>41</v>
      </c>
      <c r="C17" s="7"/>
      <c r="D17" s="7" t="b">
        <v>1</v>
      </c>
      <c r="E17" s="7"/>
      <c r="F17" s="7"/>
      <c r="G17" s="7"/>
      <c r="H17" s="8" t="s">
        <v>42</v>
      </c>
      <c r="I17" s="8" t="s">
        <v>43</v>
      </c>
      <c r="J17" s="8">
        <v>1</v>
      </c>
      <c r="K17" s="24" t="s">
        <v>43</v>
      </c>
    </row>
    <row r="18" spans="2:11">
      <c r="B18" s="17"/>
      <c r="H18" s="2" t="s">
        <v>44</v>
      </c>
      <c r="I18" s="2" t="s">
        <v>45</v>
      </c>
      <c r="J18" s="2">
        <v>2</v>
      </c>
      <c r="K18" s="25" t="s">
        <v>45</v>
      </c>
    </row>
    <row r="19" spans="2:11">
      <c r="B19" s="17"/>
      <c r="H19" s="2" t="s">
        <v>46</v>
      </c>
      <c r="I19" s="2" t="s">
        <v>47</v>
      </c>
      <c r="J19" s="2">
        <v>3</v>
      </c>
      <c r="K19" s="25" t="s">
        <v>47</v>
      </c>
    </row>
    <row r="20" spans="2:11">
      <c r="B20" s="17"/>
      <c r="H20" s="2" t="s">
        <v>48</v>
      </c>
      <c r="I20" s="2" t="s">
        <v>49</v>
      </c>
      <c r="J20" s="2">
        <v>4</v>
      </c>
      <c r="K20" s="25" t="s">
        <v>49</v>
      </c>
    </row>
    <row r="21" spans="2:11">
      <c r="B21" s="18"/>
      <c r="C21" s="11"/>
      <c r="D21" s="11"/>
      <c r="E21" s="11"/>
      <c r="F21" s="11"/>
      <c r="G21" s="11"/>
      <c r="H21" s="12" t="s">
        <v>50</v>
      </c>
      <c r="I21" s="12" t="s">
        <v>51</v>
      </c>
      <c r="J21" s="12">
        <v>5</v>
      </c>
      <c r="K21" s="26" t="s">
        <v>51</v>
      </c>
    </row>
    <row r="23" spans="2:11">
      <c r="B23" s="16" t="s">
        <v>52</v>
      </c>
      <c r="C23" s="7"/>
      <c r="D23" s="7"/>
      <c r="E23" s="7"/>
      <c r="F23" s="7"/>
      <c r="G23" s="7"/>
      <c r="H23" s="8" t="s">
        <v>53</v>
      </c>
      <c r="I23" s="8" t="s">
        <v>54</v>
      </c>
      <c r="J23" s="8">
        <v>1</v>
      </c>
      <c r="K23" s="24" t="s">
        <v>54</v>
      </c>
    </row>
    <row r="24" spans="2:11">
      <c r="B24" s="17"/>
      <c r="H24" s="2" t="s">
        <v>55</v>
      </c>
      <c r="I24" s="2" t="s">
        <v>56</v>
      </c>
      <c r="J24" s="2">
        <v>2</v>
      </c>
      <c r="K24" s="25" t="s">
        <v>56</v>
      </c>
    </row>
    <row r="25" spans="2:11">
      <c r="B25" s="18"/>
      <c r="C25" s="11"/>
      <c r="D25" s="11"/>
      <c r="E25" s="11"/>
      <c r="F25" s="11"/>
      <c r="G25" s="11"/>
      <c r="H25" s="12" t="s">
        <v>57</v>
      </c>
      <c r="I25" s="12" t="s">
        <v>58</v>
      </c>
      <c r="J25" s="12">
        <v>3</v>
      </c>
      <c r="K25" s="26" t="s">
        <v>58</v>
      </c>
    </row>
    <row r="27" spans="2:11">
      <c r="B27" s="16" t="s">
        <v>59</v>
      </c>
      <c r="C27" s="7"/>
      <c r="D27" s="7" t="b">
        <v>1</v>
      </c>
      <c r="E27" s="7"/>
      <c r="F27" s="7"/>
      <c r="G27" s="7"/>
      <c r="H27" s="8" t="s">
        <v>60</v>
      </c>
      <c r="I27" s="8" t="s">
        <v>61</v>
      </c>
      <c r="J27" s="8">
        <v>1</v>
      </c>
      <c r="K27" s="24" t="s">
        <v>61</v>
      </c>
    </row>
    <row r="28" spans="2:11">
      <c r="B28" s="17"/>
      <c r="H28" s="2" t="s">
        <v>62</v>
      </c>
      <c r="I28" s="2" t="s">
        <v>63</v>
      </c>
      <c r="J28" s="2">
        <v>2</v>
      </c>
      <c r="K28" s="25" t="s">
        <v>63</v>
      </c>
    </row>
    <row r="29" spans="2:11">
      <c r="B29" s="17"/>
      <c r="H29" s="2" t="s">
        <v>64</v>
      </c>
      <c r="I29" s="2" t="s">
        <v>65</v>
      </c>
      <c r="J29" s="2">
        <v>3</v>
      </c>
      <c r="K29" s="25" t="s">
        <v>65</v>
      </c>
    </row>
    <row r="30" spans="2:11">
      <c r="B30" s="17"/>
      <c r="H30" s="2" t="s">
        <v>66</v>
      </c>
      <c r="I30" s="2" t="s">
        <v>67</v>
      </c>
      <c r="J30" s="2">
        <v>4</v>
      </c>
      <c r="K30" s="25" t="s">
        <v>67</v>
      </c>
    </row>
    <row r="31" spans="2:11">
      <c r="B31" s="17"/>
      <c r="H31" s="2" t="s">
        <v>68</v>
      </c>
      <c r="I31" s="2" t="s">
        <v>69</v>
      </c>
      <c r="J31" s="2">
        <v>5</v>
      </c>
      <c r="K31" s="25" t="s">
        <v>69</v>
      </c>
    </row>
    <row r="32" spans="2:11">
      <c r="B32" s="17"/>
      <c r="H32" s="2" t="s">
        <v>70</v>
      </c>
      <c r="I32" s="2" t="s">
        <v>71</v>
      </c>
      <c r="J32" s="2">
        <v>6</v>
      </c>
      <c r="K32" s="25" t="s">
        <v>71</v>
      </c>
    </row>
    <row r="33" spans="2:11">
      <c r="B33" s="18"/>
      <c r="C33" s="11"/>
      <c r="D33" s="11"/>
      <c r="E33" s="11"/>
      <c r="F33" s="11"/>
      <c r="G33" s="11"/>
      <c r="H33" s="12" t="s">
        <v>72</v>
      </c>
      <c r="I33" s="12" t="s">
        <v>73</v>
      </c>
      <c r="J33" s="12">
        <v>7</v>
      </c>
      <c r="K33" s="26" t="s">
        <v>73</v>
      </c>
    </row>
    <row r="35" spans="2:11">
      <c r="B35" s="16" t="s">
        <v>74</v>
      </c>
      <c r="C35" s="7"/>
      <c r="D35" s="7"/>
      <c r="E35" s="7"/>
      <c r="F35" s="7"/>
      <c r="G35" s="7"/>
      <c r="H35" s="8" t="s">
        <v>75</v>
      </c>
      <c r="I35" s="8" t="s">
        <v>76</v>
      </c>
      <c r="J35" s="8">
        <v>1</v>
      </c>
      <c r="K35" s="24" t="s">
        <v>77</v>
      </c>
    </row>
    <row r="36" spans="2:11">
      <c r="B36" s="17"/>
      <c r="H36" s="2" t="s">
        <v>78</v>
      </c>
      <c r="I36" s="2" t="s">
        <v>79</v>
      </c>
      <c r="J36" s="2">
        <v>2</v>
      </c>
      <c r="K36" s="25" t="s">
        <v>80</v>
      </c>
    </row>
    <row r="37" spans="2:11">
      <c r="B37" s="17"/>
      <c r="H37" s="2" t="s">
        <v>81</v>
      </c>
      <c r="I37" s="2" t="s">
        <v>82</v>
      </c>
      <c r="J37" s="2">
        <v>3</v>
      </c>
      <c r="K37" s="25" t="s">
        <v>83</v>
      </c>
    </row>
    <row r="38" spans="2:11">
      <c r="B38" s="17"/>
      <c r="H38" s="2" t="s">
        <v>84</v>
      </c>
      <c r="I38" s="2" t="s">
        <v>85</v>
      </c>
      <c r="J38" s="2">
        <v>4</v>
      </c>
      <c r="K38" s="25" t="s">
        <v>86</v>
      </c>
    </row>
    <row r="39" spans="2:11">
      <c r="B39" s="18"/>
      <c r="C39" s="11"/>
      <c r="D39" s="11"/>
      <c r="E39" s="11"/>
      <c r="F39" s="11"/>
      <c r="G39" s="11"/>
      <c r="H39" s="12" t="s">
        <v>87</v>
      </c>
      <c r="I39" s="12" t="s">
        <v>88</v>
      </c>
      <c r="J39" s="12">
        <v>5</v>
      </c>
      <c r="K39" s="26" t="s">
        <v>89</v>
      </c>
    </row>
    <row r="41" spans="2:11">
      <c r="B41" s="16" t="s">
        <v>90</v>
      </c>
      <c r="C41" s="7"/>
      <c r="D41" s="7"/>
      <c r="E41" s="7"/>
      <c r="F41" s="7"/>
      <c r="G41" s="7"/>
      <c r="H41" s="8" t="s">
        <v>91</v>
      </c>
      <c r="I41" s="8" t="s">
        <v>92</v>
      </c>
      <c r="J41" s="8">
        <v>1001</v>
      </c>
      <c r="K41" s="24" t="s">
        <v>93</v>
      </c>
    </row>
    <row r="42" spans="2:11">
      <c r="B42" s="17"/>
      <c r="H42" s="2" t="s">
        <v>94</v>
      </c>
      <c r="I42" s="2" t="s">
        <v>95</v>
      </c>
      <c r="J42" s="2">
        <v>1002</v>
      </c>
      <c r="K42" s="25" t="s">
        <v>96</v>
      </c>
    </row>
    <row r="43" spans="2:11">
      <c r="B43" s="17"/>
      <c r="H43" s="2" t="s">
        <v>97</v>
      </c>
      <c r="I43" s="2" t="s">
        <v>98</v>
      </c>
      <c r="J43" s="2">
        <v>1003</v>
      </c>
      <c r="K43" s="25" t="s">
        <v>99</v>
      </c>
    </row>
    <row r="44" spans="2:11">
      <c r="B44" s="17"/>
      <c r="H44" s="2" t="s">
        <v>100</v>
      </c>
      <c r="I44" s="2" t="s">
        <v>101</v>
      </c>
      <c r="J44" s="2">
        <v>1004</v>
      </c>
      <c r="K44" s="25" t="s">
        <v>102</v>
      </c>
    </row>
    <row r="45" spans="2:11">
      <c r="B45" s="17"/>
      <c r="H45" s="2" t="s">
        <v>103</v>
      </c>
      <c r="I45" s="2" t="s">
        <v>104</v>
      </c>
      <c r="J45" s="2">
        <v>1005</v>
      </c>
      <c r="K45" s="25" t="s">
        <v>105</v>
      </c>
    </row>
    <row r="46" spans="2:11">
      <c r="B46" s="17"/>
      <c r="K46" s="25"/>
    </row>
    <row r="47" spans="2:11">
      <c r="B47" s="17"/>
      <c r="H47" s="2" t="s">
        <v>106</v>
      </c>
      <c r="I47" s="2" t="s">
        <v>107</v>
      </c>
      <c r="J47" s="2">
        <v>1101</v>
      </c>
      <c r="K47" s="25" t="s">
        <v>108</v>
      </c>
    </row>
    <row r="48" spans="2:11">
      <c r="B48" s="17"/>
      <c r="H48" s="2" t="s">
        <v>109</v>
      </c>
      <c r="I48" s="2" t="s">
        <v>110</v>
      </c>
      <c r="J48" s="2">
        <v>1102</v>
      </c>
      <c r="K48" s="25" t="s">
        <v>111</v>
      </c>
    </row>
    <row r="49" spans="2:11">
      <c r="B49" s="17"/>
      <c r="H49" s="2" t="s">
        <v>112</v>
      </c>
      <c r="I49" s="2" t="s">
        <v>113</v>
      </c>
      <c r="J49" s="2">
        <v>1103</v>
      </c>
      <c r="K49" s="25" t="s">
        <v>114</v>
      </c>
    </row>
    <row r="50" spans="2:11">
      <c r="B50" s="17"/>
      <c r="H50" s="2" t="s">
        <v>115</v>
      </c>
      <c r="I50" s="2" t="s">
        <v>116</v>
      </c>
      <c r="J50" s="2">
        <v>1104</v>
      </c>
      <c r="K50" s="25" t="s">
        <v>117</v>
      </c>
    </row>
    <row r="51" spans="2:11">
      <c r="B51" s="17"/>
      <c r="H51" s="2" t="s">
        <v>118</v>
      </c>
      <c r="I51" s="2" t="s">
        <v>119</v>
      </c>
      <c r="J51" s="2">
        <v>1105</v>
      </c>
      <c r="K51" s="25" t="s">
        <v>120</v>
      </c>
    </row>
    <row r="52" spans="2:11">
      <c r="B52" s="17"/>
      <c r="H52" s="2" t="str">
        <f>(_xlfn.CONCAT(H51,"Base"))</f>
        <v>GamePropertyType_AtkBase</v>
      </c>
      <c r="I52" s="2" t="str">
        <f>_xlfn.CONCAT(I51,"Base")</f>
        <v>AtkBase</v>
      </c>
      <c r="J52" s="2">
        <f>J51*10+1</f>
        <v>11051</v>
      </c>
      <c r="K52" s="25" t="str">
        <f>_xlfn.CONCAT(K51,"基础值")</f>
        <v>攻击基础值</v>
      </c>
    </row>
    <row r="53" spans="2:11">
      <c r="B53" s="17"/>
      <c r="H53" s="2" t="str">
        <f t="shared" ref="H53:H55" si="0">_xlfn.CONCAT(H51,"Add")</f>
        <v>GamePropertyType_AtkAdd</v>
      </c>
      <c r="I53" s="2" t="str">
        <f>_xlfn.CONCAT(I51,"Add")</f>
        <v>AtkAdd</v>
      </c>
      <c r="J53" s="2">
        <f>J51*10+2</f>
        <v>11052</v>
      </c>
      <c r="K53" s="25" t="str">
        <f>_xlfn.CONCAT(K51,"附加值")</f>
        <v>攻击附加值</v>
      </c>
    </row>
    <row r="54" spans="2:11">
      <c r="B54" s="17"/>
      <c r="H54" s="2" t="str">
        <f>_xlfn.CONCAT(H51,"Pct")</f>
        <v>GamePropertyType_AtkPct</v>
      </c>
      <c r="I54" s="2" t="str">
        <f>_xlfn.CONCAT(I51,"Pct")</f>
        <v>AtkPct</v>
      </c>
      <c r="J54" s="2">
        <f>J51*10+3</f>
        <v>11053</v>
      </c>
      <c r="K54" s="25" t="str">
        <f>_xlfn.CONCAT(K51,"百分比")</f>
        <v>攻击百分比</v>
      </c>
    </row>
    <row r="55" spans="2:11">
      <c r="B55" s="17"/>
      <c r="H55" s="2" t="str">
        <f>_xlfn.CONCAT(H51,"FinalAdd")</f>
        <v>GamePropertyType_AtkFinalAdd</v>
      </c>
      <c r="I55" s="2" t="str">
        <f>_xlfn.CONCAT(I51,"FinalAdd")</f>
        <v>AtkFinalAdd</v>
      </c>
      <c r="J55" s="2">
        <f>J51*10+4</f>
        <v>11054</v>
      </c>
      <c r="K55" s="25" t="str">
        <f>_xlfn.CONCAT(K51,"最终附加值")</f>
        <v>攻击最终附加值</v>
      </c>
    </row>
    <row r="56" spans="2:11">
      <c r="B56" s="17"/>
      <c r="H56" s="2" t="str">
        <f>_xlfn.CONCAT(H51,"FinalPct")</f>
        <v>GamePropertyType_AtkFinalPct</v>
      </c>
      <c r="I56" s="2" t="str">
        <f>_xlfn.CONCAT(I51,"FinalPct")</f>
        <v>AtkFinalPct</v>
      </c>
      <c r="J56" s="2">
        <f>J51*10+5</f>
        <v>11055</v>
      </c>
      <c r="K56" s="25" t="str">
        <f>_xlfn.CONCAT(K51,"最终百分比")</f>
        <v>攻击最终百分比</v>
      </c>
    </row>
    <row r="57" spans="2:11">
      <c r="B57" s="17"/>
      <c r="H57" s="2" t="s">
        <v>121</v>
      </c>
      <c r="I57" s="2" t="s">
        <v>122</v>
      </c>
      <c r="J57" s="2">
        <v>1106</v>
      </c>
      <c r="K57" s="25" t="s">
        <v>123</v>
      </c>
    </row>
    <row r="58" spans="2:11">
      <c r="B58" s="17"/>
      <c r="H58" s="2" t="str">
        <f>(_xlfn.CONCAT(H57,"Base"))</f>
        <v>GamePropertyType_DefBase</v>
      </c>
      <c r="I58" s="2" t="str">
        <f>_xlfn.CONCAT(I57,"Base")</f>
        <v>DefBase</v>
      </c>
      <c r="J58" s="2">
        <f>J57*10+1</f>
        <v>11061</v>
      </c>
      <c r="K58" s="25" t="str">
        <f>_xlfn.CONCAT(K57,"基础值")</f>
        <v>防御基础值</v>
      </c>
    </row>
    <row r="59" spans="2:11">
      <c r="B59" s="17"/>
      <c r="H59" s="2" t="str">
        <f>_xlfn.CONCAT(H57,"Add")</f>
        <v>GamePropertyType_DefAdd</v>
      </c>
      <c r="I59" s="2" t="str">
        <f>_xlfn.CONCAT(I57,"Add")</f>
        <v>DefAdd</v>
      </c>
      <c r="J59" s="2">
        <f>J57*10+2</f>
        <v>11062</v>
      </c>
      <c r="K59" s="25" t="str">
        <f>_xlfn.CONCAT(K57,"附加值")</f>
        <v>防御附加值</v>
      </c>
    </row>
    <row r="60" spans="2:11">
      <c r="B60" s="17"/>
      <c r="H60" s="2" t="str">
        <f>_xlfn.CONCAT(H57,"Pct")</f>
        <v>GamePropertyType_DefPct</v>
      </c>
      <c r="I60" s="2" t="str">
        <f>_xlfn.CONCAT(I57,"Pct")</f>
        <v>DefPct</v>
      </c>
      <c r="J60" s="2">
        <f>J57*10+3</f>
        <v>11063</v>
      </c>
      <c r="K60" s="25" t="str">
        <f>_xlfn.CONCAT(K57,"百分比")</f>
        <v>防御百分比</v>
      </c>
    </row>
    <row r="61" spans="2:11">
      <c r="B61" s="17"/>
      <c r="H61" s="2" t="str">
        <f>_xlfn.CONCAT(H57,"FinalAdd")</f>
        <v>GamePropertyType_DefFinalAdd</v>
      </c>
      <c r="I61" s="2" t="str">
        <f>_xlfn.CONCAT(I57,"FinalAdd")</f>
        <v>DefFinalAdd</v>
      </c>
      <c r="J61" s="2">
        <f>J57*10+4</f>
        <v>11064</v>
      </c>
      <c r="K61" s="25" t="str">
        <f>_xlfn.CONCAT(K57,"最终附加值")</f>
        <v>防御最终附加值</v>
      </c>
    </row>
    <row r="62" spans="2:11">
      <c r="B62" s="17"/>
      <c r="H62" s="2" t="str">
        <f>_xlfn.CONCAT(H57,"FinalPct")</f>
        <v>GamePropertyType_DefFinalPct</v>
      </c>
      <c r="I62" s="2" t="str">
        <f>_xlfn.CONCAT(I57,"FinalPct")</f>
        <v>DefFinalPct</v>
      </c>
      <c r="J62" s="2">
        <f>J57*10+5</f>
        <v>11065</v>
      </c>
      <c r="K62" s="25" t="str">
        <f>_xlfn.CONCAT(K57,"最终百分比")</f>
        <v>防御最终百分比</v>
      </c>
    </row>
    <row r="63" spans="2:11">
      <c r="B63" s="17"/>
      <c r="H63" s="2" t="s">
        <v>124</v>
      </c>
      <c r="I63" s="2" t="s">
        <v>125</v>
      </c>
      <c r="J63" s="2">
        <v>1107</v>
      </c>
      <c r="K63" s="25" t="s">
        <v>126</v>
      </c>
    </row>
    <row r="64" spans="2:11">
      <c r="B64" s="17"/>
      <c r="H64" s="2" t="str">
        <f>(_xlfn.CONCAT(H63,"Base"))</f>
        <v>GamePropertyType_HitBase</v>
      </c>
      <c r="I64" s="2" t="str">
        <f>_xlfn.CONCAT(I63,"Base")</f>
        <v>HitBase</v>
      </c>
      <c r="J64" s="2">
        <f>J63*10+1</f>
        <v>11071</v>
      </c>
      <c r="K64" s="25" t="str">
        <f>_xlfn.CONCAT(K63,"基础值")</f>
        <v>命中基础值</v>
      </c>
    </row>
    <row r="65" spans="2:11">
      <c r="B65" s="17"/>
      <c r="H65" s="2" t="str">
        <f>_xlfn.CONCAT(H63,"Add")</f>
        <v>GamePropertyType_HitAdd</v>
      </c>
      <c r="I65" s="2" t="str">
        <f>_xlfn.CONCAT(I63,"Add")</f>
        <v>HitAdd</v>
      </c>
      <c r="J65" s="2">
        <f>J63*10+2</f>
        <v>11072</v>
      </c>
      <c r="K65" s="25" t="str">
        <f>_xlfn.CONCAT(K63,"附加值")</f>
        <v>命中附加值</v>
      </c>
    </row>
    <row r="66" spans="2:11">
      <c r="B66" s="17"/>
      <c r="H66" s="2" t="str">
        <f>_xlfn.CONCAT(H63,"Pct")</f>
        <v>GamePropertyType_HitPct</v>
      </c>
      <c r="I66" s="2" t="str">
        <f>_xlfn.CONCAT(I63,"Pct")</f>
        <v>HitPct</v>
      </c>
      <c r="J66" s="2">
        <f>J63*10+3</f>
        <v>11073</v>
      </c>
      <c r="K66" s="25" t="str">
        <f>_xlfn.CONCAT(K63,"百分比")</f>
        <v>命中百分比</v>
      </c>
    </row>
    <row r="67" spans="2:11">
      <c r="B67" s="17"/>
      <c r="H67" s="2" t="str">
        <f>_xlfn.CONCAT(H63,"FinalAdd")</f>
        <v>GamePropertyType_HitFinalAdd</v>
      </c>
      <c r="I67" s="2" t="str">
        <f>_xlfn.CONCAT(I63,"FinalAdd")</f>
        <v>HitFinalAdd</v>
      </c>
      <c r="J67" s="2">
        <f>J63*10+4</f>
        <v>11074</v>
      </c>
      <c r="K67" s="25" t="str">
        <f>_xlfn.CONCAT(K63,"最终附加值")</f>
        <v>命中最终附加值</v>
      </c>
    </row>
    <row r="68" spans="2:11">
      <c r="B68" s="17"/>
      <c r="H68" s="2" t="str">
        <f>_xlfn.CONCAT(H63,"FinalPct")</f>
        <v>GamePropertyType_HitFinalPct</v>
      </c>
      <c r="I68" s="2" t="str">
        <f>_xlfn.CONCAT(I63,"FinalPct")</f>
        <v>HitFinalPct</v>
      </c>
      <c r="J68" s="2">
        <f>J63*10+5</f>
        <v>11075</v>
      </c>
      <c r="K68" s="25" t="str">
        <f>_xlfn.CONCAT(K63,"最终百分比")</f>
        <v>命中最终百分比</v>
      </c>
    </row>
    <row r="69" spans="2:11">
      <c r="B69" s="17"/>
      <c r="H69" s="2" t="s">
        <v>127</v>
      </c>
      <c r="I69" s="2" t="s">
        <v>128</v>
      </c>
      <c r="J69" s="2">
        <v>1108</v>
      </c>
      <c r="K69" s="25" t="s">
        <v>129</v>
      </c>
    </row>
    <row r="70" spans="2:11">
      <c r="B70" s="17"/>
      <c r="H70" s="2" t="str">
        <f>(_xlfn.CONCAT(H69,"Base"))</f>
        <v>GamePropertyType_CritBase</v>
      </c>
      <c r="I70" s="2" t="str">
        <f>_xlfn.CONCAT(I69,"Base")</f>
        <v>CritBase</v>
      </c>
      <c r="J70" s="2">
        <f>J69*10+1</f>
        <v>11081</v>
      </c>
      <c r="K70" s="25" t="str">
        <f>_xlfn.CONCAT(K69,"基础值")</f>
        <v>暴击基础值</v>
      </c>
    </row>
    <row r="71" spans="2:11">
      <c r="B71" s="17"/>
      <c r="H71" s="2" t="str">
        <f>_xlfn.CONCAT(H69,"Add")</f>
        <v>GamePropertyType_CritAdd</v>
      </c>
      <c r="I71" s="2" t="str">
        <f>_xlfn.CONCAT(I69,"Add")</f>
        <v>CritAdd</v>
      </c>
      <c r="J71" s="2">
        <f>J69*10+2</f>
        <v>11082</v>
      </c>
      <c r="K71" s="25" t="str">
        <f>_xlfn.CONCAT(K69,"附加值")</f>
        <v>暴击附加值</v>
      </c>
    </row>
    <row r="72" spans="2:11">
      <c r="B72" s="17"/>
      <c r="H72" s="2" t="str">
        <f>_xlfn.CONCAT(H69,"Pct")</f>
        <v>GamePropertyType_CritPct</v>
      </c>
      <c r="I72" s="2" t="str">
        <f>_xlfn.CONCAT(I69,"Pct")</f>
        <v>CritPct</v>
      </c>
      <c r="J72" s="2">
        <f>J69*10+3</f>
        <v>11083</v>
      </c>
      <c r="K72" s="25" t="str">
        <f>_xlfn.CONCAT(K69,"百分比")</f>
        <v>暴击百分比</v>
      </c>
    </row>
    <row r="73" spans="2:11">
      <c r="B73" s="17"/>
      <c r="H73" s="2" t="str">
        <f>_xlfn.CONCAT(H69,"FinalAdd")</f>
        <v>GamePropertyType_CritFinalAdd</v>
      </c>
      <c r="I73" s="2" t="str">
        <f>_xlfn.CONCAT(I69,"FinalAdd")</f>
        <v>CritFinalAdd</v>
      </c>
      <c r="J73" s="2">
        <f>J69*10+4</f>
        <v>11084</v>
      </c>
      <c r="K73" s="25" t="str">
        <f>_xlfn.CONCAT(K69,"最终附加值")</f>
        <v>暴击最终附加值</v>
      </c>
    </row>
    <row r="74" spans="2:11">
      <c r="B74" s="18"/>
      <c r="C74" s="11"/>
      <c r="D74" s="11"/>
      <c r="E74" s="11"/>
      <c r="F74" s="11"/>
      <c r="G74" s="11"/>
      <c r="H74" s="12" t="str">
        <f>_xlfn.CONCAT(H69,"FinalPct")</f>
        <v>GamePropertyType_CritFinalPct</v>
      </c>
      <c r="I74" s="12" t="str">
        <f>_xlfn.CONCAT(I69,"FinalPct")</f>
        <v>CritFinalPct</v>
      </c>
      <c r="J74" s="12">
        <f>J69*10+5</f>
        <v>11085</v>
      </c>
      <c r="K74" s="26" t="str">
        <f>_xlfn.CONCAT(K69,"最终百分比")</f>
        <v>暴击最终百分比</v>
      </c>
    </row>
    <row r="76" spans="2:11">
      <c r="B76" s="16" t="s">
        <v>130</v>
      </c>
      <c r="C76" s="7"/>
      <c r="D76" s="7"/>
      <c r="E76" s="7"/>
      <c r="F76" s="7"/>
      <c r="G76" s="7"/>
      <c r="H76" s="8" t="s">
        <v>131</v>
      </c>
      <c r="I76" s="8" t="s">
        <v>132</v>
      </c>
      <c r="J76" s="8">
        <v>1</v>
      </c>
      <c r="K76" s="24" t="s">
        <v>133</v>
      </c>
    </row>
    <row r="77" spans="2:11">
      <c r="B77" s="17"/>
      <c r="H77" s="2" t="s">
        <v>134</v>
      </c>
      <c r="I77" s="2" t="s">
        <v>135</v>
      </c>
      <c r="J77" s="2">
        <v>2</v>
      </c>
      <c r="K77" s="25" t="s">
        <v>136</v>
      </c>
    </row>
    <row r="78" spans="2:11">
      <c r="B78" s="17"/>
      <c r="H78" s="2" t="s">
        <v>137</v>
      </c>
      <c r="I78" s="2" t="s">
        <v>138</v>
      </c>
      <c r="J78" s="2">
        <v>3</v>
      </c>
      <c r="K78" s="25" t="s">
        <v>139</v>
      </c>
    </row>
    <row r="79" spans="2:11">
      <c r="B79" s="18"/>
      <c r="C79" s="11"/>
      <c r="D79" s="11"/>
      <c r="E79" s="11"/>
      <c r="F79" s="11"/>
      <c r="G79" s="11"/>
      <c r="H79" s="12" t="s">
        <v>140</v>
      </c>
      <c r="I79" s="12" t="s">
        <v>141</v>
      </c>
      <c r="J79" s="12">
        <v>4</v>
      </c>
      <c r="K79" s="26" t="s">
        <v>142</v>
      </c>
    </row>
    <row r="81" spans="2:11">
      <c r="B81" s="16" t="s">
        <v>143</v>
      </c>
      <c r="C81" s="7"/>
      <c r="D81" s="7"/>
      <c r="E81" s="7"/>
      <c r="F81" s="7"/>
      <c r="G81" s="7"/>
      <c r="H81" s="8" t="s">
        <v>144</v>
      </c>
      <c r="I81" s="8"/>
      <c r="J81" s="8">
        <v>0</v>
      </c>
      <c r="K81" s="24"/>
    </row>
    <row r="82" spans="2:11">
      <c r="B82" s="17"/>
      <c r="H82" s="2" t="s">
        <v>145</v>
      </c>
      <c r="I82" s="2" t="s">
        <v>146</v>
      </c>
      <c r="J82" s="2">
        <v>1</v>
      </c>
      <c r="K82" s="25" t="s">
        <v>147</v>
      </c>
    </row>
    <row r="83" spans="2:11">
      <c r="B83" s="17"/>
      <c r="H83" s="2" t="s">
        <v>148</v>
      </c>
      <c r="I83" s="2" t="s">
        <v>149</v>
      </c>
      <c r="J83" s="2">
        <v>2</v>
      </c>
      <c r="K83" s="25" t="s">
        <v>149</v>
      </c>
    </row>
    <row r="84" spans="2:11">
      <c r="B84" s="17"/>
      <c r="H84" s="2" t="s">
        <v>150</v>
      </c>
      <c r="I84" s="2" t="s">
        <v>151</v>
      </c>
      <c r="J84" s="2">
        <v>3</v>
      </c>
      <c r="K84" s="25" t="s">
        <v>151</v>
      </c>
    </row>
    <row r="85" spans="2:11">
      <c r="B85" s="17"/>
      <c r="H85" s="2" t="s">
        <v>152</v>
      </c>
      <c r="I85" s="2" t="s">
        <v>153</v>
      </c>
      <c r="J85" s="2">
        <v>4</v>
      </c>
      <c r="K85" s="25" t="s">
        <v>153</v>
      </c>
    </row>
    <row r="86" spans="2:11">
      <c r="B86" s="17"/>
      <c r="H86" s="2" t="s">
        <v>154</v>
      </c>
      <c r="I86" s="2" t="s">
        <v>155</v>
      </c>
      <c r="J86" s="2">
        <v>5</v>
      </c>
      <c r="K86" s="25" t="s">
        <v>155</v>
      </c>
    </row>
    <row r="87" spans="2:11">
      <c r="B87" s="17"/>
      <c r="H87" s="2" t="s">
        <v>156</v>
      </c>
      <c r="I87" s="2" t="s">
        <v>157</v>
      </c>
      <c r="J87" s="2">
        <v>6</v>
      </c>
      <c r="K87" s="25" t="s">
        <v>157</v>
      </c>
    </row>
    <row r="88" spans="2:11">
      <c r="B88" s="17"/>
      <c r="H88" s="2" t="s">
        <v>158</v>
      </c>
      <c r="I88" s="2" t="s">
        <v>159</v>
      </c>
      <c r="J88" s="2">
        <v>7</v>
      </c>
      <c r="K88" s="25" t="s">
        <v>159</v>
      </c>
    </row>
    <row r="89" spans="2:11">
      <c r="B89" s="17"/>
      <c r="H89" s="2" t="s">
        <v>160</v>
      </c>
      <c r="I89" s="2" t="s">
        <v>161</v>
      </c>
      <c r="J89" s="2">
        <v>8</v>
      </c>
      <c r="K89" s="25" t="s">
        <v>161</v>
      </c>
    </row>
    <row r="90" spans="2:11">
      <c r="B90" s="18"/>
      <c r="C90" s="11"/>
      <c r="D90" s="11"/>
      <c r="E90" s="11"/>
      <c r="F90" s="11"/>
      <c r="G90" s="11"/>
      <c r="H90" s="12" t="s">
        <v>162</v>
      </c>
      <c r="I90" s="12" t="s">
        <v>163</v>
      </c>
      <c r="J90" s="12">
        <v>9</v>
      </c>
      <c r="K90" s="26" t="s">
        <v>163</v>
      </c>
    </row>
    <row r="92" spans="2:11">
      <c r="B92" s="16" t="s">
        <v>164</v>
      </c>
      <c r="C92" s="7"/>
      <c r="D92" s="7"/>
      <c r="E92" s="7"/>
      <c r="F92" s="7"/>
      <c r="G92" s="7"/>
      <c r="H92" s="8" t="s">
        <v>165</v>
      </c>
      <c r="I92" s="8" t="s">
        <v>166</v>
      </c>
      <c r="J92" s="8">
        <v>1</v>
      </c>
      <c r="K92" s="24" t="s">
        <v>166</v>
      </c>
    </row>
    <row r="93" spans="2:11">
      <c r="B93" s="18"/>
      <c r="C93" s="11"/>
      <c r="D93" s="11"/>
      <c r="E93" s="11"/>
      <c r="F93" s="11"/>
      <c r="G93" s="11"/>
      <c r="H93" s="12" t="s">
        <v>167</v>
      </c>
      <c r="I93" s="12" t="s">
        <v>168</v>
      </c>
      <c r="J93" s="12">
        <v>2</v>
      </c>
      <c r="K93" s="26" t="s">
        <v>168</v>
      </c>
    </row>
    <row r="95" spans="2:11">
      <c r="B95" s="16" t="s">
        <v>169</v>
      </c>
      <c r="C95" s="7"/>
      <c r="D95" s="7"/>
      <c r="E95" s="7"/>
      <c r="F95" s="7"/>
      <c r="G95" s="7"/>
      <c r="H95" s="8" t="s">
        <v>170</v>
      </c>
      <c r="I95" s="8" t="s">
        <v>171</v>
      </c>
      <c r="J95" s="8">
        <v>1</v>
      </c>
      <c r="K95" s="24" t="s">
        <v>171</v>
      </c>
    </row>
    <row r="96" spans="2:11">
      <c r="B96" s="17"/>
      <c r="H96" s="2" t="s">
        <v>172</v>
      </c>
      <c r="I96" s="2" t="s">
        <v>173</v>
      </c>
      <c r="J96" s="2">
        <v>2</v>
      </c>
      <c r="K96" s="25" t="s">
        <v>173</v>
      </c>
    </row>
    <row r="97" spans="2:11">
      <c r="B97" s="17"/>
      <c r="H97" s="2" t="s">
        <v>174</v>
      </c>
      <c r="I97" s="2" t="s">
        <v>175</v>
      </c>
      <c r="J97" s="2">
        <v>3</v>
      </c>
      <c r="K97" s="25" t="s">
        <v>175</v>
      </c>
    </row>
    <row r="98" spans="2:11">
      <c r="B98" s="18"/>
      <c r="C98" s="11"/>
      <c r="D98" s="11"/>
      <c r="E98" s="11"/>
      <c r="F98" s="11"/>
      <c r="G98" s="11"/>
      <c r="H98" s="12" t="s">
        <v>176</v>
      </c>
      <c r="I98" s="12" t="s">
        <v>177</v>
      </c>
      <c r="J98" s="12">
        <v>4</v>
      </c>
      <c r="K98" s="26" t="s">
        <v>178</v>
      </c>
    </row>
    <row r="100" spans="2:11">
      <c r="B100" s="16" t="s">
        <v>179</v>
      </c>
      <c r="C100" s="7"/>
      <c r="D100" s="7"/>
      <c r="E100" s="7"/>
      <c r="F100" s="7"/>
      <c r="G100" s="7"/>
      <c r="H100" s="7" t="s">
        <v>180</v>
      </c>
      <c r="I100" s="8" t="s">
        <v>181</v>
      </c>
      <c r="J100" s="8">
        <v>1</v>
      </c>
      <c r="K100" s="24" t="s">
        <v>181</v>
      </c>
    </row>
    <row r="101" spans="2:11">
      <c r="B101" s="17"/>
      <c r="C101" s="27"/>
      <c r="D101" s="27"/>
      <c r="E101" s="27"/>
      <c r="F101" s="27"/>
      <c r="G101" s="27"/>
      <c r="H101" s="27" t="s">
        <v>182</v>
      </c>
      <c r="I101" s="28" t="s">
        <v>183</v>
      </c>
      <c r="J101" s="28">
        <v>2</v>
      </c>
      <c r="K101" s="25" t="s">
        <v>183</v>
      </c>
    </row>
    <row r="102" spans="2:11">
      <c r="B102" s="17"/>
      <c r="C102" s="27"/>
      <c r="D102" s="27"/>
      <c r="E102" s="27"/>
      <c r="F102" s="27"/>
      <c r="G102" s="27"/>
      <c r="H102" s="27" t="s">
        <v>184</v>
      </c>
      <c r="I102" s="28" t="s">
        <v>185</v>
      </c>
      <c r="J102" s="28">
        <v>3</v>
      </c>
      <c r="K102" s="25" t="s">
        <v>185</v>
      </c>
    </row>
    <row r="103" spans="2:11">
      <c r="B103" s="17"/>
      <c r="C103" s="27"/>
      <c r="D103" s="27"/>
      <c r="E103" s="27"/>
      <c r="F103" s="27"/>
      <c r="G103" s="27"/>
      <c r="H103" s="27" t="s">
        <v>186</v>
      </c>
      <c r="I103" s="28" t="s">
        <v>187</v>
      </c>
      <c r="J103" s="28">
        <v>4</v>
      </c>
      <c r="K103" s="25" t="s">
        <v>187</v>
      </c>
    </row>
    <row r="104" spans="2:11">
      <c r="B104" s="18"/>
      <c r="C104" s="11"/>
      <c r="D104" s="11"/>
      <c r="E104" s="11"/>
      <c r="F104" s="11"/>
      <c r="G104" s="11"/>
      <c r="H104" s="12" t="s">
        <v>188</v>
      </c>
      <c r="I104" s="12" t="s">
        <v>189</v>
      </c>
      <c r="J104" s="12">
        <v>5</v>
      </c>
      <c r="K104" s="26" t="s">
        <v>189</v>
      </c>
    </row>
    <row r="106" spans="2:11">
      <c r="B106" s="16" t="s">
        <v>190</v>
      </c>
      <c r="C106" s="7"/>
      <c r="D106" s="7"/>
      <c r="E106" s="7"/>
      <c r="F106" s="7"/>
      <c r="G106" s="7"/>
      <c r="H106" s="8" t="s">
        <v>191</v>
      </c>
      <c r="I106" s="8" t="s">
        <v>192</v>
      </c>
      <c r="J106" s="8">
        <v>1</v>
      </c>
      <c r="K106" s="24" t="s">
        <v>192</v>
      </c>
    </row>
    <row r="107" spans="2:11">
      <c r="B107" s="17"/>
      <c r="H107" s="2" t="s">
        <v>193</v>
      </c>
      <c r="I107" s="2" t="s">
        <v>194</v>
      </c>
      <c r="J107" s="2">
        <v>2</v>
      </c>
      <c r="K107" s="25" t="s">
        <v>194</v>
      </c>
    </row>
    <row r="108" spans="2:11">
      <c r="B108" s="17"/>
      <c r="H108" s="2" t="s">
        <v>195</v>
      </c>
      <c r="I108" s="2" t="s">
        <v>196</v>
      </c>
      <c r="J108" s="2">
        <v>3</v>
      </c>
      <c r="K108" s="25" t="s">
        <v>196</v>
      </c>
    </row>
    <row r="109" spans="2:11">
      <c r="B109" s="18"/>
      <c r="C109" s="11"/>
      <c r="D109" s="11"/>
      <c r="E109" s="11"/>
      <c r="F109" s="11"/>
      <c r="G109" s="11"/>
      <c r="H109" s="12" t="s">
        <v>197</v>
      </c>
      <c r="I109" s="12" t="s">
        <v>198</v>
      </c>
      <c r="J109" s="12">
        <v>4</v>
      </c>
      <c r="K109" s="26" t="s">
        <v>198</v>
      </c>
    </row>
    <row r="111" spans="2:11">
      <c r="B111" s="16" t="s">
        <v>199</v>
      </c>
      <c r="C111" s="7"/>
      <c r="D111" s="7"/>
      <c r="E111" s="7"/>
      <c r="F111" s="7"/>
      <c r="G111" s="7"/>
      <c r="H111" s="8" t="s">
        <v>200</v>
      </c>
      <c r="I111" s="8" t="s">
        <v>201</v>
      </c>
      <c r="J111" s="8">
        <v>1</v>
      </c>
      <c r="K111" s="24" t="s">
        <v>201</v>
      </c>
    </row>
    <row r="112" spans="2:11">
      <c r="B112" s="17"/>
      <c r="H112" s="2" t="s">
        <v>202</v>
      </c>
      <c r="I112" s="2" t="s">
        <v>203</v>
      </c>
      <c r="J112" s="2">
        <v>2</v>
      </c>
      <c r="K112" s="25" t="s">
        <v>203</v>
      </c>
    </row>
    <row r="113" spans="2:11">
      <c r="B113" s="17"/>
      <c r="H113" s="2" t="s">
        <v>204</v>
      </c>
      <c r="I113" s="2" t="s">
        <v>205</v>
      </c>
      <c r="J113" s="2">
        <v>3</v>
      </c>
      <c r="K113" s="25" t="s">
        <v>205</v>
      </c>
    </row>
    <row r="114" spans="2:11">
      <c r="B114" s="17"/>
      <c r="H114" s="2" t="s">
        <v>206</v>
      </c>
      <c r="I114" s="2" t="s">
        <v>207</v>
      </c>
      <c r="J114" s="2">
        <v>4</v>
      </c>
      <c r="K114" s="25" t="s">
        <v>207</v>
      </c>
    </row>
    <row r="115" spans="2:11">
      <c r="B115" s="18"/>
      <c r="C115" s="11"/>
      <c r="D115" s="11"/>
      <c r="E115" s="11"/>
      <c r="F115" s="11"/>
      <c r="G115" s="11"/>
      <c r="H115" s="12" t="s">
        <v>208</v>
      </c>
      <c r="I115" s="12" t="s">
        <v>209</v>
      </c>
      <c r="J115" s="12">
        <v>5</v>
      </c>
      <c r="K115" s="26" t="s">
        <v>209</v>
      </c>
    </row>
    <row r="117" spans="2:11">
      <c r="B117" s="16" t="s">
        <v>210</v>
      </c>
      <c r="C117" s="7"/>
      <c r="D117" s="7"/>
      <c r="E117" s="7"/>
      <c r="F117" s="7"/>
      <c r="G117" s="7"/>
      <c r="H117" s="8" t="s">
        <v>211</v>
      </c>
      <c r="I117" s="8" t="s">
        <v>212</v>
      </c>
      <c r="J117" s="8">
        <v>1</v>
      </c>
      <c r="K117" s="24" t="s">
        <v>212</v>
      </c>
    </row>
    <row r="118" spans="2:11">
      <c r="B118" s="17"/>
      <c r="H118" s="2" t="s">
        <v>213</v>
      </c>
      <c r="I118" s="2" t="s">
        <v>214</v>
      </c>
      <c r="J118" s="2">
        <v>2</v>
      </c>
      <c r="K118" s="25" t="s">
        <v>214</v>
      </c>
    </row>
    <row r="119" spans="2:11">
      <c r="B119" s="18"/>
      <c r="C119" s="11"/>
      <c r="D119" s="11"/>
      <c r="E119" s="11"/>
      <c r="F119" s="11"/>
      <c r="G119" s="11"/>
      <c r="H119" s="12" t="s">
        <v>215</v>
      </c>
      <c r="I119" s="12" t="s">
        <v>216</v>
      </c>
      <c r="J119" s="12">
        <v>3</v>
      </c>
      <c r="K119" s="26" t="s">
        <v>216</v>
      </c>
    </row>
    <row r="121" spans="2:11">
      <c r="B121" s="16" t="s">
        <v>217</v>
      </c>
      <c r="C121" s="7" t="b">
        <v>1</v>
      </c>
      <c r="D121" s="7"/>
      <c r="E121" s="7"/>
      <c r="F121" s="7"/>
      <c r="G121" s="7"/>
      <c r="H121" s="8" t="s">
        <v>218</v>
      </c>
      <c r="I121" s="8" t="s">
        <v>219</v>
      </c>
      <c r="J121" s="8">
        <f>POWER(2,0)</f>
        <v>1</v>
      </c>
      <c r="K121" s="24" t="s">
        <v>219</v>
      </c>
    </row>
    <row r="122" spans="2:11">
      <c r="B122" s="17"/>
      <c r="H122" s="2" t="s">
        <v>220</v>
      </c>
      <c r="I122" s="2" t="s">
        <v>221</v>
      </c>
      <c r="J122" s="2">
        <f>POWER(2,1)</f>
        <v>2</v>
      </c>
      <c r="K122" s="25" t="s">
        <v>221</v>
      </c>
    </row>
    <row r="123" spans="2:11">
      <c r="B123" s="17"/>
      <c r="H123" s="2" t="s">
        <v>222</v>
      </c>
      <c r="I123" s="2" t="s">
        <v>223</v>
      </c>
      <c r="J123" s="2">
        <f>POWER(2,2)</f>
        <v>4</v>
      </c>
      <c r="K123" s="25" t="s">
        <v>223</v>
      </c>
    </row>
    <row r="124" spans="2:11">
      <c r="B124" s="17"/>
      <c r="H124" s="2" t="s">
        <v>224</v>
      </c>
      <c r="I124" s="2" t="s">
        <v>225</v>
      </c>
      <c r="J124" s="2">
        <f>POWER(2,3)</f>
        <v>8</v>
      </c>
      <c r="K124" s="25" t="s">
        <v>225</v>
      </c>
    </row>
    <row r="125" spans="2:11">
      <c r="B125" s="17"/>
      <c r="H125" s="2" t="s">
        <v>226</v>
      </c>
      <c r="I125" s="2" t="s">
        <v>227</v>
      </c>
      <c r="J125" s="2">
        <f>POWER(2,4)</f>
        <v>16</v>
      </c>
      <c r="K125" s="25" t="s">
        <v>227</v>
      </c>
    </row>
    <row r="126" spans="2:11">
      <c r="B126" s="17"/>
      <c r="H126" s="2" t="s">
        <v>228</v>
      </c>
      <c r="I126" s="2" t="s">
        <v>229</v>
      </c>
      <c r="J126" s="2">
        <f>POWER(2,5)</f>
        <v>32</v>
      </c>
      <c r="K126" s="25" t="s">
        <v>229</v>
      </c>
    </row>
    <row r="127" spans="2:11">
      <c r="B127" s="17"/>
      <c r="H127" s="2" t="s">
        <v>230</v>
      </c>
      <c r="I127" s="2" t="s">
        <v>231</v>
      </c>
      <c r="J127" s="2">
        <f>POWER(2,6)</f>
        <v>64</v>
      </c>
      <c r="K127" s="25" t="s">
        <v>231</v>
      </c>
    </row>
    <row r="128" spans="2:11">
      <c r="B128" s="17"/>
      <c r="H128" s="2" t="s">
        <v>232</v>
      </c>
      <c r="I128" s="2" t="s">
        <v>233</v>
      </c>
      <c r="J128" s="2">
        <f>POWER(2,7)</f>
        <v>128</v>
      </c>
      <c r="K128" s="25" t="s">
        <v>233</v>
      </c>
    </row>
    <row r="129" spans="2:11">
      <c r="B129" s="17"/>
      <c r="H129" s="2" t="s">
        <v>234</v>
      </c>
      <c r="I129" s="2" t="s">
        <v>235</v>
      </c>
      <c r="J129" s="2">
        <f>POWER(2,8)</f>
        <v>256</v>
      </c>
      <c r="K129" s="25" t="s">
        <v>235</v>
      </c>
    </row>
    <row r="130" spans="2:11">
      <c r="B130" s="18"/>
      <c r="C130" s="11"/>
      <c r="D130" s="11"/>
      <c r="E130" s="11"/>
      <c r="F130" s="11"/>
      <c r="G130" s="11"/>
      <c r="H130" s="12" t="s">
        <v>236</v>
      </c>
      <c r="I130" s="12" t="s">
        <v>237</v>
      </c>
      <c r="J130" s="12">
        <f>POWER(2,9)</f>
        <v>512</v>
      </c>
      <c r="K130" s="26" t="s">
        <v>237</v>
      </c>
    </row>
    <row r="132" spans="2:11">
      <c r="B132" s="16" t="s">
        <v>238</v>
      </c>
      <c r="C132" s="7" t="b">
        <v>1</v>
      </c>
      <c r="D132" s="7"/>
      <c r="E132" s="7"/>
      <c r="F132" s="7"/>
      <c r="G132" s="7"/>
      <c r="H132" s="8" t="s">
        <v>239</v>
      </c>
      <c r="I132" s="8" t="s">
        <v>240</v>
      </c>
      <c r="J132" s="8">
        <f>POWER(2,0)</f>
        <v>1</v>
      </c>
      <c r="K132" s="24" t="s">
        <v>240</v>
      </c>
    </row>
    <row r="133" spans="2:11">
      <c r="B133" s="17"/>
      <c r="H133" s="2" t="s">
        <v>241</v>
      </c>
      <c r="I133" s="2" t="s">
        <v>242</v>
      </c>
      <c r="J133" s="2">
        <f>POWER(2,1)</f>
        <v>2</v>
      </c>
      <c r="K133" s="25" t="s">
        <v>242</v>
      </c>
    </row>
    <row r="134" spans="2:11">
      <c r="B134" s="17"/>
      <c r="H134" s="2" t="s">
        <v>243</v>
      </c>
      <c r="I134" s="2" t="s">
        <v>244</v>
      </c>
      <c r="J134" s="2">
        <f>POWER(2,2)</f>
        <v>4</v>
      </c>
      <c r="K134" s="25" t="s">
        <v>244</v>
      </c>
    </row>
    <row r="135" spans="2:11">
      <c r="B135" s="17"/>
      <c r="H135" s="2" t="s">
        <v>245</v>
      </c>
      <c r="I135" s="2" t="s">
        <v>246</v>
      </c>
      <c r="J135" s="2">
        <f>POWER(2,3)</f>
        <v>8</v>
      </c>
      <c r="K135" s="25" t="s">
        <v>246</v>
      </c>
    </row>
    <row r="136" spans="2:11">
      <c r="B136" s="17"/>
      <c r="H136" s="2" t="s">
        <v>247</v>
      </c>
      <c r="I136" s="2" t="s">
        <v>248</v>
      </c>
      <c r="J136" s="2">
        <f>POWER(2,4)</f>
        <v>16</v>
      </c>
      <c r="K136" s="25" t="s">
        <v>248</v>
      </c>
    </row>
    <row r="137" spans="2:11">
      <c r="B137" s="17"/>
      <c r="H137" s="2" t="s">
        <v>249</v>
      </c>
      <c r="I137" s="2" t="s">
        <v>250</v>
      </c>
      <c r="J137" s="2">
        <f>POWER(2,5)</f>
        <v>32</v>
      </c>
      <c r="K137" s="25" t="s">
        <v>250</v>
      </c>
    </row>
    <row r="138" spans="2:11">
      <c r="B138" s="17"/>
      <c r="H138" s="2" t="s">
        <v>251</v>
      </c>
      <c r="I138" s="2" t="s">
        <v>252</v>
      </c>
      <c r="J138" s="2">
        <f>POWER(2,6)</f>
        <v>64</v>
      </c>
      <c r="K138" s="25" t="s">
        <v>252</v>
      </c>
    </row>
    <row r="139" spans="2:11">
      <c r="B139" s="17"/>
      <c r="H139" s="2" t="s">
        <v>253</v>
      </c>
      <c r="I139" s="2" t="s">
        <v>254</v>
      </c>
      <c r="J139" s="2">
        <f>POWER(2,7)</f>
        <v>128</v>
      </c>
      <c r="K139" s="25" t="s">
        <v>254</v>
      </c>
    </row>
    <row r="140" spans="2:11">
      <c r="B140" s="17"/>
      <c r="H140" s="2" t="s">
        <v>255</v>
      </c>
      <c r="I140" s="2" t="s">
        <v>256</v>
      </c>
      <c r="J140" s="2">
        <f>POWER(2,8)</f>
        <v>256</v>
      </c>
      <c r="K140" s="25" t="s">
        <v>256</v>
      </c>
    </row>
    <row r="141" spans="2:11">
      <c r="B141" s="18"/>
      <c r="C141" s="11"/>
      <c r="D141" s="11"/>
      <c r="E141" s="11"/>
      <c r="F141" s="11"/>
      <c r="G141" s="11"/>
      <c r="H141" s="12" t="s">
        <v>257</v>
      </c>
      <c r="I141" s="12" t="s">
        <v>258</v>
      </c>
      <c r="J141" s="12">
        <f>POWER(2,9)</f>
        <v>512</v>
      </c>
      <c r="K141" s="26" t="s">
        <v>258</v>
      </c>
    </row>
    <row r="143" spans="2:11">
      <c r="B143" s="16" t="s">
        <v>259</v>
      </c>
      <c r="C143" s="7" t="b">
        <v>1</v>
      </c>
      <c r="D143" s="7"/>
      <c r="E143" s="7"/>
      <c r="F143" s="7"/>
      <c r="G143" s="7"/>
      <c r="H143" s="8" t="s">
        <v>260</v>
      </c>
      <c r="I143" s="8" t="s">
        <v>261</v>
      </c>
      <c r="J143" s="8">
        <f>POWER(2,0)</f>
        <v>1</v>
      </c>
      <c r="K143" s="24" t="s">
        <v>261</v>
      </c>
    </row>
    <row r="144" spans="2:11">
      <c r="B144" s="17"/>
      <c r="C144" s="27"/>
      <c r="D144" s="27"/>
      <c r="E144" s="27"/>
      <c r="F144" s="27"/>
      <c r="G144" s="27"/>
      <c r="H144" s="28" t="s">
        <v>262</v>
      </c>
      <c r="I144" s="28" t="s">
        <v>263</v>
      </c>
      <c r="J144" s="28">
        <f>POWER(2,1)</f>
        <v>2</v>
      </c>
      <c r="K144" s="25" t="s">
        <v>263</v>
      </c>
    </row>
    <row r="145" spans="2:11">
      <c r="B145" s="17"/>
      <c r="C145" s="27"/>
      <c r="D145" s="27"/>
      <c r="E145" s="27"/>
      <c r="F145" s="27"/>
      <c r="G145" s="27"/>
      <c r="H145" s="28" t="s">
        <v>264</v>
      </c>
      <c r="I145" s="28" t="s">
        <v>265</v>
      </c>
      <c r="J145" s="28">
        <f>POWER(2,2)</f>
        <v>4</v>
      </c>
      <c r="K145" s="25" t="s">
        <v>265</v>
      </c>
    </row>
    <row r="146" spans="2:11">
      <c r="B146" s="18"/>
      <c r="C146" s="11"/>
      <c r="D146" s="11"/>
      <c r="E146" s="11"/>
      <c r="F146" s="11"/>
      <c r="G146" s="11"/>
      <c r="H146" s="12" t="s">
        <v>266</v>
      </c>
      <c r="I146" s="12" t="s">
        <v>267</v>
      </c>
      <c r="J146" s="12">
        <f>POWER(2,3)</f>
        <v>8</v>
      </c>
      <c r="K146" s="26" t="s">
        <v>267</v>
      </c>
    </row>
    <row r="148" spans="2:11">
      <c r="B148" s="16" t="s">
        <v>268</v>
      </c>
      <c r="C148" s="7" t="b">
        <v>1</v>
      </c>
      <c r="D148" s="7"/>
      <c r="E148" s="7"/>
      <c r="F148" s="7"/>
      <c r="G148" s="7"/>
      <c r="H148" s="8" t="s">
        <v>269</v>
      </c>
      <c r="I148" s="8" t="s">
        <v>270</v>
      </c>
      <c r="J148" s="8">
        <v>1</v>
      </c>
      <c r="K148" s="24" t="s">
        <v>270</v>
      </c>
    </row>
    <row r="149" spans="2:11">
      <c r="B149" s="17"/>
      <c r="H149" s="2" t="s">
        <v>271</v>
      </c>
      <c r="I149" s="2" t="s">
        <v>272</v>
      </c>
      <c r="J149" s="2">
        <v>2</v>
      </c>
      <c r="K149" s="25" t="s">
        <v>272</v>
      </c>
    </row>
    <row r="150" spans="2:11">
      <c r="B150" s="17"/>
      <c r="H150" s="2" t="s">
        <v>273</v>
      </c>
      <c r="I150" s="2" t="s">
        <v>274</v>
      </c>
      <c r="J150" s="2">
        <v>3</v>
      </c>
      <c r="K150" s="25" t="s">
        <v>274</v>
      </c>
    </row>
    <row r="151" spans="2:11">
      <c r="B151" s="18"/>
      <c r="C151" s="11"/>
      <c r="D151" s="11"/>
      <c r="E151" s="11"/>
      <c r="F151" s="11"/>
      <c r="G151" s="11"/>
      <c r="H151" s="12" t="s">
        <v>275</v>
      </c>
      <c r="I151" s="12" t="s">
        <v>276</v>
      </c>
      <c r="J151" s="12">
        <v>4</v>
      </c>
      <c r="K151" s="26" t="s">
        <v>276</v>
      </c>
    </row>
  </sheetData>
  <mergeCells count="20">
    <mergeCell ref="H1:L1"/>
    <mergeCell ref="B4:B8"/>
    <mergeCell ref="B12:B15"/>
    <mergeCell ref="B17:B21"/>
    <mergeCell ref="B23:B25"/>
    <mergeCell ref="B27:B33"/>
    <mergeCell ref="B35:B39"/>
    <mergeCell ref="B41:B74"/>
    <mergeCell ref="B76:B79"/>
    <mergeCell ref="B81:B90"/>
    <mergeCell ref="B92:B93"/>
    <mergeCell ref="B95:B98"/>
    <mergeCell ref="B100:B104"/>
    <mergeCell ref="B106:B109"/>
    <mergeCell ref="B111:B115"/>
    <mergeCell ref="B117:B119"/>
    <mergeCell ref="B121:B130"/>
    <mergeCell ref="B132:B141"/>
    <mergeCell ref="B143:B146"/>
    <mergeCell ref="B148:B15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大宇宙</cp:lastModifiedBy>
  <dcterms:created xsi:type="dcterms:W3CDTF">2021-08-04T03:08:00Z</dcterms:created>
  <dcterms:modified xsi:type="dcterms:W3CDTF">2024-07-10T03:21:30Z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E0CD3C9E2FD94CF2BBD2DD4820B699EA_12</vt:lpwstr>
  </property>
  <property fmtid="{D5CDD505-2E9C-101B-9397-08002B2CF9AE}" pid="3" name="KSOProductBuildVer">
    <vt:lpwstr>2052-12.1.0.17147</vt:lpwstr>
  </property>
</Properties>
</file>