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80" windowHeight="7415" firstSheet="9" activeTab="11"/>
  </bookViews>
  <sheets>
    <sheet name="融资" sheetId="20" r:id="rId1"/>
    <sheet name="Ripple2011" sheetId="13" r:id="rId2"/>
    <sheet name="Ripple2016" sheetId="14" r:id="rId3"/>
    <sheet name="Ripple2020" sheetId="15" r:id="rId4"/>
    <sheet name="XRPL2011" sheetId="16" r:id="rId5"/>
    <sheet name="XRPL2016" sheetId="17" r:id="rId6"/>
    <sheet name="XRPL2020" sheetId="18" r:id="rId7"/>
    <sheet name="XRPL2022" sheetId="19" r:id="rId8"/>
    <sheet name="ODL" sheetId="2" r:id="rId9"/>
    <sheet name="XRP托管数量" sheetId="3" r:id="rId10"/>
    <sheet name="估值" sheetId="12" r:id="rId11"/>
    <sheet name="Trading Volume" sheetId="21" r:id="rId12"/>
    <sheet name="DEX vs. CEX" sheetId="22" r:id="rId13"/>
    <sheet name="Listed Tokens" sheetId="23" r:id="rId14"/>
    <sheet name="Token Mcap" sheetId="2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<sst xmlns="http://schemas.openxmlformats.org/spreadsheetml/2006/main" count="273" uniqueCount="156">
  <si>
    <t>表：Ripple融资背景</t>
  </si>
  <si>
    <t>日期</t>
  </si>
  <si>
    <t>轮次</t>
  </si>
  <si>
    <t>投资者</t>
  </si>
  <si>
    <t>金额 
（百万美元）</t>
  </si>
  <si>
    <t>2013 年 4 月</t>
  </si>
  <si>
    <t>天使</t>
  </si>
  <si>
    <t>Andreessen Horowitz(a16z)、FF Angel LLC、Lightspeed Venture Partners、Pantera Capital、Vast Ventures、比特币机会基金</t>
  </si>
  <si>
    <t>2013 年 5 月</t>
  </si>
  <si>
    <t>谷歌风投、IDG资本</t>
  </si>
  <si>
    <t>2013 年 11 月</t>
  </si>
  <si>
    <t>种子</t>
  </si>
  <si>
    <t>核心创新资本、Venture51、Camp One Ventures、IDG资本</t>
  </si>
  <si>
    <t>2015 年 5 月</t>
  </si>
  <si>
    <t>A 轮</t>
  </si>
  <si>
    <t>IDG资本、希捷科技、AME Cloud Ventures、ChinaRock Capital Management、China Growth Capital、Wicklow Capital、Bitcoin Opportunity Corp、Core Innovation Capital、Route 66 Ventures、RRE Ventures、Vast Ventures、Venture 51</t>
  </si>
  <si>
    <t>2015 年 10 月</t>
  </si>
  <si>
    <t>桑坦德创新创业公司</t>
  </si>
  <si>
    <t>2016 年 9 月</t>
  </si>
  <si>
    <t>B 轮</t>
  </si>
  <si>
    <t>渣打银行、埃森哲、SCB Digital Ventures、SBI 控股、桑坦德银行创新投资公司、芝加哥商品交易所集团、希捷科技</t>
  </si>
  <si>
    <t>2019 年 12 月</t>
  </si>
  <si>
    <t>C 轮</t>
  </si>
  <si>
    <t>Tetragon、SBI Holdings、Route 66 Ventures</t>
  </si>
  <si>
    <t>数据日期：2024-12-08</t>
  </si>
  <si>
    <t>数据来源：Wikipedia</t>
  </si>
  <si>
    <t>表：Ripple公司2011-2016年发展历程</t>
  </si>
  <si>
    <t>年</t>
  </si>
  <si>
    <t>月</t>
  </si>
  <si>
    <t>事件</t>
  </si>
  <si>
    <t>Arthur Britto、Jed McCaleb 和 David Schwartz 共同开发 XRP Ledger（XRPL）</t>
  </si>
  <si>
    <t>06</t>
  </si>
  <si>
    <t>XRP Ledger首次推出，不久后现今联合创始人兼执行主席Chris Larsen加入团队</t>
  </si>
  <si>
    <t>09</t>
  </si>
  <si>
    <t>Ripple Labs前身OpenCoin成立</t>
  </si>
  <si>
    <t>12</t>
  </si>
  <si>
    <t>XRP 代币推出并在 Ripple 和创始人之间分发</t>
  </si>
  <si>
    <t>04</t>
  </si>
  <si>
    <t>获天使轮融资250万美元，投资方包括a16z、DCG等</t>
  </si>
  <si>
    <t>05</t>
  </si>
  <si>
    <t>获种子轮融资300万美元，投资方为IDG Capital</t>
  </si>
  <si>
    <t>07</t>
  </si>
  <si>
    <t>Jed McCaleb因发展方向存在分歧离开，创立竞品Stellar</t>
  </si>
  <si>
    <t>10</t>
  </si>
  <si>
    <t>OpenCoin品牌重塑为Ripple Labs, Inc.</t>
  </si>
  <si>
    <t>11</t>
  </si>
  <si>
    <t>获种子轮追加融资350万美元，投领投方为Core Innovation Capital</t>
  </si>
  <si>
    <t>Ripple Labs被指控未经授权出售瑞波币违反“银行保密法”，被罚70万美元并整改</t>
  </si>
  <si>
    <t>获A轮融资2800万美元，领投方为IDG Capital，参投方包括CME Ventures和Seagate Technology等</t>
  </si>
  <si>
    <t>获A轮追加融资400万美元，领投方为Santander，参投方包括CME Ventures和Seagate Technology等</t>
  </si>
  <si>
    <t>Ripple Labs品牌重塑为Ripple</t>
  </si>
  <si>
    <t>获得纽约州金融服务部颁发的虚拟货币许可证，成为第四家获得BitLicense的公司</t>
  </si>
  <si>
    <t>获B轮融资5500万美元，估值3.55亿美元，领投方为SBI Investment，参投方包括渣打银行等</t>
  </si>
  <si>
    <t>数据来源：据XRPL文档、Wikipedia等信息源整理</t>
  </si>
  <si>
    <t>表：Ripple公司2017-2020年发展历程</t>
  </si>
  <si>
    <t>推出新功能Escrow，透过第三方托管的方式逐步释放XRP</t>
  </si>
  <si>
    <t>区块链初创公司 R3 起诉 Ripple，要求其履行期权协议，Ripple 提起反诉</t>
  </si>
  <si>
    <t>将550亿个XRP（总供应量的 55%）分别放进55个Escrow的托管合约帐户中，每个帐户分别是10亿XRP，在接下来的55个月内，每个月的头一天解锁一个托管合约帐户，开放让企业购买，而当月未被购买的XRP，将会放回到新的托管账户中。</t>
  </si>
  <si>
    <t>03</t>
  </si>
  <si>
    <t>由 Ripple 驱动的移动应用程序“MoneyTap”，被日本银行财团采用，可在日本提供按需国内支付</t>
  </si>
  <si>
    <t>基于Ripple 的 xCurrent 技术的国际支付移动应用程序“One Pay FX”，被西班牙银行集团桑坦德银行采用</t>
  </si>
  <si>
    <t>Ripple 和 R3 达成了一项未披露的和解协议</t>
  </si>
  <si>
    <t>西联汇款首席执行官 Hikmet Ersek 表示他的公司曾在 2018 年尝试过 Ripple，但选择不采用其基于加密货币的支付软件，声称这比使用现有基础设施“贵五倍”</t>
  </si>
  <si>
    <t>获C轮融资2亿美元，估值100亿美元，领投方为Tetragon，参投方包括Bossanova和SBI等等</t>
  </si>
  <si>
    <t>02</t>
  </si>
  <si>
    <t>《金融时报》Alphaville 版的一篇文章透露MoneyGram 因使用 XRP 而持续获得补贴，2019 年第四季度补贴金额达到 890 万美元，并认为 Ripple 依赖 XRP 的销售来保持盈利</t>
  </si>
  <si>
    <t>XRPL基金会成立，获得初始捐赠650万美金</t>
  </si>
  <si>
    <t>SEC 指控 Ripple、联合创始人 Christian Larsen 和首席执行官 Bradley Garlinghouse 通过未经注册的证券发行筹集了超过 13 亿美元。</t>
  </si>
  <si>
    <t>表：Ripple公司2023-2024年发展历程</t>
  </si>
  <si>
    <t>以 2.5 亿美元收购了总部位于瑞士的加密货币托管公司 Metaco</t>
  </si>
  <si>
    <t>获得新加坡央行的许可，提供受监管的数字支付代币产品和服务</t>
  </si>
  <si>
    <t>地方法院裁定Ripple在交易所和通过算法出售XRP代币并不构成投资合同，但机构出售代币确实违反了联邦证券法。</t>
  </si>
  <si>
    <t>SEC宣布将撤销对 Brad Garlinghouse 和 Chris Larsen 的诉讼。</t>
  </si>
  <si>
    <t>Ripple 捐赠 2500 万美元成立了一个名为Fairshake的超级政治行动委员会，还有两个附属的超级政治行动委员会，共从加密货币行业公司、高管和投资者那里筹集了 7800 万美元。</t>
  </si>
  <si>
    <t>《福布斯》将其称为“加密僵尸”，指出该公司在破坏 SWIFT 方面没有取得进展，2023 年产生了 583,000 美元的费用，并且该公司托管了价值 240 亿美元的 XRP 代币，可以在接下来的四年内出售。</t>
  </si>
  <si>
    <t>Ripple CEO Brad Garlinghouse宣布 Ripple 将额外捐赠 2500 万美元，并承诺每年再捐赠 2500 万美元</t>
  </si>
  <si>
    <t>Ripple 的法律总监 Stuart Alderoty 表示，该公司已花费超过 1 亿美元在SEC提起的诉讼中为自己辩护</t>
  </si>
  <si>
    <t>纽约金融服务部已向 Ripple 表示将批准其推出新稳定币产品 RLUSD，并计划于 12 月 4 日正式推出</t>
  </si>
  <si>
    <t>表：XRPL公链2011-2017年发展历程</t>
  </si>
  <si>
    <t>XRP Ledger首次推出</t>
  </si>
  <si>
    <t>发布XRP Ledger 0.26.1</t>
  </si>
  <si>
    <t>发布XRP Ledger 0.26.4</t>
  </si>
  <si>
    <t>发布XRP Ledger 0.30.1，包括对 account_offers、server_info、peer subscriptions 等的更新</t>
  </si>
  <si>
    <t>推出新的 RippleAPI</t>
  </si>
  <si>
    <t>发布XRP Ledger 0.40.0，新增延迟支付的交易类型</t>
  </si>
  <si>
    <t>01</t>
  </si>
  <si>
    <t>发布XRP Ledger 0.50.0</t>
  </si>
  <si>
    <t>发布XRP Ledger 0.60.0，引入托管功能，用户可以在 RCL 上使用加密条件（如哈希锁）设置托管功能，指定到期日期锁定 XRP</t>
  </si>
  <si>
    <t>发布XRP Ledger 0.70.0</t>
  </si>
  <si>
    <t>发布XRP Ledger 0.80.0</t>
  </si>
  <si>
    <t>数据来源：XRPL文档及博客</t>
  </si>
  <si>
    <t>表：XRPL公链2018-2020年发展历程</t>
  </si>
  <si>
    <t>发布XRP Ledger 0.9.0，允许账户严格拒绝来自其他账户发送的交易的任何资金，允许用户创建可以由其预期收款人取消或兑现的延期付款，引入历史记录分片功能，单个服务器无需存储整个历史记录</t>
  </si>
  <si>
    <t>发布XRP Ledger 1.0.0</t>
  </si>
  <si>
    <t>发布ripple-lib 1.0.0（xrpl.js的前身）</t>
  </si>
  <si>
    <t>发布XRP Ledger 1.1.0，允许用户通过将发送方地址加入白名单，预先授权入账交易</t>
  </si>
  <si>
    <t>发布XRP Ledger 1.2.0</t>
  </si>
  <si>
    <t>MultiSignReserve 修正案启用</t>
  </si>
  <si>
    <t>xrpl.org网站上线</t>
  </si>
  <si>
    <t>发布XRP Ledger 1.4.0，新版本允许用户在此过程中删除 XRP Ledger 账户并恢复部分账户基础准备金</t>
  </si>
  <si>
    <t>发布XRP Ledger 1.5.0，新版本引入了一些改进和新功能，包括对 gRPC API、API 版本控制等等</t>
  </si>
  <si>
    <t>08</t>
  </si>
  <si>
    <t>发布XRP Ledger 1.6.0，新版本使得共识机制更加健壮</t>
  </si>
  <si>
    <t>表：XRPL公链2021-2022年发展历程</t>
  </si>
  <si>
    <t>发布XRP Ledger 1.7.0，新版本重新设计了延迟节点逻辑和异步获取行为等等</t>
  </si>
  <si>
    <t>发布xrpl-py 1.0.0，一个用于与XRPL交互的Python库</t>
  </si>
  <si>
    <t>降低账户储备金要求修正案生效</t>
  </si>
  <si>
    <t>发布xrpl.js 2.0.0，一个用于与XRPL交互的JavaScript/TypeScript库</t>
  </si>
  <si>
    <t>发布XRP Ledger 1.9.0，新版本引入 NFT（XLS-20）供开发人员测试、简化作业队列、优化信任线缓存等等</t>
  </si>
  <si>
    <t>发布Clio 1.0.0，这是一个针对 HTTP 和 WebSocket API 调用进行了优化的 XRP Ledger API 服务器</t>
  </si>
  <si>
    <t>提出AMM修正案（XLS-30），预计支持与CLOB DEX的集成、自动路由最佳交换路径，同时允许单侧和双侧流动性贡献</t>
  </si>
  <si>
    <t>NFT修正案bug修复</t>
  </si>
  <si>
    <t>XRPL学习教育门户上线</t>
  </si>
  <si>
    <t>NFT修正案通过，正式支持在XRPL上使用NFT功能</t>
  </si>
  <si>
    <t>表：XRPL公链2023-2024年发展历程</t>
  </si>
  <si>
    <t>发布XRP Ledger 1.10.0</t>
  </si>
  <si>
    <t>发布XRP Ledger 1.11.0，新版本节点操作员现在可以使用冒号或空格指定端口、消除了关键路径中的内存分配操作等等</t>
  </si>
  <si>
    <t>发布xrpl-py 2.0.0</t>
  </si>
  <si>
    <t>发布XRP Ledger 1.12.0，新版本添加 AMM 核心功能 InstanceCreate、Deposit、Withdraw、Governance、Auctioning和支付引擎集成。</t>
  </si>
  <si>
    <t>AMM修正案性能测试，在最具挑战性的条件下也将交易吞吐量推高到 100 TPS 以上</t>
  </si>
  <si>
    <t>发布XRP Ledger 2.0.0，新版本引入跨链桥功能（XChainBridge），实现 XRP Ledger 与侧链之间的互操作性；引入去中心化标识符（DID）等等</t>
  </si>
  <si>
    <t>发布XRP Ledger 2.1.0，新版本为 NFTokenAcceptOffer 事务处理器增加了一个检查，为 STObject 构造函数新增了一个重载版本</t>
  </si>
  <si>
    <t>AMM修正案通过，正式支持在 XRPL 上使用 AMM</t>
  </si>
  <si>
    <t>AMM Bug 修复集成</t>
  </si>
  <si>
    <t>发布XRP Ledger 2.2.0，新版本实施 XLS-0047 规范中定义的价格预言机、修改 DID 修正案的行为、修改 XChainBridge 修正案的行为等等</t>
  </si>
  <si>
    <t>发布XRP Ledger 2.3.0，新版本包括多用途代币（MPTs）、凭证（Credentials）、AMM 的回收（Clawback）支持，以及在铸造 NFT 的同时创建报价的功能。</t>
  </si>
  <si>
    <t>新的 XRPL 基金会的注册文件在法国提交</t>
  </si>
  <si>
    <t>表：Ripple公司净ODL销售额历史数据</t>
  </si>
  <si>
    <t>年份</t>
  </si>
  <si>
    <t>季度</t>
  </si>
  <si>
    <t>净ODL相关销售额</t>
  </si>
  <si>
    <t>净ODL销售额占交易量</t>
  </si>
  <si>
    <t>Q2</t>
  </si>
  <si>
    <t>Q3</t>
  </si>
  <si>
    <t>Q4</t>
  </si>
  <si>
    <t>Q1</t>
  </si>
  <si>
    <t>数据来源：Ripple</t>
  </si>
  <si>
    <t>Note:</t>
  </si>
  <si>
    <t>表：Ripple公司23Q1-24Q3的XRP减持量及美元价值</t>
  </si>
  <si>
    <t>可用的XRP总量</t>
  </si>
  <si>
    <t>托管锁定的XRP总量</t>
  </si>
  <si>
    <t>减持XRP总量</t>
  </si>
  <si>
    <t>XRP/USD平均收盘价</t>
  </si>
  <si>
    <t>减持USD价值</t>
  </si>
  <si>
    <t>-</t>
  </si>
  <si>
    <t>表：XRP代币估值</t>
  </si>
  <si>
    <t>项目</t>
  </si>
  <si>
    <t>FDV</t>
  </si>
  <si>
    <t>MC</t>
  </si>
  <si>
    <t>年化费用</t>
  </si>
  <si>
    <t>P/F(FDV)</t>
  </si>
  <si>
    <t>P/F(MC)</t>
  </si>
  <si>
    <t>XRP</t>
  </si>
  <si>
    <t>XLM</t>
  </si>
  <si>
    <t>XRP(P/F比值参考XLM)</t>
  </si>
  <si>
    <t>数据来源：Tokenterminal, CoinMarketCap, The Wall Street Journal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</si>
</sst>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$0.0,,,\B"/>
    <numFmt numFmtId="177" formatCode="\$0.0,,\M"/>
    <numFmt numFmtId="178" formatCode="0.00_ "/>
    <numFmt numFmtId="179" formatCode="\$0.0,\K"/>
    <numFmt numFmtId="180" formatCode="\$0.00,,,\B"/>
    <numFmt numFmtId="181" formatCode="[$-409]yyyy\-mm\-dd;@"/>
    <numFmt numFmtId="182" formatCode="0.00,,,\B"/>
    <numFmt numFmtId="183" formatCode="0.0,,\M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0"/>
      <color theme="1"/>
      <name val="方正大标宋_GBK"/>
      <charset val="134"/>
    </font>
    <font>
      <b/>
      <sz val="16"/>
      <color rgb="FFFFFFFF"/>
      <name val="方正大标宋_GBK"/>
      <charset val="134"/>
    </font>
    <font>
      <sz val="14"/>
      <color rgb="FF000000"/>
      <name val="方正大标宋_GBK"/>
      <charset val="134"/>
    </font>
    <font>
      <b/>
      <sz val="14"/>
      <color rgb="FF000000"/>
      <name val="方正大标宋_GBK"/>
      <charset val="134"/>
    </font>
    <font>
      <sz val="14"/>
      <color theme="1"/>
      <name val="方正大标宋_GBK"/>
      <charset val="134"/>
    </font>
    <font>
      <sz val="11"/>
      <color theme="1"/>
      <name val="方正大标宋_GBK"/>
      <charset val="134"/>
    </font>
    <font>
      <b/>
      <sz val="14"/>
      <color rgb="FFFFFFFF"/>
      <name val="方正大标宋_GBK"/>
      <charset val="134"/>
    </font>
    <font>
      <sz val="12"/>
      <color rgb="FF000000"/>
      <name val="方正大标宋_GBK"/>
      <charset val="134"/>
    </font>
    <font>
      <sz val="12"/>
      <color theme="1"/>
      <name val="方正大标宋_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auto="1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auto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19" applyNumberFormat="0" applyAlignment="0" applyProtection="0">
      <alignment vertical="center"/>
    </xf>
    <xf numFmtId="0" fontId="20" fillId="6" borderId="20" applyNumberFormat="0" applyAlignment="0" applyProtection="0">
      <alignment vertical="center"/>
    </xf>
    <xf numFmtId="0" fontId="21" fillId="6" borderId="19" applyNumberFormat="0" applyAlignment="0" applyProtection="0">
      <alignment vertical="center"/>
    </xf>
    <xf numFmtId="0" fontId="22" fillId="7" borderId="21" applyNumberFormat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176" fontId="4" fillId="3" borderId="5" xfId="0" applyNumberFormat="1" applyFont="1" applyFill="1" applyBorder="1">
      <alignment vertical="center"/>
    </xf>
    <xf numFmtId="177" fontId="4" fillId="3" borderId="5" xfId="0" applyNumberFormat="1" applyFont="1" applyFill="1" applyBorder="1">
      <alignment vertical="center"/>
    </xf>
    <xf numFmtId="178" fontId="4" fillId="3" borderId="5" xfId="0" applyNumberFormat="1" applyFont="1" applyFill="1" applyBorder="1">
      <alignment vertical="center"/>
    </xf>
    <xf numFmtId="178" fontId="4" fillId="3" borderId="6" xfId="0" applyNumberFormat="1" applyFont="1" applyFill="1" applyBorder="1">
      <alignment vertical="center"/>
    </xf>
    <xf numFmtId="0" fontId="4" fillId="3" borderId="7" xfId="0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179" fontId="4" fillId="3" borderId="8" xfId="0" applyNumberFormat="1" applyFont="1" applyFill="1" applyBorder="1">
      <alignment vertical="center"/>
    </xf>
    <xf numFmtId="178" fontId="4" fillId="3" borderId="8" xfId="0" applyNumberFormat="1" applyFont="1" applyFill="1" applyBorder="1">
      <alignment vertical="center"/>
    </xf>
    <xf numFmtId="178" fontId="4" fillId="3" borderId="9" xfId="0" applyNumberFormat="1" applyFont="1" applyFill="1" applyBorder="1">
      <alignment vertical="center"/>
    </xf>
    <xf numFmtId="0" fontId="4" fillId="3" borderId="10" xfId="0" applyFont="1" applyFill="1" applyBorder="1">
      <alignment vertical="center"/>
    </xf>
    <xf numFmtId="180" fontId="5" fillId="3" borderId="11" xfId="0" applyNumberFormat="1" applyFont="1" applyFill="1" applyBorder="1">
      <alignment vertical="center"/>
    </xf>
    <xf numFmtId="177" fontId="4" fillId="3" borderId="11" xfId="0" applyNumberFormat="1" applyFont="1" applyFill="1" applyBorder="1">
      <alignment vertical="center"/>
    </xf>
    <xf numFmtId="178" fontId="4" fillId="3" borderId="11" xfId="0" applyNumberFormat="1" applyFont="1" applyFill="1" applyBorder="1">
      <alignment vertical="center"/>
    </xf>
    <xf numFmtId="178" fontId="4" fillId="3" borderId="12" xfId="0" applyNumberFormat="1" applyFont="1" applyFill="1" applyBorder="1">
      <alignment vertical="center"/>
    </xf>
    <xf numFmtId="0" fontId="6" fillId="0" borderId="0" xfId="0" applyFont="1" applyBorder="1" applyAlignment="1">
      <alignment horizontal="left" vertical="center"/>
    </xf>
    <xf numFmtId="180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81" fontId="4" fillId="3" borderId="4" xfId="0" applyNumberFormat="1" applyFont="1" applyFill="1" applyBorder="1" applyAlignment="1">
      <alignment horizontal="center" vertical="center" wrapText="1"/>
    </xf>
    <xf numFmtId="182" fontId="4" fillId="3" borderId="5" xfId="0" applyNumberFormat="1" applyFont="1" applyFill="1" applyBorder="1" applyAlignment="1">
      <alignment horizontal="center" vertical="center" wrapText="1"/>
    </xf>
    <xf numFmtId="183" fontId="4" fillId="3" borderId="5" xfId="0" applyNumberFormat="1" applyFont="1" applyFill="1" applyBorder="1" applyAlignment="1">
      <alignment horizontal="center" vertical="center" wrapText="1"/>
    </xf>
    <xf numFmtId="178" fontId="4" fillId="3" borderId="8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181" fontId="4" fillId="3" borderId="7" xfId="0" applyNumberFormat="1" applyFont="1" applyFill="1" applyBorder="1" applyAlignment="1">
      <alignment horizontal="center" vertical="center" wrapText="1"/>
    </xf>
    <xf numFmtId="182" fontId="4" fillId="3" borderId="8" xfId="0" applyNumberFormat="1" applyFont="1" applyFill="1" applyBorder="1" applyAlignment="1">
      <alignment horizontal="center" vertical="center" wrapText="1"/>
    </xf>
    <xf numFmtId="183" fontId="4" fillId="3" borderId="8" xfId="0" applyNumberFormat="1" applyFont="1" applyFill="1" applyBorder="1" applyAlignment="1">
      <alignment horizontal="center" vertical="center" wrapText="1"/>
    </xf>
    <xf numFmtId="181" fontId="4" fillId="3" borderId="10" xfId="0" applyNumberFormat="1" applyFont="1" applyFill="1" applyBorder="1" applyAlignment="1">
      <alignment horizontal="center" vertical="center" wrapText="1"/>
    </xf>
    <xf numFmtId="182" fontId="4" fillId="3" borderId="11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78" fontId="4" fillId="3" borderId="13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7" fontId="4" fillId="3" borderId="5" xfId="0" applyNumberFormat="1" applyFont="1" applyFill="1" applyBorder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77" fontId="4" fillId="3" borderId="8" xfId="0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77" fontId="4" fillId="3" borderId="13" xfId="0" applyNumberFormat="1" applyFont="1" applyFill="1" applyBorder="1" applyAlignment="1">
      <alignment horizontal="center" vertical="center" wrapText="1"/>
    </xf>
    <xf numFmtId="10" fontId="4" fillId="3" borderId="15" xfId="0" applyNumberFormat="1" applyFont="1" applyFill="1" applyBorder="1" applyAlignment="1">
      <alignment horizontal="center" vertical="center" wrapText="1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49" fontId="9" fillId="3" borderId="8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center" vertical="center" wrapText="1"/>
    </xf>
    <xf numFmtId="49" fontId="9" fillId="3" borderId="13" xfId="0" applyNumberFormat="1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 wrapText="1"/>
    </xf>
    <xf numFmtId="49" fontId="9" fillId="3" borderId="5" xfId="0" applyNumberFormat="1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6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 val="1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3F3F3F"/>
        </patternFill>
      </fill>
      <border>
        <left/>
        <right style="thick">
          <color rgb="FFFFFFFF"/>
        </right>
        <top/>
        <bottom/>
        <vertical/>
        <horizontal/>
      </border>
    </dxf>
    <dxf>
      <fill>
        <patternFill patternType="solid">
          <bgColor theme="4" tint="0.899990844447157"/>
        </patternFill>
      </fill>
    </dxf>
    <dxf>
      <fill>
        <patternFill patternType="solid">
          <bgColor theme="4" tint="0.899990844447157"/>
        </patternFill>
      </fill>
    </dxf>
    <dxf>
      <fill>
        <patternFill patternType="solid">
          <bgColor theme="4" tint="0.799981688894314"/>
        </patternFill>
      </fill>
    </dxf>
    <dxf>
      <font>
        <b val="1"/>
        <i val="0"/>
        <u val="none"/>
        <sz val="11"/>
        <color theme="1"/>
      </font>
    </dxf>
    <dxf>
      <font>
        <b val="1"/>
        <u val="none"/>
        <color theme="4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medium">
          <color theme="4"/>
        </bottom>
        <vertical/>
        <horizontal/>
      </border>
    </dxf>
    <dxf>
      <font>
        <b val="1"/>
        <i val="0"/>
        <u val="none"/>
        <sz val="10"/>
        <color rgb="FFFFFFFF"/>
      </font>
      <fill>
        <patternFill patternType="solid">
          <bgColor theme="4"/>
        </patternFill>
      </fill>
      <border>
        <left/>
        <right/>
        <top/>
        <bottom/>
        <vertical style="thick">
          <color theme="0"/>
        </vertical>
        <horizontal style="thick">
          <color theme="0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medium">
          <color theme="4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5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双色系标题行首列镶边行表格样式_766e57" count="9" xr9:uid="{CE82161C-847F-4866-9FB9-5E20A98D18FB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firstColumnStripe" dxfId="9"/>
      <tableStyleElement type="firstHeaderCell" dxfId="8"/>
      <tableStyleElement type="firstTotalCell" dxfId="7"/>
    </tableStyle>
    <tableStyle name="中色系标题行表格样式_dbc093" count="10" xr9:uid="{C2D624A2-F9D5-4632-B98C-CD75E7311467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secondRowStripe" dxfId="20"/>
      <tableStyleElement type="firstColumnStripe" dxfId="19"/>
      <tableStyleElement type="secondColumnStripe" dxfId="18"/>
      <tableStyleElement type="firstTotalCell" dxfId="17"/>
      <tableStyleElement type="lastTotalCell" dxfId="16"/>
    </tableStyle>
    <tableStyle name="中色系标题行镶边行表格样式_cd0815" count="10" xr9:uid="{BD698AE2-628A-4FC8-9799-D49426364E19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secondRowStripe" dxfId="30"/>
      <tableStyleElement type="firstColumnStripe" dxfId="29"/>
      <tableStyleElement type="secondColumnStripe" dxfId="28"/>
      <tableStyleElement type="firstTotalCell" dxfId="27"/>
      <tableStyleElement type="lastTotalCell" dxfId="26"/>
    </tableStyle>
    <tableStyle name="PivotStylePreset2_Accent1" table="0" count="10" xr9:uid="{267968C8-6FFD-4C36-ACC1-9EA1FD1885CA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Row" dxfId="41"/>
      <tableStyleElement type="secondSubtotalRow" dxfId="40"/>
      <tableStyleElement type="firstRowSubheading" dxfId="39"/>
      <tableStyleElement type="secondRowSubheading" dxfId="38"/>
      <tableStyleElement type="pageFieldLabels" dxfId="37"/>
      <tableStyleElement type="pageFieldValues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.png"/><Relationship Id="rId2" Type="http://schemas.openxmlformats.org/officeDocument/2006/relationships/image" Target="NULL" TargetMode="External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.png"/><Relationship Id="rId2" Type="http://schemas.openxmlformats.org/officeDocument/2006/relationships/image" Target="NULL" TargetMode="External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.png"/><Relationship Id="rId2" Type="http://schemas.openxmlformats.org/officeDocument/2006/relationships/image" Target="NULL" TargetMode="Externa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1.png"/><Relationship Id="rId2" Type="http://schemas.openxmlformats.org/officeDocument/2006/relationships/image" Target="NULL" TargetMode="Externa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4222750</xdr:colOff>
      <xdr:row>8</xdr:row>
      <xdr:rowOff>127000</xdr:rowOff>
    </xdr:from>
    <xdr:to>
      <xdr:col>4</xdr:col>
      <xdr:colOff>105410</xdr:colOff>
      <xdr:row>11</xdr:row>
      <xdr:rowOff>99695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61990" y="4000500"/>
          <a:ext cx="1833880" cy="56705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708660</xdr:colOff>
      <xdr:row>8</xdr:row>
      <xdr:rowOff>182880</xdr:rowOff>
    </xdr:from>
    <xdr:to>
      <xdr:col>6</xdr:col>
      <xdr:colOff>111760</xdr:colOff>
      <xdr:row>13</xdr:row>
      <xdr:rowOff>57785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54040" y="2532380"/>
          <a:ext cx="1833880" cy="5670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396240</xdr:colOff>
      <xdr:row>4</xdr:row>
      <xdr:rowOff>205740</xdr:rowOff>
    </xdr:from>
    <xdr:to>
      <xdr:col>6</xdr:col>
      <xdr:colOff>157480</xdr:colOff>
      <xdr:row>7</xdr:row>
      <xdr:rowOff>86995</xdr:rowOff>
    </xdr:to>
    <xdr:pic>
      <xdr:nvPicPr>
        <xdr:cNvPr id="4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73040" y="1310640"/>
          <a:ext cx="1833880" cy="56705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1905</xdr:colOff>
      <xdr:row>0</xdr:row>
      <xdr:rowOff>635</xdr:rowOff>
    </xdr:from>
    <xdr:to>
      <xdr:col>10</xdr:col>
      <xdr:colOff>358775</xdr:colOff>
      <xdr:row>17</xdr:row>
      <xdr:rowOff>61595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905" y="635"/>
          <a:ext cx="7779385" cy="3169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0</xdr:row>
      <xdr:rowOff>42545</xdr:rowOff>
    </xdr:from>
    <xdr:to>
      <xdr:col>0</xdr:col>
      <xdr:colOff>1834515</xdr:colOff>
      <xdr:row>3</xdr:row>
      <xdr:rowOff>60960</xdr:rowOff>
    </xdr:to>
    <xdr:pic>
      <xdr:nvPicPr>
        <xdr:cNvPr id="3" name="ID_2BEC0C76F1C84DE69B4AFE7A1A2808A2" descr="LYS Lab横版透明底（适用于白色背景）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2545"/>
          <a:ext cx="1833880" cy="567055"/>
        </a:xfrm>
        <a:prstGeom prst="rect">
          <a:avLst/>
        </a:prstGeom>
      </xdr:spPr>
    </xdr:pic>
    <xdr:clientData/>
  </xdr:twoCellAnchor>
  <xdr:twoCellAnchor editAs="oneCell">
    <xdr:from>
      <xdr:col>7</xdr:col>
      <xdr:colOff>8890</xdr:colOff>
      <xdr:row>0</xdr:row>
      <xdr:rowOff>110490</xdr:rowOff>
    </xdr:from>
    <xdr:to>
      <xdr:col>10</xdr:col>
      <xdr:colOff>130810</xdr:colOff>
      <xdr:row>3</xdr:row>
      <xdr:rowOff>26670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602605" y="110490"/>
          <a:ext cx="1950720" cy="464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464185</xdr:colOff>
      <xdr:row>17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0"/>
          <a:ext cx="7779385" cy="3169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0</xdr:row>
      <xdr:rowOff>31115</xdr:rowOff>
    </xdr:from>
    <xdr:to>
      <xdr:col>3</xdr:col>
      <xdr:colOff>5715</xdr:colOff>
      <xdr:row>3</xdr:row>
      <xdr:rowOff>49530</xdr:rowOff>
    </xdr:to>
    <xdr:pic>
      <xdr:nvPicPr>
        <xdr:cNvPr id="3" name="ID_2BEC0C76F1C84DE69B4AFE7A1A2808A2" descr="LYS Lab横版透明底（适用于白色背景）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1115"/>
          <a:ext cx="1833880" cy="567055"/>
        </a:xfrm>
        <a:prstGeom prst="rect">
          <a:avLst/>
        </a:prstGeom>
      </xdr:spPr>
    </xdr:pic>
    <xdr:clientData/>
  </xdr:twoCellAnchor>
  <xdr:twoCellAnchor editAs="oneCell">
    <xdr:from>
      <xdr:col>9</xdr:col>
      <xdr:colOff>153035</xdr:colOff>
      <xdr:row>0</xdr:row>
      <xdr:rowOff>92075</xdr:rowOff>
    </xdr:from>
    <xdr:to>
      <xdr:col>12</xdr:col>
      <xdr:colOff>274955</xdr:colOff>
      <xdr:row>3</xdr:row>
      <xdr:rowOff>8255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639435" y="92075"/>
          <a:ext cx="1950720" cy="464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464185</xdr:colOff>
      <xdr:row>17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0"/>
          <a:ext cx="7779385" cy="3169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1270</xdr:colOff>
      <xdr:row>0</xdr:row>
      <xdr:rowOff>635</xdr:rowOff>
    </xdr:from>
    <xdr:to>
      <xdr:col>3</xdr:col>
      <xdr:colOff>6350</xdr:colOff>
      <xdr:row>3</xdr:row>
      <xdr:rowOff>19050</xdr:rowOff>
    </xdr:to>
    <xdr:pic>
      <xdr:nvPicPr>
        <xdr:cNvPr id="3" name="ID_2BEC0C76F1C84DE69B4AFE7A1A2808A2" descr="LYS Lab横版透明底（适用于白色背景）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70" y="635"/>
          <a:ext cx="1833880" cy="567055"/>
        </a:xfrm>
        <a:prstGeom prst="rect">
          <a:avLst/>
        </a:prstGeom>
      </xdr:spPr>
    </xdr:pic>
    <xdr:clientData/>
  </xdr:twoCellAnchor>
  <xdr:twoCellAnchor editAs="oneCell">
    <xdr:from>
      <xdr:col>9</xdr:col>
      <xdr:colOff>229235</xdr:colOff>
      <xdr:row>0</xdr:row>
      <xdr:rowOff>84455</xdr:rowOff>
    </xdr:from>
    <xdr:to>
      <xdr:col>12</xdr:col>
      <xdr:colOff>351155</xdr:colOff>
      <xdr:row>2</xdr:row>
      <xdr:rowOff>183515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15635" y="84455"/>
          <a:ext cx="1950720" cy="464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464185</xdr:colOff>
      <xdr:row>17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0"/>
          <a:ext cx="7779385" cy="31699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0</xdr:row>
      <xdr:rowOff>24130</xdr:rowOff>
    </xdr:from>
    <xdr:to>
      <xdr:col>3</xdr:col>
      <xdr:colOff>5715</xdr:colOff>
      <xdr:row>3</xdr:row>
      <xdr:rowOff>42545</xdr:rowOff>
    </xdr:to>
    <xdr:pic>
      <xdr:nvPicPr>
        <xdr:cNvPr id="3" name="ID_2BEC0C76F1C84DE69B4AFE7A1A2808A2" descr="LYS Lab横版透明底（适用于白色背景）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24130"/>
          <a:ext cx="1833880" cy="567055"/>
        </a:xfrm>
        <a:prstGeom prst="rect">
          <a:avLst/>
        </a:prstGeom>
      </xdr:spPr>
    </xdr:pic>
    <xdr:clientData/>
  </xdr:twoCellAnchor>
  <xdr:twoCellAnchor editAs="oneCell">
    <xdr:from>
      <xdr:col>9</xdr:col>
      <xdr:colOff>236855</xdr:colOff>
      <xdr:row>0</xdr:row>
      <xdr:rowOff>92075</xdr:rowOff>
    </xdr:from>
    <xdr:to>
      <xdr:col>12</xdr:col>
      <xdr:colOff>358775</xdr:colOff>
      <xdr:row>3</xdr:row>
      <xdr:rowOff>8255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23255" y="92075"/>
          <a:ext cx="1950720" cy="464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4076700</xdr:colOff>
      <xdr:row>16</xdr:row>
      <xdr:rowOff>315595</xdr:rowOff>
    </xdr:from>
    <xdr:to>
      <xdr:col>3</xdr:col>
      <xdr:colOff>43180</xdr:colOff>
      <xdr:row>19</xdr:row>
      <xdr:rowOff>90170</xdr:rowOff>
    </xdr:to>
    <xdr:pic>
      <xdr:nvPicPr>
        <xdr:cNvPr id="4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46650" y="4095115"/>
          <a:ext cx="1833880" cy="5670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4105275</xdr:colOff>
      <xdr:row>12</xdr:row>
      <xdr:rowOff>332105</xdr:rowOff>
    </xdr:from>
    <xdr:to>
      <xdr:col>3</xdr:col>
      <xdr:colOff>71755</xdr:colOff>
      <xdr:row>15</xdr:row>
      <xdr:rowOff>106680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75225" y="4507865"/>
          <a:ext cx="1833880" cy="5670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4145915</xdr:colOff>
      <xdr:row>10</xdr:row>
      <xdr:rowOff>320040</xdr:rowOff>
    </xdr:from>
    <xdr:to>
      <xdr:col>3</xdr:col>
      <xdr:colOff>112395</xdr:colOff>
      <xdr:row>13</xdr:row>
      <xdr:rowOff>94615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5865" y="3901440"/>
          <a:ext cx="1833880" cy="5670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4130675</xdr:colOff>
      <xdr:row>15</xdr:row>
      <xdr:rowOff>541020</xdr:rowOff>
    </xdr:from>
    <xdr:to>
      <xdr:col>3</xdr:col>
      <xdr:colOff>97155</xdr:colOff>
      <xdr:row>18</xdr:row>
      <xdr:rowOff>117475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00625" y="4122420"/>
          <a:ext cx="1833880" cy="5670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4145915</xdr:colOff>
      <xdr:row>12</xdr:row>
      <xdr:rowOff>129540</xdr:rowOff>
    </xdr:from>
    <xdr:to>
      <xdr:col>3</xdr:col>
      <xdr:colOff>112395</xdr:colOff>
      <xdr:row>15</xdr:row>
      <xdr:rowOff>102235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15865" y="3512820"/>
          <a:ext cx="1833880" cy="5670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4115435</xdr:colOff>
      <xdr:row>11</xdr:row>
      <xdr:rowOff>152400</xdr:rowOff>
    </xdr:from>
    <xdr:to>
      <xdr:col>3</xdr:col>
      <xdr:colOff>81915</xdr:colOff>
      <xdr:row>14</xdr:row>
      <xdr:rowOff>125095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85385" y="3139440"/>
          <a:ext cx="1833880" cy="5670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4115435</xdr:colOff>
      <xdr:row>13</xdr:row>
      <xdr:rowOff>160020</xdr:rowOff>
    </xdr:from>
    <xdr:to>
      <xdr:col>3</xdr:col>
      <xdr:colOff>81915</xdr:colOff>
      <xdr:row>16</xdr:row>
      <xdr:rowOff>132715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85385" y="4137660"/>
          <a:ext cx="1833880" cy="5670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678180</xdr:colOff>
      <xdr:row>13</xdr:row>
      <xdr:rowOff>182880</xdr:rowOff>
    </xdr:from>
    <xdr:to>
      <xdr:col>4</xdr:col>
      <xdr:colOff>96520</xdr:colOff>
      <xdr:row>17</xdr:row>
      <xdr:rowOff>57785</xdr:rowOff>
    </xdr:to>
    <xdr:pic>
      <xdr:nvPicPr>
        <xdr:cNvPr id="2" name="ID_2BEC0C76F1C84DE69B4AFE7A1A2808A2" descr="LYS Lab横版透明底（适用于白色背景）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846320" y="3592830"/>
          <a:ext cx="1833880" cy="5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en.wikipedia.org/wiki/SBI_Group" TargetMode="External"/><Relationship Id="rId3" Type="http://schemas.openxmlformats.org/officeDocument/2006/relationships/hyperlink" Target="https://en.wikipedia.org/wiki/Banco_Santander" TargetMode="External"/><Relationship Id="rId2" Type="http://schemas.openxmlformats.org/officeDocument/2006/relationships/hyperlink" Target="https://en.wikipedia.org/wiki/IDG_Ventures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showGridLines="0" zoomScale="85" zoomScaleNormal="85" workbookViewId="0">
      <selection activeCell="A1" sqref="A1"/>
    </sheetView>
  </sheetViews>
  <sheetFormatPr defaultColWidth="8.88888888888889" defaultRowHeight="14.4" outlineLevelCol="3"/>
  <cols>
    <col min="1" max="1" width="15.1111111111111" customWidth="1"/>
    <col min="2" max="2" width="7.33333333333333" customWidth="1"/>
    <col min="3" max="3" width="68" customWidth="1"/>
    <col min="4" max="4" width="18.7777777777778" customWidth="1"/>
  </cols>
  <sheetData>
    <row r="1" ht="35" customHeight="1" spans="1:1">
      <c r="A1" s="2" t="s">
        <v>0</v>
      </c>
    </row>
    <row r="2" ht="36" spans="1:4">
      <c r="A2" s="70" t="s">
        <v>1</v>
      </c>
      <c r="B2" s="71" t="s">
        <v>2</v>
      </c>
      <c r="C2" s="71" t="s">
        <v>3</v>
      </c>
      <c r="D2" s="72" t="s">
        <v>4</v>
      </c>
    </row>
    <row r="3" ht="46.8" spans="1:4">
      <c r="A3" s="73" t="s">
        <v>5</v>
      </c>
      <c r="B3" s="74" t="s">
        <v>6</v>
      </c>
      <c r="C3" s="74" t="s">
        <v>7</v>
      </c>
      <c r="D3" s="75">
        <v>2.5</v>
      </c>
    </row>
    <row r="4" ht="15.6" spans="1:4">
      <c r="A4" s="76" t="s">
        <v>8</v>
      </c>
      <c r="B4" s="77" t="s">
        <v>6</v>
      </c>
      <c r="C4" s="77" t="s">
        <v>9</v>
      </c>
      <c r="D4" s="78">
        <v>3</v>
      </c>
    </row>
    <row r="5" ht="31.2" spans="1:4">
      <c r="A5" s="76" t="s">
        <v>10</v>
      </c>
      <c r="B5" s="77" t="s">
        <v>11</v>
      </c>
      <c r="C5" s="77" t="s">
        <v>12</v>
      </c>
      <c r="D5" s="78">
        <v>3.5</v>
      </c>
    </row>
    <row r="6" ht="78" spans="1:4">
      <c r="A6" s="76" t="s">
        <v>13</v>
      </c>
      <c r="B6" s="77" t="s">
        <v>14</v>
      </c>
      <c r="C6" s="77" t="s">
        <v>15</v>
      </c>
      <c r="D6" s="78">
        <v>28</v>
      </c>
    </row>
    <row r="7" ht="31.2" spans="1:4">
      <c r="A7" s="76" t="s">
        <v>16</v>
      </c>
      <c r="B7" s="77" t="s">
        <v>14</v>
      </c>
      <c r="C7" s="77" t="s">
        <v>17</v>
      </c>
      <c r="D7" s="78">
        <v>4</v>
      </c>
    </row>
    <row r="8" ht="31.2" spans="1:4">
      <c r="A8" s="76" t="s">
        <v>18</v>
      </c>
      <c r="B8" s="77" t="s">
        <v>19</v>
      </c>
      <c r="C8" s="77" t="s">
        <v>20</v>
      </c>
      <c r="D8" s="78">
        <v>55</v>
      </c>
    </row>
    <row r="9" ht="15.6" spans="1:4">
      <c r="A9" s="79" t="s">
        <v>21</v>
      </c>
      <c r="B9" s="80" t="s">
        <v>22</v>
      </c>
      <c r="C9" s="80" t="s">
        <v>23</v>
      </c>
      <c r="D9" s="81">
        <v>200</v>
      </c>
    </row>
    <row r="10" ht="15.6" spans="1:1">
      <c r="A10" s="66" t="s">
        <v>24</v>
      </c>
    </row>
    <row r="11" ht="15.6" spans="1:1">
      <c r="A11" s="66" t="s">
        <v>25</v>
      </c>
    </row>
  </sheetData>
  <hyperlinks>
    <hyperlink ref="C5" r:id="rId2" display="核心创新资本、Venture51、Camp One Ventures、IDG资本" tooltip="https://en.wikipedia.org/wiki/IDG_Ventures"/>
    <hyperlink ref="C7" r:id="rId3" display="桑坦德创新创业公司" tooltip="https://en.wikipedia.org/wiki/Banco_Santander"/>
    <hyperlink ref="C9" r:id="rId4" display="Tetragon、SBI Holdings、Route 66 Ventures" tooltip="https://en.wikipedia.org/wiki/SBI_Group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showGridLines="0" workbookViewId="0">
      <selection activeCell="C5" sqref="C5"/>
    </sheetView>
  </sheetViews>
  <sheetFormatPr defaultColWidth="8.88888888888889" defaultRowHeight="14.4" outlineLevelCol="5"/>
  <cols>
    <col min="1" max="1" width="15.8888888888889" customWidth="1"/>
    <col min="2" max="2" width="19.6666666666667" customWidth="1"/>
    <col min="3" max="3" width="21.3333333333333" customWidth="1"/>
    <col min="4" max="4" width="15.2222222222222" customWidth="1"/>
    <col min="5" max="5" width="19.3333333333333" customWidth="1"/>
    <col min="6" max="6" width="16.1111111111111" customWidth="1"/>
  </cols>
  <sheetData>
    <row r="1" customFormat="1" ht="30" customHeight="1" spans="1:1">
      <c r="A1" s="2" t="s">
        <v>138</v>
      </c>
    </row>
    <row r="2" ht="44" customHeight="1" spans="1:6">
      <c r="A2" s="24" t="s">
        <v>1</v>
      </c>
      <c r="B2" s="25" t="s">
        <v>139</v>
      </c>
      <c r="C2" s="25" t="s">
        <v>140</v>
      </c>
      <c r="D2" s="25" t="s">
        <v>141</v>
      </c>
      <c r="E2" s="25" t="s">
        <v>142</v>
      </c>
      <c r="F2" s="26" t="s">
        <v>143</v>
      </c>
    </row>
    <row r="3" ht="18.5" customHeight="1" spans="1:6">
      <c r="A3" s="27">
        <v>45565</v>
      </c>
      <c r="B3" s="28">
        <v>4436713796</v>
      </c>
      <c r="C3" s="28">
        <v>38900000005</v>
      </c>
      <c r="D3" s="29">
        <f t="shared" ref="D3:D8" si="0">B4-B3+C4-C3</f>
        <v>845399201</v>
      </c>
      <c r="E3" s="30">
        <v>0.55</v>
      </c>
      <c r="F3" s="31">
        <f>D3*E3</f>
        <v>464969560.55</v>
      </c>
    </row>
    <row r="4" ht="18.5" customHeight="1" spans="1:6">
      <c r="A4" s="32">
        <v>45473</v>
      </c>
      <c r="B4" s="33">
        <v>4682112997</v>
      </c>
      <c r="C4" s="33">
        <v>39500000005</v>
      </c>
      <c r="D4" s="34">
        <f t="shared" si="0"/>
        <v>754053159</v>
      </c>
      <c r="E4" s="30">
        <v>0.52</v>
      </c>
      <c r="F4" s="31">
        <f>D4*E4</f>
        <v>392107642.68</v>
      </c>
    </row>
    <row r="5" ht="18.5" customHeight="1" spans="1:6">
      <c r="A5" s="32">
        <v>45382</v>
      </c>
      <c r="B5" s="33">
        <v>4836166156</v>
      </c>
      <c r="C5" s="33">
        <v>40100000005</v>
      </c>
      <c r="D5" s="34">
        <f t="shared" si="0"/>
        <v>841492539</v>
      </c>
      <c r="E5" s="30">
        <v>0.56</v>
      </c>
      <c r="F5" s="31">
        <f>D5*E5</f>
        <v>471235821.84</v>
      </c>
    </row>
    <row r="6" ht="18.5" customHeight="1" spans="1:6">
      <c r="A6" s="32">
        <v>45291</v>
      </c>
      <c r="B6" s="33">
        <v>5077658695</v>
      </c>
      <c r="C6" s="33">
        <v>40700000005</v>
      </c>
      <c r="D6" s="34">
        <f t="shared" si="0"/>
        <v>780503629</v>
      </c>
      <c r="E6" s="30">
        <v>0.59</v>
      </c>
      <c r="F6" s="31">
        <f>D6*E6</f>
        <v>460497141.11</v>
      </c>
    </row>
    <row r="7" ht="18.5" customHeight="1" spans="1:6">
      <c r="A7" s="32">
        <v>45199</v>
      </c>
      <c r="B7" s="33">
        <v>5258162324</v>
      </c>
      <c r="C7" s="33">
        <v>41300000005</v>
      </c>
      <c r="D7" s="34">
        <f t="shared" si="0"/>
        <v>892956770</v>
      </c>
      <c r="E7" s="30">
        <v>0.55</v>
      </c>
      <c r="F7" s="31">
        <f>D7*E7</f>
        <v>491126223.5</v>
      </c>
    </row>
    <row r="8" ht="18.5" customHeight="1" spans="1:6">
      <c r="A8" s="32">
        <v>45107</v>
      </c>
      <c r="B8" s="33">
        <v>5551119094</v>
      </c>
      <c r="C8" s="33">
        <v>41900000005</v>
      </c>
      <c r="D8" s="34">
        <f t="shared" si="0"/>
        <v>855466832</v>
      </c>
      <c r="E8" s="30">
        <v>0.48</v>
      </c>
      <c r="F8" s="31">
        <f>D8*E8</f>
        <v>410624079.36</v>
      </c>
    </row>
    <row r="9" ht="18.5" customHeight="1" spans="1:6">
      <c r="A9" s="35">
        <v>45016</v>
      </c>
      <c r="B9" s="36">
        <v>5506585918</v>
      </c>
      <c r="C9" s="36">
        <v>42800000013</v>
      </c>
      <c r="D9" s="37" t="s">
        <v>144</v>
      </c>
      <c r="E9" s="38">
        <v>0.4</v>
      </c>
      <c r="F9" s="39" t="s">
        <v>144</v>
      </c>
    </row>
    <row r="10" ht="18" hidden="1" spans="1:6">
      <c r="A10" s="40"/>
      <c r="B10" s="40"/>
      <c r="C10" s="40"/>
      <c r="D10" s="40"/>
      <c r="F10" s="41" t="e">
        <f>D10*#REF!</f>
        <v>#REF!</v>
      </c>
    </row>
    <row r="11" ht="18" hidden="1" spans="1:6">
      <c r="A11" s="40"/>
      <c r="B11" s="40"/>
      <c r="C11" s="40"/>
      <c r="D11" s="40"/>
      <c r="F11" s="41" t="e">
        <f>D11*#REF!</f>
        <v>#REF!</v>
      </c>
    </row>
    <row r="12" ht="18" spans="1:6">
      <c r="A12" s="21" t="s">
        <v>24</v>
      </c>
      <c r="B12" s="40"/>
      <c r="C12" s="40"/>
      <c r="D12" s="40"/>
      <c r="F12" s="40"/>
    </row>
    <row r="13" ht="18" spans="1:6">
      <c r="A13" s="21" t="s">
        <v>136</v>
      </c>
      <c r="B13" s="40"/>
      <c r="C13" s="40"/>
      <c r="D13" s="40"/>
      <c r="F13" s="40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showGridLines="0" workbookViewId="0">
      <selection activeCell="A6" sqref="A6:A7"/>
    </sheetView>
  </sheetViews>
  <sheetFormatPr defaultColWidth="8.88888888888889" defaultRowHeight="14.4" outlineLevelCol="5"/>
  <cols>
    <col min="1" max="1" width="29" customWidth="1"/>
    <col min="2" max="2" width="14.4444444444444" customWidth="1"/>
    <col min="3" max="3" width="13.1111111111111" customWidth="1"/>
    <col min="4" max="4" width="14.5555555555556" customWidth="1"/>
    <col min="5" max="5" width="16.2222222222222" customWidth="1"/>
    <col min="6" max="6" width="14" customWidth="1"/>
    <col min="8" max="8" width="12.8888888888889"/>
  </cols>
  <sheetData>
    <row r="1" customFormat="1" ht="30" customHeight="1" spans="1:1">
      <c r="A1" s="2" t="s">
        <v>145</v>
      </c>
    </row>
    <row r="2" s="1" customFormat="1" ht="21" spans="1:6">
      <c r="A2" s="3" t="s">
        <v>146</v>
      </c>
      <c r="B2" s="4" t="s">
        <v>147</v>
      </c>
      <c r="C2" s="4" t="s">
        <v>148</v>
      </c>
      <c r="D2" s="4" t="s">
        <v>149</v>
      </c>
      <c r="E2" s="4" t="s">
        <v>150</v>
      </c>
      <c r="F2" s="5" t="s">
        <v>151</v>
      </c>
    </row>
    <row r="3" ht="18" spans="1:6">
      <c r="A3" s="6" t="s">
        <v>152</v>
      </c>
      <c r="B3" s="7">
        <v>241690000000</v>
      </c>
      <c r="C3" s="7">
        <v>137880000000</v>
      </c>
      <c r="D3" s="8">
        <v>3073533.85805138</v>
      </c>
      <c r="E3" s="9">
        <f>B3/D3</f>
        <v>78635.8671035533</v>
      </c>
      <c r="F3" s="10">
        <f>C3/D3</f>
        <v>44860.4135720879</v>
      </c>
    </row>
    <row r="4" ht="18" spans="1:6">
      <c r="A4" s="11" t="s">
        <v>153</v>
      </c>
      <c r="B4" s="12">
        <v>24750000000</v>
      </c>
      <c r="C4" s="12">
        <v>14910000000</v>
      </c>
      <c r="D4" s="13">
        <v>17400</v>
      </c>
      <c r="E4" s="14">
        <v>1169410</v>
      </c>
      <c r="F4" s="15">
        <v>70442.7</v>
      </c>
    </row>
    <row r="5" ht="18" spans="1:6">
      <c r="A5" s="16" t="s">
        <v>154</v>
      </c>
      <c r="B5" s="17">
        <v>3594221228943.87</v>
      </c>
      <c r="C5" s="17">
        <v>216508023502.556</v>
      </c>
      <c r="D5" s="18">
        <v>3073533.85805138</v>
      </c>
      <c r="E5" s="19">
        <v>1169410</v>
      </c>
      <c r="F5" s="20">
        <v>70442.7</v>
      </c>
    </row>
    <row r="6" ht="18" spans="1:6">
      <c r="A6" s="21" t="s">
        <v>24</v>
      </c>
      <c r="B6" s="22"/>
      <c r="C6" s="22"/>
      <c r="D6" s="1"/>
      <c r="E6" s="1"/>
      <c r="F6" s="1"/>
    </row>
    <row r="7" ht="18" spans="1:6">
      <c r="A7" s="21" t="s">
        <v>155</v>
      </c>
      <c r="B7" s="22"/>
      <c r="C7" s="22"/>
      <c r="D7" s="1"/>
      <c r="E7" s="1"/>
      <c r="F7" s="1"/>
    </row>
    <row r="8" spans="2:3">
      <c r="B8" s="23"/>
      <c r="C8" s="23"/>
    </row>
    <row r="9" spans="2:3">
      <c r="B9" s="23"/>
      <c r="C9" s="23"/>
    </row>
    <row r="10" spans="2:3">
      <c r="B10" s="23"/>
      <c r="C10" s="23"/>
    </row>
    <row r="11" spans="2:3">
      <c r="B11" s="23"/>
      <c r="C11" s="23"/>
    </row>
    <row r="12" spans="2:3">
      <c r="B12" s="23"/>
      <c r="C12" s="23"/>
    </row>
    <row r="13" spans="2:3">
      <c r="B13" s="23"/>
      <c r="C13" s="23"/>
    </row>
    <row r="14" spans="2:3">
      <c r="B14" s="23"/>
      <c r="C14" s="23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85" zoomScaleNormal="85" workbookViewId="0">
      <selection activeCell="A22" sqref="A22"/>
    </sheetView>
  </sheetViews>
  <sheetFormatPr defaultColWidth="8.88888888888889" defaultRowHeight="14.4"/>
  <cols>
    <col min="1" max="1" width="28.2314814814815" customWidth="1"/>
  </cols>
  <sheetData/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showGridLines="0" zoomScale="85" zoomScaleNormal="85" workbookViewId="0">
      <selection activeCell="A1" sqref="A1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  <col min="4" max="4" width="28.7037037037037"/>
  </cols>
  <sheetData>
    <row r="1" ht="30" customHeight="1" spans="1:1">
      <c r="A1" s="2" t="s">
        <v>26</v>
      </c>
    </row>
    <row r="2" ht="18" spans="1:3">
      <c r="A2" s="57" t="s">
        <v>27</v>
      </c>
      <c r="B2" s="58" t="s">
        <v>28</v>
      </c>
      <c r="C2" s="59" t="s">
        <v>29</v>
      </c>
    </row>
    <row r="3" ht="15.6" spans="1:3">
      <c r="A3" s="67">
        <v>2011</v>
      </c>
      <c r="B3" s="68"/>
      <c r="C3" s="69" t="s">
        <v>30</v>
      </c>
    </row>
    <row r="4" ht="15.6" spans="1:3">
      <c r="A4" s="60">
        <v>2012</v>
      </c>
      <c r="B4" s="61" t="s">
        <v>31</v>
      </c>
      <c r="C4" s="62" t="s">
        <v>32</v>
      </c>
    </row>
    <row r="5" ht="15.6" spans="1:3">
      <c r="A5" s="60"/>
      <c r="B5" s="61" t="s">
        <v>33</v>
      </c>
      <c r="C5" s="62" t="s">
        <v>34</v>
      </c>
    </row>
    <row r="6" ht="15.6" spans="1:3">
      <c r="A6" s="60"/>
      <c r="B6" s="61" t="s">
        <v>35</v>
      </c>
      <c r="C6" s="62" t="s">
        <v>36</v>
      </c>
    </row>
    <row r="7" ht="15.6" spans="1:3">
      <c r="A7" s="60">
        <v>2013</v>
      </c>
      <c r="B7" s="61" t="s">
        <v>37</v>
      </c>
      <c r="C7" s="62" t="s">
        <v>38</v>
      </c>
    </row>
    <row r="8" ht="15.6" spans="1:3">
      <c r="A8" s="60"/>
      <c r="B8" s="61" t="s">
        <v>39</v>
      </c>
      <c r="C8" s="62" t="s">
        <v>40</v>
      </c>
    </row>
    <row r="9" ht="15.6" spans="1:3">
      <c r="A9" s="60"/>
      <c r="B9" s="61" t="s">
        <v>41</v>
      </c>
      <c r="C9" s="62" t="s">
        <v>42</v>
      </c>
    </row>
    <row r="10" ht="15.6" spans="1:3">
      <c r="A10" s="60"/>
      <c r="B10" s="61" t="s">
        <v>43</v>
      </c>
      <c r="C10" s="62" t="s">
        <v>44</v>
      </c>
    </row>
    <row r="11" ht="15.6" spans="1:3">
      <c r="A11" s="60"/>
      <c r="B11" s="61" t="s">
        <v>45</v>
      </c>
      <c r="C11" s="62" t="s">
        <v>46</v>
      </c>
    </row>
    <row r="12" ht="15.6" spans="1:3">
      <c r="A12" s="60">
        <v>2015</v>
      </c>
      <c r="B12" s="61" t="s">
        <v>39</v>
      </c>
      <c r="C12" s="62" t="s">
        <v>47</v>
      </c>
    </row>
    <row r="13" ht="31.2" spans="1:3">
      <c r="A13" s="60"/>
      <c r="B13" s="61" t="s">
        <v>39</v>
      </c>
      <c r="C13" s="62" t="s">
        <v>48</v>
      </c>
    </row>
    <row r="14" ht="31.2" spans="1:3">
      <c r="A14" s="60"/>
      <c r="B14" s="61" t="s">
        <v>43</v>
      </c>
      <c r="C14" s="62" t="s">
        <v>49</v>
      </c>
    </row>
    <row r="15" ht="15.6" spans="1:3">
      <c r="A15" s="60"/>
      <c r="B15" s="61" t="s">
        <v>43</v>
      </c>
      <c r="C15" s="62" t="s">
        <v>50</v>
      </c>
    </row>
    <row r="16" ht="15.6" spans="1:3">
      <c r="A16" s="60">
        <v>2016</v>
      </c>
      <c r="B16" s="61" t="s">
        <v>31</v>
      </c>
      <c r="C16" s="62" t="s">
        <v>51</v>
      </c>
    </row>
    <row r="17" ht="31.2" spans="1:3">
      <c r="A17" s="63"/>
      <c r="B17" s="64" t="s">
        <v>33</v>
      </c>
      <c r="C17" s="65" t="s">
        <v>52</v>
      </c>
    </row>
    <row r="18" ht="15.6" spans="1:1">
      <c r="A18" s="66" t="s">
        <v>24</v>
      </c>
    </row>
    <row r="19" ht="15.6" spans="1:1">
      <c r="A19" s="66" t="s">
        <v>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showGridLines="0" zoomScale="85" zoomScaleNormal="85" workbookViewId="0">
      <selection activeCell="A1" sqref="$A1:$XFD1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</cols>
  <sheetData>
    <row r="1" ht="30" customHeight="1" spans="1:1">
      <c r="A1" s="2" t="s">
        <v>54</v>
      </c>
    </row>
    <row r="2" ht="18" spans="1:3">
      <c r="A2" s="57" t="s">
        <v>27</v>
      </c>
      <c r="B2" s="58" t="s">
        <v>28</v>
      </c>
      <c r="C2" s="59" t="s">
        <v>29</v>
      </c>
    </row>
    <row r="3" ht="15.6" spans="1:3">
      <c r="A3" s="60">
        <v>2017</v>
      </c>
      <c r="B3" s="61" t="s">
        <v>39</v>
      </c>
      <c r="C3" s="62" t="s">
        <v>55</v>
      </c>
    </row>
    <row r="4" ht="15.6" spans="1:3">
      <c r="A4" s="60"/>
      <c r="B4" s="61" t="s">
        <v>33</v>
      </c>
      <c r="C4" s="62" t="s">
        <v>56</v>
      </c>
    </row>
    <row r="5" ht="46.8" spans="1:3">
      <c r="A5" s="60"/>
      <c r="B5" s="61" t="s">
        <v>35</v>
      </c>
      <c r="C5" s="62" t="s">
        <v>57</v>
      </c>
    </row>
    <row r="6" ht="31.2" spans="1:3">
      <c r="A6" s="60">
        <v>2018</v>
      </c>
      <c r="B6" s="61" t="s">
        <v>58</v>
      </c>
      <c r="C6" s="62" t="s">
        <v>59</v>
      </c>
    </row>
    <row r="7" ht="31.2" spans="1:3">
      <c r="A7" s="60"/>
      <c r="B7" s="61" t="s">
        <v>39</v>
      </c>
      <c r="C7" s="62" t="s">
        <v>60</v>
      </c>
    </row>
    <row r="8" ht="15.6" spans="1:3">
      <c r="A8" s="60"/>
      <c r="B8" s="61" t="s">
        <v>33</v>
      </c>
      <c r="C8" s="62" t="s">
        <v>61</v>
      </c>
    </row>
    <row r="9" ht="31.2" spans="1:3">
      <c r="A9" s="60">
        <v>2019</v>
      </c>
      <c r="B9" s="61" t="s">
        <v>31</v>
      </c>
      <c r="C9" s="62" t="s">
        <v>62</v>
      </c>
    </row>
    <row r="10" ht="31.2" spans="1:3">
      <c r="A10" s="60"/>
      <c r="B10" s="61" t="s">
        <v>35</v>
      </c>
      <c r="C10" s="62" t="s">
        <v>63</v>
      </c>
    </row>
    <row r="11" ht="46.8" spans="1:3">
      <c r="A11" s="60">
        <v>2020</v>
      </c>
      <c r="B11" s="61" t="s">
        <v>64</v>
      </c>
      <c r="C11" s="62" t="s">
        <v>65</v>
      </c>
    </row>
    <row r="12" ht="15.6" spans="1:3">
      <c r="A12" s="60"/>
      <c r="B12" s="61" t="s">
        <v>33</v>
      </c>
      <c r="C12" s="62" t="s">
        <v>66</v>
      </c>
    </row>
    <row r="13" ht="31.2" spans="1:3">
      <c r="A13" s="63"/>
      <c r="B13" s="64" t="s">
        <v>35</v>
      </c>
      <c r="C13" s="65" t="s">
        <v>67</v>
      </c>
    </row>
    <row r="14" ht="15.6" spans="1:1">
      <c r="A14" s="66" t="s">
        <v>24</v>
      </c>
    </row>
    <row r="15" ht="15.6" spans="1:1">
      <c r="A15" s="66" t="s">
        <v>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showGridLines="0" zoomScale="85" zoomScaleNormal="85" workbookViewId="0">
      <selection activeCell="A1" sqref="$A1:$XFD1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</cols>
  <sheetData>
    <row r="1" customFormat="1" ht="30" customHeight="1" spans="1:1">
      <c r="A1" s="2" t="s">
        <v>68</v>
      </c>
    </row>
    <row r="2" ht="18" spans="1:3">
      <c r="A2" s="57" t="s">
        <v>27</v>
      </c>
      <c r="B2" s="58" t="s">
        <v>28</v>
      </c>
      <c r="C2" s="59" t="s">
        <v>29</v>
      </c>
    </row>
    <row r="3" ht="15.6" spans="1:3">
      <c r="A3" s="60">
        <v>2023</v>
      </c>
      <c r="B3" s="61" t="s">
        <v>39</v>
      </c>
      <c r="C3" s="62" t="s">
        <v>69</v>
      </c>
    </row>
    <row r="4" ht="15.6" spans="1:3">
      <c r="A4" s="60"/>
      <c r="B4" s="61" t="s">
        <v>31</v>
      </c>
      <c r="C4" s="62" t="s">
        <v>70</v>
      </c>
    </row>
    <row r="5" ht="31.2" spans="1:3">
      <c r="A5" s="60"/>
      <c r="B5" s="61" t="s">
        <v>41</v>
      </c>
      <c r="C5" s="62" t="s">
        <v>71</v>
      </c>
    </row>
    <row r="6" ht="15.6" spans="1:3">
      <c r="A6" s="60"/>
      <c r="B6" s="61" t="s">
        <v>43</v>
      </c>
      <c r="C6" s="62" t="s">
        <v>72</v>
      </c>
    </row>
    <row r="7" ht="46.8" spans="1:3">
      <c r="A7" s="60"/>
      <c r="B7" s="61" t="s">
        <v>35</v>
      </c>
      <c r="C7" s="62" t="s">
        <v>73</v>
      </c>
    </row>
    <row r="8" ht="46.8" spans="1:3">
      <c r="A8" s="60">
        <v>2024</v>
      </c>
      <c r="B8" s="61" t="s">
        <v>37</v>
      </c>
      <c r="C8" s="62" t="s">
        <v>74</v>
      </c>
    </row>
    <row r="9" ht="31.2" spans="1:3">
      <c r="A9" s="60"/>
      <c r="B9" s="61" t="s">
        <v>39</v>
      </c>
      <c r="C9" s="62" t="s">
        <v>75</v>
      </c>
    </row>
    <row r="10" ht="31.2" spans="1:3">
      <c r="A10" s="60"/>
      <c r="B10" s="61" t="s">
        <v>31</v>
      </c>
      <c r="C10" s="62" t="s">
        <v>76</v>
      </c>
    </row>
    <row r="11" ht="31.2" spans="1:3">
      <c r="A11" s="63"/>
      <c r="B11" s="64" t="s">
        <v>45</v>
      </c>
      <c r="C11" s="65" t="s">
        <v>77</v>
      </c>
    </row>
    <row r="12" ht="15.6" spans="1:1">
      <c r="A12" s="66" t="s">
        <v>24</v>
      </c>
    </row>
    <row r="13" ht="15.6" spans="1:1">
      <c r="A13" s="66" t="s">
        <v>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showGridLines="0" zoomScale="85" zoomScaleNormal="85" workbookViewId="0">
      <selection activeCell="C11" sqref="A1:C18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</cols>
  <sheetData>
    <row r="1" customFormat="1" ht="30" customHeight="1" spans="1:1">
      <c r="A1" s="2" t="s">
        <v>78</v>
      </c>
    </row>
    <row r="2" ht="18" spans="1:3">
      <c r="A2" s="57" t="s">
        <v>27</v>
      </c>
      <c r="B2" s="58" t="s">
        <v>28</v>
      </c>
      <c r="C2" s="59" t="s">
        <v>29</v>
      </c>
    </row>
    <row r="3" ht="15.6" spans="1:3">
      <c r="A3" s="67">
        <v>2011</v>
      </c>
      <c r="B3" s="68"/>
      <c r="C3" s="69" t="s">
        <v>30</v>
      </c>
    </row>
    <row r="4" ht="15.6" spans="1:3">
      <c r="A4" s="60">
        <v>2012</v>
      </c>
      <c r="B4" s="61" t="s">
        <v>31</v>
      </c>
      <c r="C4" s="62" t="s">
        <v>79</v>
      </c>
    </row>
    <row r="5" ht="15.6" spans="1:3">
      <c r="A5" s="60"/>
      <c r="B5" s="61" t="s">
        <v>35</v>
      </c>
      <c r="C5" s="62" t="s">
        <v>36</v>
      </c>
    </row>
    <row r="6" ht="15.6" spans="1:3">
      <c r="A6" s="60">
        <v>2013</v>
      </c>
      <c r="B6" s="61" t="s">
        <v>41</v>
      </c>
      <c r="C6" s="62" t="s">
        <v>42</v>
      </c>
    </row>
    <row r="7" ht="15.6" spans="1:3">
      <c r="A7" s="60">
        <v>2014</v>
      </c>
      <c r="B7" s="61" t="s">
        <v>41</v>
      </c>
      <c r="C7" s="62" t="s">
        <v>80</v>
      </c>
    </row>
    <row r="8" ht="15.6" spans="1:3">
      <c r="A8" s="60"/>
      <c r="B8" s="61" t="s">
        <v>45</v>
      </c>
      <c r="C8" s="62" t="s">
        <v>81</v>
      </c>
    </row>
    <row r="9" ht="31.2" spans="1:3">
      <c r="A9" s="60">
        <v>2016</v>
      </c>
      <c r="B9" s="61" t="s">
        <v>64</v>
      </c>
      <c r="C9" s="62" t="s">
        <v>82</v>
      </c>
    </row>
    <row r="10" ht="15.6" spans="1:3">
      <c r="A10" s="60"/>
      <c r="B10" s="61" t="s">
        <v>31</v>
      </c>
      <c r="C10" s="62" t="s">
        <v>83</v>
      </c>
    </row>
    <row r="11" ht="15.6" spans="1:3">
      <c r="A11" s="60"/>
      <c r="B11" s="61" t="s">
        <v>35</v>
      </c>
      <c r="C11" s="62" t="s">
        <v>84</v>
      </c>
    </row>
    <row r="12" ht="15.6" spans="1:3">
      <c r="A12" s="60">
        <v>2017</v>
      </c>
      <c r="B12" s="61" t="s">
        <v>85</v>
      </c>
      <c r="C12" s="62" t="s">
        <v>86</v>
      </c>
    </row>
    <row r="13" ht="31.2" spans="1:3">
      <c r="A13" s="60"/>
      <c r="B13" s="61" t="s">
        <v>58</v>
      </c>
      <c r="C13" s="62" t="s">
        <v>87</v>
      </c>
    </row>
    <row r="14" ht="15.6" spans="1:3">
      <c r="A14" s="60"/>
      <c r="B14" s="61" t="s">
        <v>31</v>
      </c>
      <c r="C14" s="62" t="s">
        <v>88</v>
      </c>
    </row>
    <row r="15" ht="15.6" spans="1:3">
      <c r="A15" s="60"/>
      <c r="B15" s="61" t="s">
        <v>43</v>
      </c>
      <c r="C15" s="62" t="s">
        <v>89</v>
      </c>
    </row>
    <row r="16" ht="46.8" spans="1:3">
      <c r="A16" s="63"/>
      <c r="B16" s="64" t="s">
        <v>35</v>
      </c>
      <c r="C16" s="65" t="s">
        <v>57</v>
      </c>
    </row>
    <row r="17" ht="15.6" spans="1:1">
      <c r="A17" s="66" t="s">
        <v>24</v>
      </c>
    </row>
    <row r="18" ht="15.6" spans="1:1">
      <c r="A18" s="66" t="s">
        <v>90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showGridLines="0" zoomScale="85" zoomScaleNormal="85" workbookViewId="0">
      <selection activeCell="B3" sqref="B3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</cols>
  <sheetData>
    <row r="1" customFormat="1" ht="30" customHeight="1" spans="1:1">
      <c r="A1" s="2" t="s">
        <v>91</v>
      </c>
    </row>
    <row r="2" ht="18" spans="1:3">
      <c r="A2" s="57" t="s">
        <v>27</v>
      </c>
      <c r="B2" s="58" t="s">
        <v>28</v>
      </c>
      <c r="C2" s="59" t="s">
        <v>29</v>
      </c>
    </row>
    <row r="3" ht="46.8" spans="1:3">
      <c r="A3" s="60">
        <v>2018</v>
      </c>
      <c r="B3" s="61" t="s">
        <v>64</v>
      </c>
      <c r="C3" s="62" t="s">
        <v>92</v>
      </c>
    </row>
    <row r="4" ht="15.6" spans="1:3">
      <c r="A4" s="60"/>
      <c r="B4" s="61" t="s">
        <v>39</v>
      </c>
      <c r="C4" s="62" t="s">
        <v>93</v>
      </c>
    </row>
    <row r="5" ht="15.6" spans="1:3">
      <c r="A5" s="60"/>
      <c r="B5" s="61" t="s">
        <v>33</v>
      </c>
      <c r="C5" s="62" t="s">
        <v>94</v>
      </c>
    </row>
    <row r="6" ht="15.6" spans="1:3">
      <c r="A6" s="60"/>
      <c r="B6" s="61" t="s">
        <v>33</v>
      </c>
      <c r="C6" s="62" t="s">
        <v>95</v>
      </c>
    </row>
    <row r="7" ht="15.6" spans="1:3">
      <c r="A7" s="60">
        <v>2019</v>
      </c>
      <c r="B7" s="61" t="s">
        <v>64</v>
      </c>
      <c r="C7" s="62" t="s">
        <v>96</v>
      </c>
    </row>
    <row r="8" ht="15.6" spans="1:3">
      <c r="A8" s="60"/>
      <c r="B8" s="61" t="s">
        <v>37</v>
      </c>
      <c r="C8" s="62" t="s">
        <v>97</v>
      </c>
    </row>
    <row r="9" ht="15.6" spans="1:3">
      <c r="A9" s="60"/>
      <c r="B9" s="61" t="s">
        <v>31</v>
      </c>
      <c r="C9" s="62" t="s">
        <v>98</v>
      </c>
    </row>
    <row r="10" ht="31.2" spans="1:3">
      <c r="A10" s="60"/>
      <c r="B10" s="61" t="s">
        <v>35</v>
      </c>
      <c r="C10" s="62" t="s">
        <v>99</v>
      </c>
    </row>
    <row r="11" ht="31.2" spans="1:3">
      <c r="A11" s="60">
        <v>2020</v>
      </c>
      <c r="B11" s="61" t="s">
        <v>37</v>
      </c>
      <c r="C11" s="62" t="s">
        <v>100</v>
      </c>
    </row>
    <row r="12" ht="15.6" spans="1:3">
      <c r="A12" s="60"/>
      <c r="B12" s="61" t="s">
        <v>101</v>
      </c>
      <c r="C12" s="62" t="s">
        <v>102</v>
      </c>
    </row>
    <row r="13" ht="15.6" spans="1:3">
      <c r="A13" s="63"/>
      <c r="B13" s="64" t="s">
        <v>33</v>
      </c>
      <c r="C13" s="65" t="s">
        <v>66</v>
      </c>
    </row>
    <row r="14" ht="15.6" spans="1:1">
      <c r="A14" s="66" t="s">
        <v>24</v>
      </c>
    </row>
    <row r="15" ht="15.6" spans="1:1">
      <c r="A15" s="66" t="s">
        <v>90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showGridLines="0" workbookViewId="0">
      <selection activeCell="C8" sqref="C8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</cols>
  <sheetData>
    <row r="1" customFormat="1" ht="30" customHeight="1" spans="1:1">
      <c r="A1" s="2" t="s">
        <v>103</v>
      </c>
    </row>
    <row r="2" ht="18" spans="1:3">
      <c r="A2" s="57" t="s">
        <v>27</v>
      </c>
      <c r="B2" s="58" t="s">
        <v>28</v>
      </c>
      <c r="C2" s="59" t="s">
        <v>29</v>
      </c>
    </row>
    <row r="3" ht="15.6" spans="1:3">
      <c r="A3" s="60">
        <v>2021</v>
      </c>
      <c r="B3" s="61" t="s">
        <v>64</v>
      </c>
      <c r="C3" s="62" t="s">
        <v>104</v>
      </c>
    </row>
    <row r="4" ht="15.6" spans="1:3">
      <c r="A4" s="60"/>
      <c r="B4" s="61" t="s">
        <v>37</v>
      </c>
      <c r="C4" s="62" t="s">
        <v>105</v>
      </c>
    </row>
    <row r="5" ht="15.6" spans="1:3">
      <c r="A5" s="60"/>
      <c r="B5" s="61" t="s">
        <v>33</v>
      </c>
      <c r="C5" s="62" t="s">
        <v>106</v>
      </c>
    </row>
    <row r="6" ht="15.6" spans="1:3">
      <c r="A6" s="60"/>
      <c r="B6" s="61" t="s">
        <v>43</v>
      </c>
      <c r="C6" s="62" t="s">
        <v>107</v>
      </c>
    </row>
    <row r="7" ht="31.2" spans="1:3">
      <c r="A7" s="60">
        <v>2022</v>
      </c>
      <c r="B7" s="61" t="s">
        <v>37</v>
      </c>
      <c r="C7" s="62" t="s">
        <v>108</v>
      </c>
    </row>
    <row r="8" ht="31.2" spans="1:3">
      <c r="A8" s="60"/>
      <c r="B8" s="61" t="s">
        <v>31</v>
      </c>
      <c r="C8" s="62" t="s">
        <v>109</v>
      </c>
    </row>
    <row r="9" ht="31.2" spans="1:3">
      <c r="A9" s="60"/>
      <c r="B9" s="61" t="s">
        <v>41</v>
      </c>
      <c r="C9" s="62" t="s">
        <v>110</v>
      </c>
    </row>
    <row r="10" ht="15.6" spans="1:3">
      <c r="A10" s="60"/>
      <c r="B10" s="61" t="s">
        <v>33</v>
      </c>
      <c r="C10" s="62" t="s">
        <v>111</v>
      </c>
    </row>
    <row r="11" ht="15.6" spans="1:3">
      <c r="A11" s="60"/>
      <c r="B11" s="61" t="s">
        <v>43</v>
      </c>
      <c r="C11" s="62" t="s">
        <v>112</v>
      </c>
    </row>
    <row r="12" ht="15.6" spans="1:3">
      <c r="A12" s="63"/>
      <c r="B12" s="64" t="s">
        <v>43</v>
      </c>
      <c r="C12" s="65" t="s">
        <v>113</v>
      </c>
    </row>
    <row r="13" ht="15.6" spans="1:1">
      <c r="A13" s="66" t="s">
        <v>24</v>
      </c>
    </row>
    <row r="14" ht="15.6" spans="1:1">
      <c r="A14" s="66" t="s">
        <v>90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showGridLines="0" zoomScale="85" zoomScaleNormal="85" workbookViewId="0">
      <selection activeCell="C6" sqref="C6"/>
    </sheetView>
  </sheetViews>
  <sheetFormatPr defaultColWidth="8.88888888888889" defaultRowHeight="14.4" outlineLevelCol="2"/>
  <cols>
    <col min="1" max="1" width="7.4537037037037" customWidth="1"/>
    <col min="2" max="2" width="5.23148148148148" customWidth="1"/>
    <col min="3" max="3" width="85.5555555555556" customWidth="1"/>
  </cols>
  <sheetData>
    <row r="1" customFormat="1" ht="30" customHeight="1" spans="1:1">
      <c r="A1" s="2" t="s">
        <v>114</v>
      </c>
    </row>
    <row r="2" ht="18" spans="1:3">
      <c r="A2" s="57" t="s">
        <v>27</v>
      </c>
      <c r="B2" s="58" t="s">
        <v>28</v>
      </c>
      <c r="C2" s="59" t="s">
        <v>29</v>
      </c>
    </row>
    <row r="3" ht="15.6" spans="1:3">
      <c r="A3" s="60">
        <v>2023</v>
      </c>
      <c r="B3" s="61" t="s">
        <v>58</v>
      </c>
      <c r="C3" s="62" t="s">
        <v>115</v>
      </c>
    </row>
    <row r="4" ht="31.2" spans="1:3">
      <c r="A4" s="60"/>
      <c r="B4" s="61" t="s">
        <v>31</v>
      </c>
      <c r="C4" s="62" t="s">
        <v>116</v>
      </c>
    </row>
    <row r="5" ht="15.6" spans="1:3">
      <c r="A5" s="60"/>
      <c r="B5" s="61" t="s">
        <v>41</v>
      </c>
      <c r="C5" s="62" t="s">
        <v>117</v>
      </c>
    </row>
    <row r="6" ht="31.2" spans="1:3">
      <c r="A6" s="60"/>
      <c r="B6" s="61" t="s">
        <v>33</v>
      </c>
      <c r="C6" s="62" t="s">
        <v>118</v>
      </c>
    </row>
    <row r="7" ht="15.6" spans="1:3">
      <c r="A7" s="60"/>
      <c r="B7" s="61" t="s">
        <v>43</v>
      </c>
      <c r="C7" s="62" t="s">
        <v>119</v>
      </c>
    </row>
    <row r="8" ht="31.2" spans="1:3">
      <c r="A8" s="60">
        <v>2024</v>
      </c>
      <c r="B8" s="61" t="s">
        <v>85</v>
      </c>
      <c r="C8" s="62" t="s">
        <v>120</v>
      </c>
    </row>
    <row r="9" ht="31.2" spans="1:3">
      <c r="A9" s="60"/>
      <c r="B9" s="61" t="s">
        <v>64</v>
      </c>
      <c r="C9" s="62" t="s">
        <v>121</v>
      </c>
    </row>
    <row r="10" ht="15.6" spans="1:3">
      <c r="A10" s="60"/>
      <c r="B10" s="61" t="s">
        <v>58</v>
      </c>
      <c r="C10" s="62" t="s">
        <v>122</v>
      </c>
    </row>
    <row r="11" ht="15.6" spans="1:3">
      <c r="A11" s="60"/>
      <c r="B11" s="61" t="s">
        <v>37</v>
      </c>
      <c r="C11" s="62" t="s">
        <v>123</v>
      </c>
    </row>
    <row r="12" ht="31.2" spans="1:3">
      <c r="A12" s="60"/>
      <c r="B12" s="61" t="s">
        <v>31</v>
      </c>
      <c r="C12" s="62" t="s">
        <v>124</v>
      </c>
    </row>
    <row r="13" ht="31.2" spans="1:3">
      <c r="A13" s="60"/>
      <c r="B13" s="61">
        <v>11</v>
      </c>
      <c r="C13" s="62" t="s">
        <v>125</v>
      </c>
    </row>
    <row r="14" ht="15.6" spans="1:3">
      <c r="A14" s="63"/>
      <c r="B14" s="64">
        <v>11</v>
      </c>
      <c r="C14" s="65" t="s">
        <v>126</v>
      </c>
    </row>
    <row r="15" ht="15.6" spans="1:1">
      <c r="A15" s="66" t="s">
        <v>24</v>
      </c>
    </row>
    <row r="16" ht="15.6" spans="1:1">
      <c r="A16" s="66" t="s">
        <v>90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showGridLines="0" workbookViewId="0">
      <selection activeCell="C9" sqref="C9"/>
    </sheetView>
  </sheetViews>
  <sheetFormatPr defaultColWidth="8.88888888888889" defaultRowHeight="14.4" outlineLevelCol="3"/>
  <cols>
    <col min="1" max="2" width="12.7777777777778" customWidth="1"/>
    <col min="3" max="4" width="35.2222222222222" customWidth="1"/>
  </cols>
  <sheetData>
    <row r="1" customFormat="1" ht="30" customHeight="1" spans="1:1">
      <c r="A1" s="2" t="s">
        <v>127</v>
      </c>
    </row>
    <row r="2" ht="35" customHeight="1" spans="1:4">
      <c r="A2" s="24" t="s">
        <v>128</v>
      </c>
      <c r="B2" s="25" t="s">
        <v>129</v>
      </c>
      <c r="C2" s="25" t="s">
        <v>130</v>
      </c>
      <c r="D2" s="26" t="s">
        <v>131</v>
      </c>
    </row>
    <row r="3" ht="18.5" customHeight="1" spans="1:4">
      <c r="A3" s="42">
        <v>2020</v>
      </c>
      <c r="B3" s="43" t="s">
        <v>132</v>
      </c>
      <c r="C3" s="44">
        <v>32550000</v>
      </c>
      <c r="D3" s="45">
        <v>0.0018</v>
      </c>
    </row>
    <row r="4" ht="18.5" customHeight="1" spans="1:4">
      <c r="A4" s="46"/>
      <c r="B4" s="47" t="s">
        <v>133</v>
      </c>
      <c r="C4" s="48">
        <v>35840000</v>
      </c>
      <c r="D4" s="49">
        <v>0.001</v>
      </c>
    </row>
    <row r="5" ht="18.5" customHeight="1" spans="1:4">
      <c r="A5" s="46"/>
      <c r="B5" s="47" t="s">
        <v>134</v>
      </c>
      <c r="C5" s="48">
        <v>76270000</v>
      </c>
      <c r="D5" s="49">
        <v>0.0005</v>
      </c>
    </row>
    <row r="6" ht="18.5" customHeight="1" spans="1:4">
      <c r="A6" s="46">
        <v>2021</v>
      </c>
      <c r="B6" s="47" t="s">
        <v>135</v>
      </c>
      <c r="C6" s="48">
        <v>150340000</v>
      </c>
      <c r="D6" s="49">
        <v>0.0007</v>
      </c>
    </row>
    <row r="7" ht="18.5" customHeight="1" spans="1:4">
      <c r="A7" s="46"/>
      <c r="B7" s="47" t="s">
        <v>132</v>
      </c>
      <c r="C7" s="48">
        <v>157920000</v>
      </c>
      <c r="D7" s="49">
        <v>0.0004</v>
      </c>
    </row>
    <row r="8" ht="18.5" customHeight="1" spans="1:4">
      <c r="A8" s="46"/>
      <c r="B8" s="47" t="s">
        <v>133</v>
      </c>
      <c r="C8" s="48">
        <v>491740000</v>
      </c>
      <c r="D8" s="49">
        <v>0.0026</v>
      </c>
    </row>
    <row r="9" ht="18.5" customHeight="1" spans="1:4">
      <c r="A9" s="46"/>
      <c r="B9" s="47" t="s">
        <v>134</v>
      </c>
      <c r="C9" s="48">
        <v>717070000</v>
      </c>
      <c r="D9" s="49">
        <v>0.0043</v>
      </c>
    </row>
    <row r="10" ht="18.5" customHeight="1" spans="1:4">
      <c r="A10" s="46">
        <v>2022</v>
      </c>
      <c r="B10" s="47" t="s">
        <v>135</v>
      </c>
      <c r="C10" s="48">
        <v>273270000</v>
      </c>
      <c r="D10" s="49">
        <v>0.0029</v>
      </c>
    </row>
    <row r="11" ht="18.5" customHeight="1" spans="1:4">
      <c r="A11" s="46"/>
      <c r="B11" s="47" t="s">
        <v>132</v>
      </c>
      <c r="C11" s="48">
        <v>408900000</v>
      </c>
      <c r="D11" s="49">
        <v>0.0047</v>
      </c>
    </row>
    <row r="12" ht="18.5" customHeight="1" spans="1:4">
      <c r="A12" s="46"/>
      <c r="B12" s="47" t="s">
        <v>133</v>
      </c>
      <c r="C12" s="48">
        <v>310680000</v>
      </c>
      <c r="D12" s="49">
        <v>0.0042</v>
      </c>
    </row>
    <row r="13" ht="18.5" customHeight="1" spans="1:4">
      <c r="A13" s="46"/>
      <c r="B13" s="47" t="s">
        <v>134</v>
      </c>
      <c r="C13" s="48">
        <v>226310000</v>
      </c>
      <c r="D13" s="49">
        <v>0.0035</v>
      </c>
    </row>
    <row r="14" ht="18.5" customHeight="1" spans="1:4">
      <c r="A14" s="50">
        <v>2023</v>
      </c>
      <c r="B14" s="51" t="s">
        <v>135</v>
      </c>
      <c r="C14" s="52">
        <v>361060000</v>
      </c>
      <c r="D14" s="53">
        <v>0.0044</v>
      </c>
    </row>
    <row r="15" ht="18" spans="1:4">
      <c r="A15" s="21" t="s">
        <v>24</v>
      </c>
      <c r="B15" s="54"/>
      <c r="C15" s="54"/>
      <c r="D15" s="55"/>
    </row>
    <row r="16" ht="18" spans="1:4">
      <c r="A16" s="21" t="s">
        <v>136</v>
      </c>
      <c r="B16" s="54"/>
      <c r="C16" s="54"/>
      <c r="D16" s="54"/>
    </row>
    <row r="17" hidden="1" spans="1:4">
      <c r="A17" s="55" t="s">
        <v>137</v>
      </c>
      <c r="B17" s="55"/>
      <c r="C17" s="54"/>
      <c r="D17" s="54"/>
    </row>
    <row r="18" spans="3:4">
      <c r="C18" s="56"/>
      <c r="D18" s="56"/>
    </row>
    <row r="19" spans="3:4">
      <c r="C19" s="56"/>
      <c r="D19" s="56"/>
    </row>
    <row r="20" spans="3:4">
      <c r="C20" s="56"/>
      <c r="D20" s="56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融资</vt:lpstr>
      <vt:lpstr>Ripple2011</vt:lpstr>
      <vt:lpstr>Ripple2016</vt:lpstr>
      <vt:lpstr>Ripple2020</vt:lpstr>
      <vt:lpstr>XRPL2011</vt:lpstr>
      <vt:lpstr>XRPL2016</vt:lpstr>
      <vt:lpstr>XRPL2020</vt:lpstr>
      <vt:lpstr>XRPL2022</vt:lpstr>
      <vt:lpstr>ODL</vt:lpstr>
      <vt:lpstr>XRP托管数量</vt:lpstr>
      <vt:lpstr>估值</vt:lpstr>
      <vt:lpstr>Trading Volume</vt:lpstr>
      <vt:lpstr>DEX vs. CEX</vt:lpstr>
      <vt:lpstr>Listed Tokens</vt:lpstr>
      <vt:lpstr>Token Mcap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zey9991</dc:creator>
  <cp:lastModifiedBy>ZeY</cp:lastModifiedBy>
  <dcterms:created xsi:type="dcterms:W3CDTF">2024-12-03T01:43:00Z</dcterms:created>
  <dcterms:modified xsi:type="dcterms:W3CDTF">2024-12-09T01:22:01Z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9D5F3D322A3D42BC97F2587DB6326AFA_11</vt:lpwstr>
  </property>
  <property fmtid="{D5CDD505-2E9C-101B-9397-08002B2CF9AE}" pid="3" name="KSOProductBuildVer">
    <vt:lpwstr>2052-12.1.0.17857</vt:lpwstr>
  </property>
</Properties>
</file>