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CHOOL\DECİSİON\quiz\quiz5\"/>
    </mc:Choice>
  </mc:AlternateContent>
  <xr:revisionPtr revIDLastSave="0" documentId="13_ncr:1_{B130A129-C292-49BF-8E89-C5D9BC09CFB5}" xr6:coauthVersionLast="46" xr6:coauthVersionMax="46" xr10:uidLastSave="{00000000-0000-0000-0000-000000000000}"/>
  <bookViews>
    <workbookView xWindow="-108" yWindow="-108" windowWidth="23256" windowHeight="12576" tabRatio="432" activeTab="3" xr2:uid="{00000000-000D-0000-FFFF-FFFF00000000}"/>
  </bookViews>
  <sheets>
    <sheet name="Twoing" sheetId="1" r:id="rId1"/>
    <sheet name="Gini" sheetId="3" r:id="rId2"/>
    <sheet name="result_gini" sheetId="4" r:id="rId3"/>
    <sheet name="result_twoig" sheetId="7" r:id="rId4"/>
    <sheet name="d_twoig" sheetId="6" r:id="rId5"/>
    <sheet name="d_gini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66" i="7" l="1"/>
  <c r="M66" i="7"/>
  <c r="J66" i="7"/>
  <c r="N65" i="7"/>
  <c r="M65" i="7"/>
  <c r="J65" i="7"/>
  <c r="N64" i="7"/>
  <c r="M64" i="7"/>
  <c r="J64" i="7"/>
  <c r="N56" i="7"/>
  <c r="M56" i="7"/>
  <c r="J56" i="7"/>
  <c r="N55" i="7"/>
  <c r="M55" i="7"/>
  <c r="J55" i="7"/>
  <c r="N54" i="7"/>
  <c r="M54" i="7"/>
  <c r="J54" i="7"/>
  <c r="N43" i="7"/>
  <c r="M43" i="7"/>
  <c r="J43" i="7"/>
  <c r="N42" i="7"/>
  <c r="M42" i="7"/>
  <c r="J42" i="7"/>
  <c r="N41" i="7"/>
  <c r="M41" i="7"/>
  <c r="J41" i="7"/>
  <c r="N40" i="7"/>
  <c r="M40" i="7"/>
  <c r="J40" i="7"/>
  <c r="N39" i="7"/>
  <c r="M39" i="7"/>
  <c r="J39" i="7"/>
  <c r="N38" i="7"/>
  <c r="M38" i="7"/>
  <c r="J38" i="7"/>
  <c r="N37" i="7"/>
  <c r="M37" i="7"/>
  <c r="J37" i="7"/>
  <c r="N33" i="7"/>
  <c r="M33" i="7"/>
  <c r="J33" i="7"/>
  <c r="N32" i="7"/>
  <c r="M32" i="7"/>
  <c r="J32" i="7"/>
  <c r="N31" i="7"/>
  <c r="M31" i="7"/>
  <c r="J31" i="7"/>
  <c r="N30" i="7"/>
  <c r="M30" i="7"/>
  <c r="J30" i="7"/>
  <c r="N29" i="7"/>
  <c r="M29" i="7"/>
  <c r="J29" i="7"/>
  <c r="N28" i="7"/>
  <c r="M28" i="7"/>
  <c r="J28" i="7"/>
  <c r="N27" i="7"/>
  <c r="M27" i="7"/>
  <c r="J27" i="7"/>
  <c r="J12" i="7"/>
  <c r="M12" i="7"/>
  <c r="N12" i="7"/>
  <c r="J13" i="7"/>
  <c r="M13" i="7"/>
  <c r="N13" i="7"/>
  <c r="J14" i="7"/>
  <c r="M14" i="7"/>
  <c r="N14" i="7"/>
  <c r="J15" i="7"/>
  <c r="M15" i="7"/>
  <c r="N15" i="7"/>
  <c r="J16" i="7"/>
  <c r="M16" i="7"/>
  <c r="N16" i="7"/>
  <c r="J17" i="7"/>
  <c r="M17" i="7"/>
  <c r="N17" i="7"/>
  <c r="J18" i="7"/>
  <c r="M18" i="7"/>
  <c r="N18" i="7"/>
  <c r="J19" i="7"/>
  <c r="M19" i="7"/>
  <c r="N19" i="7"/>
  <c r="J2" i="7"/>
  <c r="N9" i="7"/>
  <c r="M9" i="7"/>
  <c r="J9" i="7"/>
  <c r="N8" i="7"/>
  <c r="M8" i="7"/>
  <c r="J8" i="7"/>
  <c r="N7" i="7"/>
  <c r="M7" i="7"/>
  <c r="J7" i="7"/>
  <c r="N6" i="7"/>
  <c r="M6" i="7"/>
  <c r="J6" i="7"/>
  <c r="N5" i="7"/>
  <c r="M5" i="7"/>
  <c r="J5" i="7"/>
  <c r="N4" i="7"/>
  <c r="M4" i="7"/>
  <c r="J4" i="7"/>
  <c r="N3" i="7"/>
  <c r="M3" i="7"/>
  <c r="J3" i="7"/>
  <c r="N2" i="7"/>
  <c r="M2" i="7"/>
  <c r="L103" i="4"/>
  <c r="L102" i="4"/>
  <c r="L104" i="4" s="1"/>
  <c r="H106" i="4"/>
  <c r="H111" i="4"/>
  <c r="H110" i="4"/>
  <c r="H107" i="4"/>
  <c r="L106" i="4"/>
  <c r="P23" i="4"/>
  <c r="P24" i="4"/>
  <c r="P27" i="4"/>
  <c r="P28" i="4"/>
  <c r="L70" i="4"/>
  <c r="L63" i="4"/>
  <c r="L62" i="4"/>
  <c r="L111" i="4"/>
  <c r="L110" i="4"/>
  <c r="L107" i="4"/>
  <c r="L71" i="4"/>
  <c r="H71" i="4"/>
  <c r="H70" i="4"/>
  <c r="L67" i="4"/>
  <c r="H67" i="4"/>
  <c r="L66" i="4"/>
  <c r="H66" i="4"/>
  <c r="H63" i="4"/>
  <c r="H62" i="4"/>
  <c r="L32" i="4"/>
  <c r="H32" i="4"/>
  <c r="L31" i="4"/>
  <c r="H31" i="4"/>
  <c r="L28" i="4"/>
  <c r="H28" i="4"/>
  <c r="L27" i="4"/>
  <c r="H27" i="4"/>
  <c r="L24" i="4"/>
  <c r="H24" i="4"/>
  <c r="L23" i="4"/>
  <c r="H23" i="4"/>
  <c r="H20" i="3"/>
  <c r="N83" i="6"/>
  <c r="M83" i="6"/>
  <c r="J83" i="6"/>
  <c r="N82" i="6"/>
  <c r="M82" i="6"/>
  <c r="J82" i="6"/>
  <c r="N81" i="6"/>
  <c r="M81" i="6"/>
  <c r="J81" i="6"/>
  <c r="N80" i="6"/>
  <c r="M80" i="6"/>
  <c r="J80" i="6"/>
  <c r="N73" i="6"/>
  <c r="M73" i="6"/>
  <c r="J73" i="6"/>
  <c r="O73" i="6" s="1"/>
  <c r="O72" i="6"/>
  <c r="N72" i="6"/>
  <c r="M72" i="6"/>
  <c r="J72" i="6"/>
  <c r="N71" i="6"/>
  <c r="M71" i="6"/>
  <c r="O71" i="6" s="1"/>
  <c r="J71" i="6"/>
  <c r="N70" i="6"/>
  <c r="M70" i="6"/>
  <c r="J70" i="6"/>
  <c r="O70" i="6" s="1"/>
  <c r="N66" i="6"/>
  <c r="M66" i="6"/>
  <c r="J66" i="6"/>
  <c r="N65" i="6"/>
  <c r="M65" i="6"/>
  <c r="J65" i="6"/>
  <c r="N64" i="6"/>
  <c r="M64" i="6"/>
  <c r="J64" i="6"/>
  <c r="N63" i="6"/>
  <c r="M63" i="6"/>
  <c r="J63" i="6"/>
  <c r="N62" i="6"/>
  <c r="M62" i="6"/>
  <c r="J62" i="6"/>
  <c r="N56" i="6"/>
  <c r="M56" i="6"/>
  <c r="J56" i="6"/>
  <c r="O56" i="6" s="1"/>
  <c r="N55" i="6"/>
  <c r="M55" i="6"/>
  <c r="J55" i="6"/>
  <c r="O55" i="6" s="1"/>
  <c r="N54" i="6"/>
  <c r="O54" i="6" s="1"/>
  <c r="M54" i="6"/>
  <c r="J54" i="6"/>
  <c r="N53" i="6"/>
  <c r="M53" i="6"/>
  <c r="J53" i="6"/>
  <c r="O53" i="6" s="1"/>
  <c r="N52" i="6"/>
  <c r="M52" i="6"/>
  <c r="J52" i="6"/>
  <c r="O52" i="6" s="1"/>
  <c r="N42" i="6"/>
  <c r="M42" i="6"/>
  <c r="O32" i="6" s="1"/>
  <c r="J42" i="6"/>
  <c r="N41" i="6"/>
  <c r="M41" i="6"/>
  <c r="J41" i="6"/>
  <c r="N40" i="6"/>
  <c r="M40" i="6"/>
  <c r="J40" i="6"/>
  <c r="N39" i="6"/>
  <c r="M39" i="6"/>
  <c r="J39" i="6"/>
  <c r="O29" i="6" s="1"/>
  <c r="N38" i="6"/>
  <c r="M38" i="6"/>
  <c r="J38" i="6"/>
  <c r="N37" i="6"/>
  <c r="M37" i="6"/>
  <c r="J37" i="6"/>
  <c r="N32" i="6"/>
  <c r="M32" i="6"/>
  <c r="J32" i="6"/>
  <c r="N31" i="6"/>
  <c r="M31" i="6"/>
  <c r="J31" i="6"/>
  <c r="O31" i="6" s="1"/>
  <c r="N30" i="6"/>
  <c r="M30" i="6"/>
  <c r="J30" i="6"/>
  <c r="O30" i="6" s="1"/>
  <c r="N29" i="6"/>
  <c r="M29" i="6"/>
  <c r="J29" i="6"/>
  <c r="N28" i="6"/>
  <c r="M28" i="6"/>
  <c r="J28" i="6"/>
  <c r="O28" i="6" s="1"/>
  <c r="N27" i="6"/>
  <c r="M27" i="6"/>
  <c r="J27" i="6"/>
  <c r="O27" i="6" s="1"/>
  <c r="N19" i="6"/>
  <c r="M19" i="6"/>
  <c r="O9" i="6" s="1"/>
  <c r="J19" i="6"/>
  <c r="N18" i="6"/>
  <c r="M18" i="6"/>
  <c r="J18" i="6"/>
  <c r="N17" i="6"/>
  <c r="M17" i="6"/>
  <c r="J17" i="6"/>
  <c r="N16" i="6"/>
  <c r="M16" i="6"/>
  <c r="J16" i="6"/>
  <c r="N15" i="6"/>
  <c r="M15" i="6"/>
  <c r="J15" i="6"/>
  <c r="N14" i="6"/>
  <c r="M14" i="6"/>
  <c r="J14" i="6"/>
  <c r="N13" i="6"/>
  <c r="M13" i="6"/>
  <c r="O3" i="6" s="1"/>
  <c r="J13" i="6"/>
  <c r="N12" i="6"/>
  <c r="M12" i="6"/>
  <c r="J12" i="6"/>
  <c r="N9" i="6"/>
  <c r="M9" i="6"/>
  <c r="J9" i="6"/>
  <c r="N8" i="6"/>
  <c r="M8" i="6"/>
  <c r="J8" i="6"/>
  <c r="O8" i="6" s="1"/>
  <c r="N7" i="6"/>
  <c r="M7" i="6"/>
  <c r="J7" i="6"/>
  <c r="O7" i="6" s="1"/>
  <c r="N6" i="6"/>
  <c r="O6" i="6" s="1"/>
  <c r="M6" i="6"/>
  <c r="J6" i="6"/>
  <c r="N5" i="6"/>
  <c r="M5" i="6"/>
  <c r="J5" i="6"/>
  <c r="O5" i="6" s="1"/>
  <c r="N4" i="6"/>
  <c r="M4" i="6"/>
  <c r="J4" i="6"/>
  <c r="O4" i="6" s="1"/>
  <c r="N3" i="6"/>
  <c r="M3" i="6"/>
  <c r="J3" i="6"/>
  <c r="N2" i="6"/>
  <c r="M2" i="6"/>
  <c r="J2" i="6"/>
  <c r="O2" i="6" s="1"/>
  <c r="L111" i="5"/>
  <c r="L110" i="5"/>
  <c r="L112" i="5" s="1"/>
  <c r="L108" i="5"/>
  <c r="L107" i="5"/>
  <c r="L106" i="5"/>
  <c r="L71" i="5"/>
  <c r="H71" i="5"/>
  <c r="H72" i="5" s="1"/>
  <c r="L70" i="5"/>
  <c r="L72" i="5" s="1"/>
  <c r="H70" i="5"/>
  <c r="L68" i="5"/>
  <c r="H68" i="5"/>
  <c r="P67" i="5"/>
  <c r="P68" i="5" s="1"/>
  <c r="L67" i="5"/>
  <c r="H67" i="5"/>
  <c r="P66" i="5"/>
  <c r="L66" i="5"/>
  <c r="H66" i="5"/>
  <c r="P63" i="5"/>
  <c r="H63" i="5"/>
  <c r="P62" i="5"/>
  <c r="P64" i="5" s="1"/>
  <c r="H62" i="5"/>
  <c r="H64" i="5" s="1"/>
  <c r="L33" i="5"/>
  <c r="L32" i="5"/>
  <c r="H32" i="5"/>
  <c r="L31" i="5"/>
  <c r="H31" i="5"/>
  <c r="H33" i="5" s="1"/>
  <c r="P28" i="5"/>
  <c r="L28" i="5"/>
  <c r="L29" i="5" s="1"/>
  <c r="H28" i="5"/>
  <c r="P27" i="5"/>
  <c r="P29" i="5" s="1"/>
  <c r="L27" i="5"/>
  <c r="H27" i="5"/>
  <c r="H29" i="5" s="1"/>
  <c r="P24" i="5"/>
  <c r="L24" i="5"/>
  <c r="H24" i="5"/>
  <c r="P23" i="5"/>
  <c r="P25" i="5" s="1"/>
  <c r="L23" i="5"/>
  <c r="L25" i="5" s="1"/>
  <c r="H23" i="5"/>
  <c r="H25" i="5" s="1"/>
  <c r="H31" i="3"/>
  <c r="H30" i="3"/>
  <c r="H33" i="3" s="1"/>
  <c r="H26" i="3"/>
  <c r="H25" i="3"/>
  <c r="H28" i="3" s="1"/>
  <c r="H21" i="3"/>
  <c r="H23" i="3"/>
  <c r="O55" i="7" l="1"/>
  <c r="O54" i="7"/>
  <c r="O56" i="7"/>
  <c r="O27" i="7"/>
  <c r="O33" i="7"/>
  <c r="O30" i="7"/>
  <c r="O28" i="7"/>
  <c r="O31" i="7"/>
  <c r="O32" i="7"/>
  <c r="O29" i="7"/>
  <c r="O9" i="7"/>
  <c r="O6" i="7"/>
  <c r="O7" i="7"/>
  <c r="O8" i="7"/>
  <c r="O5" i="7"/>
  <c r="O4" i="7"/>
  <c r="O3" i="7"/>
  <c r="O2" i="7"/>
  <c r="P29" i="4"/>
  <c r="H112" i="4"/>
  <c r="H108" i="4"/>
  <c r="P25" i="4"/>
  <c r="L64" i="4"/>
  <c r="L25" i="4"/>
  <c r="L72" i="4"/>
  <c r="H64" i="4"/>
  <c r="H33" i="4"/>
  <c r="H72" i="4"/>
  <c r="L68" i="4"/>
  <c r="L108" i="4"/>
  <c r="H68" i="4"/>
  <c r="L112" i="4"/>
  <c r="H29" i="4"/>
  <c r="H25" i="4"/>
  <c r="L33" i="4"/>
  <c r="L29" i="4"/>
</calcChain>
</file>

<file path=xl/sharedStrings.xml><?xml version="1.0" encoding="utf-8"?>
<sst xmlns="http://schemas.openxmlformats.org/spreadsheetml/2006/main" count="1243" uniqueCount="159">
  <si>
    <t>Education</t>
  </si>
  <si>
    <t>Age</t>
  </si>
  <si>
    <t>Gender</t>
  </si>
  <si>
    <t>Result</t>
  </si>
  <si>
    <t>Middle</t>
  </si>
  <si>
    <t>Primary</t>
  </si>
  <si>
    <t>High</t>
  </si>
  <si>
    <t>Young</t>
  </si>
  <si>
    <t>Adult</t>
  </si>
  <si>
    <t>Old</t>
  </si>
  <si>
    <t>Male</t>
  </si>
  <si>
    <t>Female</t>
  </si>
  <si>
    <t>Yes</t>
  </si>
  <si>
    <t>No</t>
  </si>
  <si>
    <t>Salary</t>
  </si>
  <si>
    <t>Experience</t>
  </si>
  <si>
    <t>Job</t>
  </si>
  <si>
    <t>isSatisfy</t>
  </si>
  <si>
    <t>Normal</t>
  </si>
  <si>
    <t>Low</t>
  </si>
  <si>
    <t>Absent</t>
  </si>
  <si>
    <t>Good</t>
  </si>
  <si>
    <t>Expert</t>
  </si>
  <si>
    <t>Manager</t>
  </si>
  <si>
    <t>Find Twoing Tree?</t>
  </si>
  <si>
    <t>Find Gini Tree?</t>
  </si>
  <si>
    <t>Middle-High</t>
  </si>
  <si>
    <t>High-Low</t>
  </si>
  <si>
    <t>Normal-Low</t>
  </si>
  <si>
    <t>Normal-High</t>
  </si>
  <si>
    <t>Gini-1 Left</t>
  </si>
  <si>
    <t>Gini-1 Right</t>
  </si>
  <si>
    <t>Gini-1</t>
  </si>
  <si>
    <t>Gini-2 Left</t>
  </si>
  <si>
    <t>Gini-2 Right</t>
  </si>
  <si>
    <t>Gini-2</t>
  </si>
  <si>
    <t>Gini-3 Left</t>
  </si>
  <si>
    <t>Gini-3 Right</t>
  </si>
  <si>
    <t>Gini-3</t>
  </si>
  <si>
    <t>E1</t>
  </si>
  <si>
    <t>A1</t>
  </si>
  <si>
    <t>G1</t>
  </si>
  <si>
    <t>E1_left</t>
  </si>
  <si>
    <t>E1_right</t>
  </si>
  <si>
    <t>A1_left</t>
  </si>
  <si>
    <t>A1_right</t>
  </si>
  <si>
    <t>G1_left</t>
  </si>
  <si>
    <t>G1_right</t>
  </si>
  <si>
    <t>Adult-old</t>
  </si>
  <si>
    <t>E2</t>
  </si>
  <si>
    <t>A2</t>
  </si>
  <si>
    <t>G2</t>
  </si>
  <si>
    <t>?</t>
  </si>
  <si>
    <t>E2_left</t>
  </si>
  <si>
    <t>A2_left</t>
  </si>
  <si>
    <t>A2_right</t>
  </si>
  <si>
    <t>G2_left</t>
  </si>
  <si>
    <t>G2_right</t>
  </si>
  <si>
    <t>Primary-High</t>
  </si>
  <si>
    <t>Young-old</t>
  </si>
  <si>
    <t>1,2,3,4,5,6,7,8</t>
  </si>
  <si>
    <t>Age=Young?</t>
  </si>
  <si>
    <t>1,3,4,5,6,8</t>
  </si>
  <si>
    <t>Gender=Male?</t>
  </si>
  <si>
    <t>E3</t>
  </si>
  <si>
    <t>A3</t>
  </si>
  <si>
    <t>Age=Adult?</t>
  </si>
  <si>
    <t>E3_left</t>
  </si>
  <si>
    <t>A3_left</t>
  </si>
  <si>
    <t>A3_right</t>
  </si>
  <si>
    <t>Primary-Middle</t>
  </si>
  <si>
    <t>Adult-Young</t>
  </si>
  <si>
    <t>Gini_left</t>
  </si>
  <si>
    <t>Gini_right</t>
  </si>
  <si>
    <t>Gini_E1</t>
  </si>
  <si>
    <t>Gini_A1</t>
  </si>
  <si>
    <t>Gini_G1</t>
  </si>
  <si>
    <t>Gini_E2</t>
  </si>
  <si>
    <t>Gini_A2</t>
  </si>
  <si>
    <t>Gini_G2</t>
  </si>
  <si>
    <t>Gini_A3</t>
  </si>
  <si>
    <t>Left</t>
  </si>
  <si>
    <t>Right</t>
  </si>
  <si>
    <t>Amount</t>
  </si>
  <si>
    <t>p(A)</t>
  </si>
  <si>
    <t>AmountYes</t>
  </si>
  <si>
    <t>AmountNo</t>
  </si>
  <si>
    <t>p(AY)</t>
  </si>
  <si>
    <t>p(AN)</t>
  </si>
  <si>
    <t>TVALUE</t>
  </si>
  <si>
    <t>S=N</t>
  </si>
  <si>
    <t>S=H,L</t>
  </si>
  <si>
    <t>S=H</t>
  </si>
  <si>
    <t>S=N,L</t>
  </si>
  <si>
    <t>S=L</t>
  </si>
  <si>
    <t>S=N,H</t>
  </si>
  <si>
    <t>E=M</t>
  </si>
  <si>
    <t>E=A,G</t>
  </si>
  <si>
    <t>E=A</t>
  </si>
  <si>
    <t>E=M,G</t>
  </si>
  <si>
    <t>E=G</t>
  </si>
  <si>
    <t>E=M,A</t>
  </si>
  <si>
    <t>J=E</t>
  </si>
  <si>
    <t>J=M</t>
  </si>
  <si>
    <t>1,2,3,4,5,6,7,8,9,10,11</t>
  </si>
  <si>
    <t>Job=Manager?</t>
  </si>
  <si>
    <t>1,2,8,9,10,11</t>
  </si>
  <si>
    <t>Salary=Low?</t>
  </si>
  <si>
    <t>1,2,8,10</t>
  </si>
  <si>
    <t>Experience=Absent?</t>
  </si>
  <si>
    <t>1,8,10</t>
  </si>
  <si>
    <t>Salary=Normal?</t>
  </si>
  <si>
    <t>S1</t>
  </si>
  <si>
    <t>S1_left</t>
  </si>
  <si>
    <t>S1_right</t>
  </si>
  <si>
    <t>S2</t>
  </si>
  <si>
    <t>S2_left</t>
  </si>
  <si>
    <t>S2_right</t>
  </si>
  <si>
    <t>S3</t>
  </si>
  <si>
    <t>S3_left</t>
  </si>
  <si>
    <t>S3_right</t>
  </si>
  <si>
    <t>E2_right</t>
  </si>
  <si>
    <t>E3_right</t>
  </si>
  <si>
    <t>Absent-Good</t>
  </si>
  <si>
    <t>Middle-Good</t>
  </si>
  <si>
    <t>Absent-Middle</t>
  </si>
  <si>
    <t>J1</t>
  </si>
  <si>
    <t>J2</t>
  </si>
  <si>
    <t>J1_left</t>
  </si>
  <si>
    <t>J1_right</t>
  </si>
  <si>
    <t>J2_left</t>
  </si>
  <si>
    <t>J2_right</t>
  </si>
  <si>
    <t>Gini_S1</t>
  </si>
  <si>
    <t>Gini_S2</t>
  </si>
  <si>
    <t>Gini_E3</t>
  </si>
  <si>
    <t>Gini_J1</t>
  </si>
  <si>
    <t>Gini_J2</t>
  </si>
  <si>
    <t>1,2,3,4,5,6,7,8.9.10.11</t>
  </si>
  <si>
    <t>Gini_S3</t>
  </si>
  <si>
    <t>2,8,9,10,11</t>
  </si>
  <si>
    <t>8,9,10,11</t>
  </si>
  <si>
    <t>E=P</t>
  </si>
  <si>
    <t>E=H</t>
  </si>
  <si>
    <t>A=A</t>
  </si>
  <si>
    <t>A=O</t>
  </si>
  <si>
    <t>A=Y</t>
  </si>
  <si>
    <t>G=M</t>
  </si>
  <si>
    <t>G=F</t>
  </si>
  <si>
    <t>E=P,H</t>
  </si>
  <si>
    <t>E=M,H</t>
  </si>
  <si>
    <t>E=M,P</t>
  </si>
  <si>
    <t>A=Y,A</t>
  </si>
  <si>
    <t>A=O,A</t>
  </si>
  <si>
    <t>A=O,Y</t>
  </si>
  <si>
    <t>3,6</t>
  </si>
  <si>
    <t xml:space="preserve">       Age=Old?</t>
  </si>
  <si>
    <t xml:space="preserve">                                  Yes</t>
  </si>
  <si>
    <t xml:space="preserve">                                   Yes</t>
  </si>
  <si>
    <t xml:space="preserve">  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</si>
</sst>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2" fillId="0" borderId="0" xfId="0" applyFont="1" applyBorder="1"/>
    <xf numFmtId="0" fontId="0" fillId="0" borderId="0" xfId="0" applyBorder="1"/>
    <xf numFmtId="0" fontId="0" fillId="2" borderId="1" xfId="0" applyFill="1" applyBorder="1"/>
    <xf numFmtId="0" fontId="0" fillId="0" borderId="2" xfId="0" applyBorder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0" fontId="0" fillId="4" borderId="0" xfId="0" applyFill="1"/>
    <xf numFmtId="0" fontId="0" fillId="4" borderId="1" xfId="0" applyFill="1" applyBorder="1"/>
    <xf numFmtId="0" fontId="1" fillId="0" borderId="0" xfId="0" applyFont="1"/>
    <xf numFmtId="0" fontId="1" fillId="5" borderId="1" xfId="0" applyFont="1" applyFill="1" applyBorder="1"/>
    <xf numFmtId="0" fontId="0" fillId="2" borderId="2" xfId="0" applyFill="1" applyBorder="1"/>
    <xf numFmtId="0" fontId="0" fillId="2" borderId="0" xfId="0" applyFill="1"/>
    <xf numFmtId="0" fontId="1" fillId="3" borderId="3" xfId="0" applyFont="1" applyFill="1" applyBorder="1"/>
    <xf numFmtId="0" fontId="0" fillId="3" borderId="3" xfId="0" applyFill="1" applyBorder="1"/>
    <xf numFmtId="0" fontId="0" fillId="5" borderId="0" xfId="0" applyFill="1"/>
    <xf numFmtId="0" fontId="1" fillId="4" borderId="0" xfId="0" applyFont="1" applyFill="1"/>
    <xf numFmtId="0" fontId="2" fillId="0" borderId="2" xfId="0" applyFont="1" applyBorder="1"/>
    <xf numFmtId="0" fontId="1" fillId="2" borderId="2" xfId="0" applyFont="1" applyFill="1" applyBorder="1"/>
    <xf numFmtId="0" fontId="1" fillId="5" borderId="2" xfId="0" applyFont="1" applyFill="1" applyBorder="1"/>
    <xf numFmtId="0" fontId="0" fillId="5" borderId="2" xfId="0" applyFill="1" applyBorder="1"/>
    <xf numFmtId="0" fontId="5" fillId="2" borderId="2" xfId="0" applyFont="1" applyFill="1" applyBorder="1"/>
    <xf numFmtId="0" fontId="1" fillId="2" borderId="0" xfId="0" applyFont="1" applyFill="1"/>
    <xf numFmtId="0" fontId="0" fillId="5" borderId="1" xfId="0" applyFill="1" applyBorder="1"/>
    <xf numFmtId="0" fontId="1" fillId="4" borderId="1" xfId="0" applyFont="1" applyFill="1" applyBorder="1"/>
    <xf numFmtId="0" fontId="1" fillId="6" borderId="1" xfId="0" applyFont="1" applyFill="1" applyBorder="1"/>
    <xf numFmtId="0" fontId="1" fillId="6" borderId="4" xfId="0" applyFont="1" applyFill="1" applyBorder="1"/>
    <xf numFmtId="0" fontId="0" fillId="6" borderId="1" xfId="0" applyFill="1" applyBorder="1"/>
    <xf numFmtId="0" fontId="0" fillId="6" borderId="5" xfId="0" applyFill="1" applyBorder="1"/>
    <xf numFmtId="0" fontId="2" fillId="4" borderId="1" xfId="0" applyFont="1" applyFill="1" applyBorder="1"/>
    <xf numFmtId="0" fontId="0" fillId="2" borderId="2" xfId="0" applyFont="1" applyFill="1" applyBorder="1"/>
    <xf numFmtId="0" fontId="4" fillId="2" borderId="2" xfId="0" applyFont="1" applyFill="1" applyBorder="1"/>
    <xf numFmtId="0" fontId="0" fillId="7" borderId="0" xfId="0" applyFill="1"/>
    <xf numFmtId="0" fontId="1" fillId="7" borderId="2" xfId="0" applyFont="1" applyFill="1" applyBorder="1"/>
    <xf numFmtId="0" fontId="0" fillId="7" borderId="2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15</xdr:row>
      <xdr:rowOff>114300</xdr:rowOff>
    </xdr:from>
    <xdr:to>
      <xdr:col>3</xdr:col>
      <xdr:colOff>438150</xdr:colOff>
      <xdr:row>17</xdr:row>
      <xdr:rowOff>180975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888AB43-4F92-4927-ADEF-31A367DD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971800"/>
          <a:ext cx="28479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240030</xdr:colOff>
      <xdr:row>11</xdr:row>
      <xdr:rowOff>97155</xdr:rowOff>
    </xdr:from>
    <xdr:to>
      <xdr:col>20</xdr:col>
      <xdr:colOff>100965</xdr:colOff>
      <xdr:row>13</xdr:row>
      <xdr:rowOff>148590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06E42D59-83B2-4A6A-AFEA-65E21D75C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2108835"/>
          <a:ext cx="2908935" cy="424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142875</xdr:rowOff>
    </xdr:from>
    <xdr:to>
      <xdr:col>4</xdr:col>
      <xdr:colOff>200025</xdr:colOff>
      <xdr:row>18</xdr:row>
      <xdr:rowOff>19050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7E2DFBAF-7081-4590-99C7-545843E9F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650" y="2886075"/>
          <a:ext cx="2908935" cy="424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sqref="A1:E11"/>
    </sheetView>
  </sheetViews>
  <sheetFormatPr defaultRowHeight="14.4" x14ac:dyDescent="0.3"/>
  <cols>
    <col min="2" max="2" width="9.6640625" bestFit="1" customWidth="1"/>
  </cols>
  <sheetData>
    <row r="1" spans="1:6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4"/>
    </row>
    <row r="2" spans="1:6" x14ac:dyDescent="0.3">
      <c r="A2" s="3">
        <v>1</v>
      </c>
      <c r="B2" s="6" t="s">
        <v>4</v>
      </c>
      <c r="C2" s="6" t="s">
        <v>9</v>
      </c>
      <c r="D2" s="6" t="s">
        <v>10</v>
      </c>
      <c r="E2" s="6" t="s">
        <v>12</v>
      </c>
      <c r="F2" s="5"/>
    </row>
    <row r="3" spans="1:6" x14ac:dyDescent="0.3">
      <c r="A3" s="3">
        <v>2</v>
      </c>
      <c r="B3" s="1" t="s">
        <v>5</v>
      </c>
      <c r="C3" s="1" t="s">
        <v>7</v>
      </c>
      <c r="D3" s="1" t="s">
        <v>10</v>
      </c>
      <c r="E3" s="1" t="s">
        <v>13</v>
      </c>
      <c r="F3" s="7"/>
    </row>
    <row r="4" spans="1:6" x14ac:dyDescent="0.3">
      <c r="A4" s="3">
        <v>3</v>
      </c>
      <c r="B4" s="1" t="s">
        <v>6</v>
      </c>
      <c r="C4" s="1" t="s">
        <v>8</v>
      </c>
      <c r="D4" s="1" t="s">
        <v>11</v>
      </c>
      <c r="E4" s="1" t="s">
        <v>13</v>
      </c>
      <c r="F4" s="7"/>
    </row>
    <row r="5" spans="1:6" x14ac:dyDescent="0.3">
      <c r="A5" s="3">
        <v>4</v>
      </c>
      <c r="B5" s="6" t="s">
        <v>4</v>
      </c>
      <c r="C5" s="6" t="s">
        <v>8</v>
      </c>
      <c r="D5" s="6" t="s">
        <v>10</v>
      </c>
      <c r="E5" s="6" t="s">
        <v>12</v>
      </c>
      <c r="F5" s="5"/>
    </row>
    <row r="6" spans="1:6" x14ac:dyDescent="0.3">
      <c r="A6" s="3">
        <v>5</v>
      </c>
      <c r="B6" s="6" t="s">
        <v>5</v>
      </c>
      <c r="C6" s="6" t="s">
        <v>8</v>
      </c>
      <c r="D6" s="6" t="s">
        <v>10</v>
      </c>
      <c r="E6" s="6" t="s">
        <v>12</v>
      </c>
      <c r="F6" s="5"/>
    </row>
    <row r="7" spans="1:6" x14ac:dyDescent="0.3">
      <c r="A7" s="3">
        <v>6</v>
      </c>
      <c r="B7" s="6" t="s">
        <v>6</v>
      </c>
      <c r="C7" s="6" t="s">
        <v>9</v>
      </c>
      <c r="D7" s="6" t="s">
        <v>11</v>
      </c>
      <c r="E7" s="6" t="s">
        <v>12</v>
      </c>
      <c r="F7" s="5"/>
    </row>
    <row r="8" spans="1:6" x14ac:dyDescent="0.3">
      <c r="A8" s="3">
        <v>7</v>
      </c>
      <c r="B8" s="1" t="s">
        <v>5</v>
      </c>
      <c r="C8" s="1" t="s">
        <v>7</v>
      </c>
      <c r="D8" s="1" t="s">
        <v>11</v>
      </c>
      <c r="E8" s="1" t="s">
        <v>13</v>
      </c>
      <c r="F8" s="5"/>
    </row>
    <row r="9" spans="1:6" x14ac:dyDescent="0.3">
      <c r="A9" s="3">
        <v>8</v>
      </c>
      <c r="B9" s="6" t="s">
        <v>4</v>
      </c>
      <c r="C9" s="6" t="s">
        <v>8</v>
      </c>
      <c r="D9" s="6" t="s">
        <v>10</v>
      </c>
      <c r="E9" s="6" t="s">
        <v>12</v>
      </c>
      <c r="F9" s="5"/>
    </row>
    <row r="11" spans="1:6" x14ac:dyDescent="0.3">
      <c r="B11" s="8" t="s">
        <v>24</v>
      </c>
      <c r="C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3"/>
  <sheetViews>
    <sheetView workbookViewId="0">
      <selection activeCell="H15" sqref="H15:I18"/>
    </sheetView>
  </sheetViews>
  <sheetFormatPr defaultRowHeight="14.4" x14ac:dyDescent="0.3"/>
  <cols>
    <col min="1" max="1" width="7.5546875" bestFit="1" customWidth="1"/>
    <col min="2" max="2" width="16.5546875" customWidth="1"/>
    <col min="3" max="3" width="17.109375" customWidth="1"/>
    <col min="7" max="8" width="8.88671875" customWidth="1"/>
    <col min="9" max="9" width="12.21875" customWidth="1"/>
  </cols>
  <sheetData>
    <row r="1" spans="1:9" x14ac:dyDescent="0.3">
      <c r="A1" s="2" t="s">
        <v>14</v>
      </c>
      <c r="B1" s="2" t="s">
        <v>15</v>
      </c>
      <c r="C1" s="2" t="s">
        <v>16</v>
      </c>
      <c r="D1" s="2" t="s">
        <v>17</v>
      </c>
    </row>
    <row r="2" spans="1:9" x14ac:dyDescent="0.3">
      <c r="A2" s="6" t="s">
        <v>18</v>
      </c>
      <c r="B2" s="6" t="s">
        <v>4</v>
      </c>
      <c r="C2" s="6" t="s">
        <v>22</v>
      </c>
      <c r="D2" s="6" t="s">
        <v>12</v>
      </c>
      <c r="G2" s="2">
        <v>1</v>
      </c>
      <c r="H2" s="1"/>
      <c r="I2" s="10" t="s">
        <v>14</v>
      </c>
    </row>
    <row r="3" spans="1:9" x14ac:dyDescent="0.3">
      <c r="A3" s="6" t="s">
        <v>6</v>
      </c>
      <c r="B3" s="6" t="s">
        <v>20</v>
      </c>
      <c r="C3" s="6" t="s">
        <v>22</v>
      </c>
      <c r="D3" s="6" t="s">
        <v>12</v>
      </c>
      <c r="G3" s="1"/>
      <c r="H3" s="3" t="s">
        <v>18</v>
      </c>
      <c r="I3" s="1" t="s">
        <v>27</v>
      </c>
    </row>
    <row r="4" spans="1:9" x14ac:dyDescent="0.3">
      <c r="A4" s="6" t="s">
        <v>19</v>
      </c>
      <c r="B4" s="6" t="s">
        <v>20</v>
      </c>
      <c r="C4" s="6" t="s">
        <v>23</v>
      </c>
      <c r="D4" s="6" t="s">
        <v>12</v>
      </c>
      <c r="G4" s="6" t="s">
        <v>12</v>
      </c>
      <c r="H4" s="1">
        <v>1</v>
      </c>
      <c r="I4" s="1">
        <v>6</v>
      </c>
    </row>
    <row r="5" spans="1:9" x14ac:dyDescent="0.3">
      <c r="A5" s="6" t="s">
        <v>6</v>
      </c>
      <c r="B5" s="6" t="s">
        <v>4</v>
      </c>
      <c r="C5" s="6" t="s">
        <v>23</v>
      </c>
      <c r="D5" s="6" t="s">
        <v>12</v>
      </c>
      <c r="G5" s="12" t="s">
        <v>13</v>
      </c>
      <c r="H5" s="1">
        <v>0</v>
      </c>
      <c r="I5" s="1">
        <v>4</v>
      </c>
    </row>
    <row r="6" spans="1:9" x14ac:dyDescent="0.3">
      <c r="A6" s="6" t="s">
        <v>19</v>
      </c>
      <c r="B6" s="6" t="s">
        <v>4</v>
      </c>
      <c r="C6" s="6" t="s">
        <v>23</v>
      </c>
      <c r="D6" s="6" t="s">
        <v>12</v>
      </c>
      <c r="H6">
        <v>1</v>
      </c>
      <c r="I6">
        <v>10</v>
      </c>
    </row>
    <row r="7" spans="1:9" x14ac:dyDescent="0.3">
      <c r="A7" s="6" t="s">
        <v>6</v>
      </c>
      <c r="B7" s="6" t="s">
        <v>21</v>
      </c>
      <c r="C7" s="6" t="s">
        <v>23</v>
      </c>
      <c r="D7" s="6" t="s">
        <v>12</v>
      </c>
    </row>
    <row r="8" spans="1:9" x14ac:dyDescent="0.3">
      <c r="A8" s="6" t="s">
        <v>19</v>
      </c>
      <c r="B8" s="6" t="s">
        <v>21</v>
      </c>
      <c r="C8" s="6" t="s">
        <v>23</v>
      </c>
      <c r="D8" s="6" t="s">
        <v>12</v>
      </c>
      <c r="G8" s="2">
        <v>2</v>
      </c>
      <c r="H8" s="1"/>
      <c r="I8" s="10" t="s">
        <v>14</v>
      </c>
    </row>
    <row r="9" spans="1:9" x14ac:dyDescent="0.3">
      <c r="A9" s="1" t="s">
        <v>6</v>
      </c>
      <c r="B9" s="1" t="s">
        <v>4</v>
      </c>
      <c r="C9" s="1" t="s">
        <v>22</v>
      </c>
      <c r="D9" s="1" t="s">
        <v>13</v>
      </c>
      <c r="G9" s="1"/>
      <c r="H9" s="3" t="s">
        <v>6</v>
      </c>
      <c r="I9" s="1" t="s">
        <v>28</v>
      </c>
    </row>
    <row r="10" spans="1:9" x14ac:dyDescent="0.3">
      <c r="A10" s="1" t="s">
        <v>19</v>
      </c>
      <c r="B10" s="1" t="s">
        <v>4</v>
      </c>
      <c r="C10" s="1" t="s">
        <v>22</v>
      </c>
      <c r="D10" s="1" t="s">
        <v>13</v>
      </c>
      <c r="G10" s="6" t="s">
        <v>12</v>
      </c>
      <c r="H10" s="1">
        <v>3</v>
      </c>
      <c r="I10" s="1">
        <v>4</v>
      </c>
    </row>
    <row r="11" spans="1:9" x14ac:dyDescent="0.3">
      <c r="A11" s="1" t="s">
        <v>6</v>
      </c>
      <c r="B11" s="1" t="s">
        <v>21</v>
      </c>
      <c r="C11" s="1" t="s">
        <v>22</v>
      </c>
      <c r="D11" s="1" t="s">
        <v>13</v>
      </c>
      <c r="G11" s="12" t="s">
        <v>13</v>
      </c>
      <c r="H11" s="1">
        <v>2</v>
      </c>
      <c r="I11" s="1">
        <v>2</v>
      </c>
    </row>
    <row r="12" spans="1:9" x14ac:dyDescent="0.3">
      <c r="A12" s="1" t="s">
        <v>19</v>
      </c>
      <c r="B12" s="1" t="s">
        <v>21</v>
      </c>
      <c r="C12" s="1" t="s">
        <v>22</v>
      </c>
      <c r="D12" s="1" t="s">
        <v>13</v>
      </c>
      <c r="H12">
        <v>5</v>
      </c>
      <c r="I12">
        <v>6</v>
      </c>
    </row>
    <row r="14" spans="1:9" x14ac:dyDescent="0.3">
      <c r="G14" s="2">
        <v>3</v>
      </c>
      <c r="H14" s="1"/>
      <c r="I14" s="10" t="s">
        <v>14</v>
      </c>
    </row>
    <row r="15" spans="1:9" x14ac:dyDescent="0.3">
      <c r="G15" s="1"/>
      <c r="H15" s="3" t="s">
        <v>19</v>
      </c>
      <c r="I15" s="1" t="s">
        <v>29</v>
      </c>
    </row>
    <row r="16" spans="1:9" x14ac:dyDescent="0.3">
      <c r="G16" s="6" t="s">
        <v>12</v>
      </c>
      <c r="H16" s="1">
        <v>3</v>
      </c>
      <c r="I16" s="1">
        <v>4</v>
      </c>
    </row>
    <row r="17" spans="2:9" x14ac:dyDescent="0.3">
      <c r="G17" s="12" t="s">
        <v>13</v>
      </c>
      <c r="H17" s="1">
        <v>2</v>
      </c>
      <c r="I17" s="1">
        <v>2</v>
      </c>
    </row>
    <row r="18" spans="2:9" x14ac:dyDescent="0.3">
      <c r="H18">
        <v>5</v>
      </c>
      <c r="I18">
        <v>6</v>
      </c>
    </row>
    <row r="20" spans="2:9" x14ac:dyDescent="0.3">
      <c r="G20" t="s">
        <v>30</v>
      </c>
      <c r="H20">
        <f xml:space="preserve"> 1- ((H4/H6)*(H4/H6) + (H5/H6) * (H5/H6))</f>
        <v>0</v>
      </c>
    </row>
    <row r="21" spans="2:9" x14ac:dyDescent="0.3">
      <c r="B21" s="8" t="s">
        <v>25</v>
      </c>
      <c r="G21" t="s">
        <v>31</v>
      </c>
      <c r="H21">
        <f xml:space="preserve"> 1- ((I4/I6) * (I4/I6) + (I5/I6) * (I5/I6))</f>
        <v>0.48</v>
      </c>
    </row>
    <row r="22" spans="2:9" x14ac:dyDescent="0.3">
      <c r="F22" s="12"/>
    </row>
    <row r="23" spans="2:9" x14ac:dyDescent="0.3">
      <c r="G23" s="13" t="s">
        <v>32</v>
      </c>
      <c r="H23" s="13">
        <f xml:space="preserve"> (H20*H6+H21*I6) / (H6+I6)</f>
        <v>0.43636363636363634</v>
      </c>
    </row>
    <row r="25" spans="2:9" x14ac:dyDescent="0.3">
      <c r="G25" t="s">
        <v>33</v>
      </c>
      <c r="H25">
        <f xml:space="preserve"> 1- ((H10/H12)*(H10/H12) + (H11/H12) * (H11/H12))</f>
        <v>0.48</v>
      </c>
    </row>
    <row r="26" spans="2:9" x14ac:dyDescent="0.3">
      <c r="G26" t="s">
        <v>34</v>
      </c>
      <c r="H26">
        <f xml:space="preserve"> 1- ((I10/I12) * (I10/I12) + (I11/I12) * (I11/I12))</f>
        <v>0.44444444444444442</v>
      </c>
    </row>
    <row r="28" spans="2:9" x14ac:dyDescent="0.3">
      <c r="G28" s="13" t="s">
        <v>35</v>
      </c>
      <c r="H28" s="13">
        <f>(H25*H12+H26*I12) / (H12+I12)</f>
        <v>0.46060606060606057</v>
      </c>
    </row>
    <row r="30" spans="2:9" x14ac:dyDescent="0.3">
      <c r="G30" t="s">
        <v>36</v>
      </c>
      <c r="H30">
        <f xml:space="preserve"> 1- ((H16/H18)*(H16/H18) + (H17/H18) * (H17/H18))</f>
        <v>0.48</v>
      </c>
    </row>
    <row r="31" spans="2:9" x14ac:dyDescent="0.3">
      <c r="G31" t="s">
        <v>37</v>
      </c>
      <c r="H31">
        <f xml:space="preserve"> 1- ((I16/I18) * (I16/I18) + (I17/I18) * (I17/I18))</f>
        <v>0.44444444444444442</v>
      </c>
    </row>
    <row r="33" spans="7:8" x14ac:dyDescent="0.3">
      <c r="G33" s="13" t="s">
        <v>38</v>
      </c>
      <c r="H33" s="13">
        <f>(H30*H18+H31*I18) / (H18+I18)</f>
        <v>0.46060606060606057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A6511-04A5-4456-BB12-92A1ABF53B3B}">
  <dimension ref="A1:Q163"/>
  <sheetViews>
    <sheetView topLeftCell="A4" workbookViewId="0">
      <selection activeCell="C30" sqref="C30"/>
    </sheetView>
  </sheetViews>
  <sheetFormatPr defaultRowHeight="14.4" x14ac:dyDescent="0.3"/>
  <cols>
    <col min="8" max="8" width="13.33203125" customWidth="1"/>
    <col min="9" max="9" width="14.109375" customWidth="1"/>
    <col min="12" max="12" width="12" bestFit="1" customWidth="1"/>
    <col min="13" max="13" width="12.88671875" customWidth="1"/>
  </cols>
  <sheetData>
    <row r="1" spans="1:17" x14ac:dyDescent="0.3">
      <c r="A1" s="12"/>
      <c r="B1" s="2" t="s">
        <v>14</v>
      </c>
      <c r="C1" s="2" t="s">
        <v>15</v>
      </c>
      <c r="D1" s="2" t="s">
        <v>16</v>
      </c>
      <c r="E1" s="2" t="s">
        <v>17</v>
      </c>
    </row>
    <row r="2" spans="1:17" x14ac:dyDescent="0.3">
      <c r="A2" s="29">
        <v>1</v>
      </c>
      <c r="B2" s="6" t="s">
        <v>18</v>
      </c>
      <c r="C2" s="6" t="s">
        <v>4</v>
      </c>
      <c r="D2" s="6" t="s">
        <v>22</v>
      </c>
      <c r="E2" s="6" t="s">
        <v>12</v>
      </c>
      <c r="H2" s="15" t="s">
        <v>112</v>
      </c>
      <c r="L2" s="16" t="s">
        <v>39</v>
      </c>
      <c r="P2" s="16" t="s">
        <v>126</v>
      </c>
    </row>
    <row r="3" spans="1:17" x14ac:dyDescent="0.3">
      <c r="A3" s="29">
        <v>2</v>
      </c>
      <c r="B3" s="6" t="s">
        <v>6</v>
      </c>
      <c r="C3" s="6" t="s">
        <v>20</v>
      </c>
      <c r="D3" s="6" t="s">
        <v>22</v>
      </c>
      <c r="E3" s="6" t="s">
        <v>12</v>
      </c>
      <c r="H3" t="s">
        <v>113</v>
      </c>
      <c r="I3" t="s">
        <v>114</v>
      </c>
      <c r="L3" t="s">
        <v>42</v>
      </c>
      <c r="M3" t="s">
        <v>43</v>
      </c>
      <c r="P3" t="s">
        <v>128</v>
      </c>
      <c r="Q3" t="s">
        <v>129</v>
      </c>
    </row>
    <row r="4" spans="1:17" x14ac:dyDescent="0.3">
      <c r="A4" s="28">
        <v>3</v>
      </c>
      <c r="B4" s="6" t="s">
        <v>19</v>
      </c>
      <c r="C4" s="6" t="s">
        <v>20</v>
      </c>
      <c r="D4" s="6" t="s">
        <v>23</v>
      </c>
      <c r="E4" s="6" t="s">
        <v>12</v>
      </c>
      <c r="H4" s="3" t="s">
        <v>18</v>
      </c>
      <c r="I4" s="1" t="s">
        <v>27</v>
      </c>
      <c r="L4" s="13" t="s">
        <v>4</v>
      </c>
      <c r="M4" t="s">
        <v>123</v>
      </c>
      <c r="P4" s="13" t="s">
        <v>22</v>
      </c>
      <c r="Q4" t="s">
        <v>23</v>
      </c>
    </row>
    <row r="5" spans="1:17" x14ac:dyDescent="0.3">
      <c r="A5" s="28">
        <v>4</v>
      </c>
      <c r="B5" s="6" t="s">
        <v>6</v>
      </c>
      <c r="C5" s="6" t="s">
        <v>4</v>
      </c>
      <c r="D5" s="6" t="s">
        <v>23</v>
      </c>
      <c r="E5" s="6" t="s">
        <v>12</v>
      </c>
      <c r="G5" s="15" t="s">
        <v>12</v>
      </c>
      <c r="H5" s="1">
        <v>1</v>
      </c>
      <c r="I5" s="1">
        <v>6</v>
      </c>
      <c r="K5" s="16" t="s">
        <v>12</v>
      </c>
      <c r="L5" s="1">
        <v>3</v>
      </c>
      <c r="M5" s="1">
        <v>4</v>
      </c>
      <c r="O5" s="16" t="s">
        <v>12</v>
      </c>
      <c r="P5" s="1">
        <v>2</v>
      </c>
      <c r="Q5" s="1">
        <v>5</v>
      </c>
    </row>
    <row r="6" spans="1:17" x14ac:dyDescent="0.3">
      <c r="A6" s="28">
        <v>5</v>
      </c>
      <c r="B6" s="6" t="s">
        <v>19</v>
      </c>
      <c r="C6" s="6" t="s">
        <v>4</v>
      </c>
      <c r="D6" s="6" t="s">
        <v>23</v>
      </c>
      <c r="E6" s="6" t="s">
        <v>12</v>
      </c>
      <c r="G6" s="15" t="s">
        <v>13</v>
      </c>
      <c r="H6" s="1">
        <v>0</v>
      </c>
      <c r="I6" s="1">
        <v>4</v>
      </c>
      <c r="K6" s="16" t="s">
        <v>13</v>
      </c>
      <c r="L6" s="1">
        <v>2</v>
      </c>
      <c r="M6" s="1">
        <v>2</v>
      </c>
      <c r="O6" s="16" t="s">
        <v>13</v>
      </c>
      <c r="P6" s="1">
        <v>4</v>
      </c>
      <c r="Q6" s="1">
        <v>0</v>
      </c>
    </row>
    <row r="7" spans="1:17" x14ac:dyDescent="0.3">
      <c r="A7" s="28">
        <v>6</v>
      </c>
      <c r="B7" s="6" t="s">
        <v>6</v>
      </c>
      <c r="C7" s="6" t="s">
        <v>21</v>
      </c>
      <c r="D7" s="6" t="s">
        <v>23</v>
      </c>
      <c r="E7" s="6" t="s">
        <v>12</v>
      </c>
      <c r="H7">
        <v>1</v>
      </c>
      <c r="I7">
        <v>10</v>
      </c>
      <c r="L7">
        <v>5</v>
      </c>
      <c r="M7" s="1">
        <v>6</v>
      </c>
      <c r="P7">
        <v>6</v>
      </c>
      <c r="Q7">
        <v>5</v>
      </c>
    </row>
    <row r="8" spans="1:17" x14ac:dyDescent="0.3">
      <c r="A8" s="28">
        <v>7</v>
      </c>
      <c r="B8" s="6" t="s">
        <v>19</v>
      </c>
      <c r="C8" s="6" t="s">
        <v>21</v>
      </c>
      <c r="D8" s="6" t="s">
        <v>23</v>
      </c>
      <c r="E8" s="6" t="s">
        <v>12</v>
      </c>
    </row>
    <row r="9" spans="1:17" x14ac:dyDescent="0.3">
      <c r="A9" s="29">
        <v>8</v>
      </c>
      <c r="B9" s="1" t="s">
        <v>6</v>
      </c>
      <c r="C9" s="1" t="s">
        <v>4</v>
      </c>
      <c r="D9" s="1" t="s">
        <v>22</v>
      </c>
      <c r="E9" s="1" t="s">
        <v>13</v>
      </c>
      <c r="H9" s="15" t="s">
        <v>115</v>
      </c>
      <c r="L9" s="16" t="s">
        <v>49</v>
      </c>
      <c r="P9" s="16" t="s">
        <v>127</v>
      </c>
    </row>
    <row r="10" spans="1:17" x14ac:dyDescent="0.3">
      <c r="A10" s="30">
        <v>9</v>
      </c>
      <c r="B10" s="1" t="s">
        <v>19</v>
      </c>
      <c r="C10" s="1" t="s">
        <v>4</v>
      </c>
      <c r="D10" s="1" t="s">
        <v>22</v>
      </c>
      <c r="E10" s="1" t="s">
        <v>13</v>
      </c>
      <c r="H10" t="s">
        <v>116</v>
      </c>
      <c r="I10" t="s">
        <v>117</v>
      </c>
      <c r="L10" t="s">
        <v>53</v>
      </c>
      <c r="M10" t="s">
        <v>121</v>
      </c>
      <c r="P10" t="s">
        <v>130</v>
      </c>
      <c r="Q10" t="s">
        <v>131</v>
      </c>
    </row>
    <row r="11" spans="1:17" x14ac:dyDescent="0.3">
      <c r="A11" s="31">
        <v>10</v>
      </c>
      <c r="B11" s="1" t="s">
        <v>6</v>
      </c>
      <c r="C11" s="1" t="s">
        <v>21</v>
      </c>
      <c r="D11" s="1" t="s">
        <v>22</v>
      </c>
      <c r="E11" s="1" t="s">
        <v>13</v>
      </c>
      <c r="H11" s="3" t="s">
        <v>6</v>
      </c>
      <c r="I11" s="1" t="s">
        <v>28</v>
      </c>
      <c r="L11" s="13" t="s">
        <v>20</v>
      </c>
      <c r="M11" t="s">
        <v>124</v>
      </c>
      <c r="P11" s="13" t="s">
        <v>23</v>
      </c>
      <c r="Q11" t="s">
        <v>22</v>
      </c>
    </row>
    <row r="12" spans="1:17" x14ac:dyDescent="0.3">
      <c r="A12" s="32">
        <v>11</v>
      </c>
      <c r="B12" s="1" t="s">
        <v>19</v>
      </c>
      <c r="C12" s="1" t="s">
        <v>21</v>
      </c>
      <c r="D12" s="1" t="s">
        <v>22</v>
      </c>
      <c r="E12" s="1" t="s">
        <v>13</v>
      </c>
      <c r="G12" s="15" t="s">
        <v>12</v>
      </c>
      <c r="H12" s="1">
        <v>3</v>
      </c>
      <c r="I12" s="1">
        <v>4</v>
      </c>
      <c r="K12" s="16" t="s">
        <v>12</v>
      </c>
      <c r="L12" s="1">
        <v>2</v>
      </c>
      <c r="M12" s="1">
        <v>5</v>
      </c>
      <c r="O12" s="16" t="s">
        <v>12</v>
      </c>
      <c r="P12" s="1">
        <v>5</v>
      </c>
      <c r="Q12" s="1">
        <v>2</v>
      </c>
    </row>
    <row r="13" spans="1:17" x14ac:dyDescent="0.3">
      <c r="G13" s="15" t="s">
        <v>13</v>
      </c>
      <c r="H13" s="1">
        <v>2</v>
      </c>
      <c r="I13" s="1">
        <v>2</v>
      </c>
      <c r="K13" s="16" t="s">
        <v>13</v>
      </c>
      <c r="L13" s="1">
        <v>0</v>
      </c>
      <c r="M13" s="1">
        <v>4</v>
      </c>
      <c r="O13" s="16" t="s">
        <v>13</v>
      </c>
      <c r="P13" s="1">
        <v>0</v>
      </c>
      <c r="Q13" s="1">
        <v>4</v>
      </c>
    </row>
    <row r="14" spans="1:17" x14ac:dyDescent="0.3">
      <c r="H14">
        <v>5</v>
      </c>
      <c r="I14">
        <v>6</v>
      </c>
      <c r="L14">
        <v>2</v>
      </c>
      <c r="M14">
        <v>9</v>
      </c>
      <c r="P14">
        <v>5</v>
      </c>
      <c r="Q14">
        <v>6</v>
      </c>
    </row>
    <row r="16" spans="1:17" x14ac:dyDescent="0.3">
      <c r="H16" s="15" t="s">
        <v>118</v>
      </c>
      <c r="L16" s="16" t="s">
        <v>64</v>
      </c>
    </row>
    <row r="17" spans="1:16" x14ac:dyDescent="0.3">
      <c r="H17" t="s">
        <v>119</v>
      </c>
      <c r="I17" t="s">
        <v>120</v>
      </c>
      <c r="L17" t="s">
        <v>67</v>
      </c>
      <c r="M17" t="s">
        <v>122</v>
      </c>
    </row>
    <row r="18" spans="1:16" x14ac:dyDescent="0.3">
      <c r="B18" t="s">
        <v>137</v>
      </c>
      <c r="H18" s="3" t="s">
        <v>19</v>
      </c>
      <c r="I18" s="1" t="s">
        <v>29</v>
      </c>
      <c r="L18" s="13" t="s">
        <v>21</v>
      </c>
      <c r="M18" t="s">
        <v>125</v>
      </c>
    </row>
    <row r="19" spans="1:16" x14ac:dyDescent="0.3">
      <c r="B19" t="s">
        <v>105</v>
      </c>
      <c r="G19" s="15" t="s">
        <v>12</v>
      </c>
      <c r="H19" s="1">
        <v>3</v>
      </c>
      <c r="I19" s="1">
        <v>4</v>
      </c>
      <c r="K19" s="16" t="s">
        <v>12</v>
      </c>
      <c r="L19" s="1">
        <v>2</v>
      </c>
      <c r="M19" s="1">
        <v>5</v>
      </c>
    </row>
    <row r="20" spans="1:16" x14ac:dyDescent="0.3">
      <c r="A20" t="s">
        <v>12</v>
      </c>
      <c r="C20" t="s">
        <v>106</v>
      </c>
      <c r="G20" s="15" t="s">
        <v>13</v>
      </c>
      <c r="H20" s="1">
        <v>2</v>
      </c>
      <c r="I20" s="1">
        <v>2</v>
      </c>
      <c r="K20" s="16" t="s">
        <v>13</v>
      </c>
      <c r="L20" s="1">
        <v>2</v>
      </c>
      <c r="M20" s="1">
        <v>2</v>
      </c>
    </row>
    <row r="21" spans="1:16" x14ac:dyDescent="0.3">
      <c r="C21" t="s">
        <v>111</v>
      </c>
      <c r="H21">
        <v>5</v>
      </c>
      <c r="I21">
        <v>6</v>
      </c>
      <c r="L21">
        <v>4</v>
      </c>
      <c r="M21">
        <v>7</v>
      </c>
    </row>
    <row r="22" spans="1:16" x14ac:dyDescent="0.3">
      <c r="B22" t="s">
        <v>12</v>
      </c>
      <c r="D22" t="s">
        <v>139</v>
      </c>
    </row>
    <row r="23" spans="1:16" x14ac:dyDescent="0.3">
      <c r="D23" t="s">
        <v>109</v>
      </c>
      <c r="G23" t="s">
        <v>72</v>
      </c>
      <c r="H23">
        <f>1-((H5/H7)*(H5/H7) + ((H6/H7)*(H6/H7)))</f>
        <v>0</v>
      </c>
      <c r="K23" t="s">
        <v>72</v>
      </c>
      <c r="L23">
        <f>1-((L5/L7)*(L5/L7) + ((L6/L7)*(L6/L7)))</f>
        <v>0.48</v>
      </c>
      <c r="O23" t="s">
        <v>72</v>
      </c>
      <c r="P23">
        <f>1-((P5/P7)*(P5/P7) + ((P6/P7)*(P6/P7)))</f>
        <v>0.44444444444444442</v>
      </c>
    </row>
    <row r="24" spans="1:16" x14ac:dyDescent="0.3">
      <c r="C24" t="s">
        <v>12</v>
      </c>
      <c r="E24" t="s">
        <v>140</v>
      </c>
      <c r="G24" t="s">
        <v>73</v>
      </c>
      <c r="H24">
        <f>1-((I5/I7)*(I5/I7) + ((I6/I7)*(I6/I7)))</f>
        <v>0.48</v>
      </c>
      <c r="K24" t="s">
        <v>73</v>
      </c>
      <c r="L24">
        <f>1-((M5/M7)*(M5/M7) + ((M6/M7)*(M6/M7)))</f>
        <v>0.44444444444444442</v>
      </c>
      <c r="O24" t="s">
        <v>73</v>
      </c>
      <c r="P24">
        <f>1-((Q5/Q7)*(Q5/Q7) + ((Q6/Q7)*(Q6/Q7)))</f>
        <v>0</v>
      </c>
    </row>
    <row r="25" spans="1:16" x14ac:dyDescent="0.3">
      <c r="E25" t="s">
        <v>13</v>
      </c>
      <c r="G25" s="19" t="s">
        <v>132</v>
      </c>
      <c r="H25" s="19">
        <f>(H7*H23+I7*H24)/(H7+I7)</f>
        <v>0.43636363636363634</v>
      </c>
      <c r="K25" s="19" t="s">
        <v>74</v>
      </c>
      <c r="L25" s="19">
        <f>(L7*L23+M7*L24)/(L7+M7)</f>
        <v>0.46060606060606057</v>
      </c>
      <c r="O25" s="19" t="s">
        <v>135</v>
      </c>
      <c r="P25" s="19">
        <f>(P7*P23+Q7*P24)/(P7+Q7)</f>
        <v>0.2424242424242424</v>
      </c>
    </row>
    <row r="27" spans="1:16" x14ac:dyDescent="0.3">
      <c r="G27" t="s">
        <v>72</v>
      </c>
      <c r="H27">
        <f>1-((H12/H14)*(H12/H14) + ((H13/H14)*(H13/H14)))</f>
        <v>0.48</v>
      </c>
      <c r="K27" t="s">
        <v>72</v>
      </c>
      <c r="L27">
        <f>1-((L12/L14)*(L12/L14) + ((L13/L14)*(L13/L14)))</f>
        <v>0</v>
      </c>
      <c r="O27" t="s">
        <v>72</v>
      </c>
      <c r="P27">
        <f>1-((P12/P14)*(P12/P14) + ((P13/P14)*(P13/P14)))</f>
        <v>0</v>
      </c>
    </row>
    <row r="28" spans="1:16" x14ac:dyDescent="0.3">
      <c r="G28" t="s">
        <v>73</v>
      </c>
      <c r="H28">
        <f>1-((I12/I14)*(I12/I14) + ((I13/I14)*(I13/I14)))</f>
        <v>0.44444444444444442</v>
      </c>
      <c r="K28" t="s">
        <v>73</v>
      </c>
      <c r="L28">
        <f>1-((M12/M14)*(M12/M14) + ((M13/M14)*(M13/M14)))</f>
        <v>0.49382716049382713</v>
      </c>
      <c r="O28" t="s">
        <v>73</v>
      </c>
      <c r="P28">
        <f>1-((Q12/Q14)*(Q12/Q14) + ((Q13/Q14)*(Q13/Q14)))</f>
        <v>0.44444444444444442</v>
      </c>
    </row>
    <row r="29" spans="1:16" x14ac:dyDescent="0.3">
      <c r="G29" s="19" t="s">
        <v>133</v>
      </c>
      <c r="H29" s="19">
        <f>(H14*H27+I14*H28)/(H14+I14)</f>
        <v>0.46060606060606057</v>
      </c>
      <c r="K29" s="19" t="s">
        <v>77</v>
      </c>
      <c r="L29" s="19">
        <f>(L14*L27+M14*L28)/(L14+M14)</f>
        <v>0.40404040404040403</v>
      </c>
      <c r="O29" s="19" t="s">
        <v>136</v>
      </c>
      <c r="P29" s="19">
        <f>(P14*P27+Q14*P28)/(P14+Q14)</f>
        <v>0.2424242424242424</v>
      </c>
    </row>
    <row r="31" spans="1:16" x14ac:dyDescent="0.3">
      <c r="G31" t="s">
        <v>72</v>
      </c>
      <c r="H31">
        <f>1-((H19/H21)*(H19/H21) + ((H20/H21)*(H20/H21)))</f>
        <v>0.48</v>
      </c>
      <c r="K31" t="s">
        <v>72</v>
      </c>
      <c r="L31">
        <f>1-((L19/L21)*(L19/L21) + ((L20/L21)*(L20/L21)))</f>
        <v>0.5</v>
      </c>
    </row>
    <row r="32" spans="1:16" x14ac:dyDescent="0.3">
      <c r="G32" t="s">
        <v>73</v>
      </c>
      <c r="H32">
        <f>1-((I19/I21)*(I19/I21) + ((I20/I21)*(I20/I21)))</f>
        <v>0.44444444444444442</v>
      </c>
      <c r="K32" t="s">
        <v>73</v>
      </c>
      <c r="L32">
        <f>1-((M19/M21)*(M19/M21) + ((M20/M21)*(M20/M21)))</f>
        <v>0.40816326530612246</v>
      </c>
    </row>
    <row r="33" spans="1:17" x14ac:dyDescent="0.3">
      <c r="G33" s="19" t="s">
        <v>133</v>
      </c>
      <c r="H33" s="19">
        <f>(H21*H31+I21*H32)/(H21+I21)</f>
        <v>0.46060606060606057</v>
      </c>
      <c r="K33" s="19" t="s">
        <v>134</v>
      </c>
      <c r="L33" s="19">
        <f>(L21*L31+M21*L32)/(L21+M21)</f>
        <v>0.44155844155844159</v>
      </c>
    </row>
    <row r="36" spans="1:17" x14ac:dyDescent="0.3">
      <c r="K36" t="s">
        <v>137</v>
      </c>
    </row>
    <row r="37" spans="1:17" x14ac:dyDescent="0.3">
      <c r="K37" t="s">
        <v>105</v>
      </c>
    </row>
    <row r="38" spans="1:17" x14ac:dyDescent="0.3">
      <c r="J38" t="s">
        <v>12</v>
      </c>
      <c r="L38" t="s">
        <v>106</v>
      </c>
    </row>
    <row r="41" spans="1:17" x14ac:dyDescent="0.3">
      <c r="A41" s="12"/>
      <c r="B41" s="2" t="s">
        <v>14</v>
      </c>
      <c r="C41" s="2" t="s">
        <v>15</v>
      </c>
      <c r="D41" s="2" t="s">
        <v>16</v>
      </c>
      <c r="E41" s="2" t="s">
        <v>17</v>
      </c>
      <c r="H41" s="15" t="s">
        <v>112</v>
      </c>
      <c r="L41" s="16" t="s">
        <v>39</v>
      </c>
      <c r="O41" s="12"/>
      <c r="P41" s="12"/>
      <c r="Q41" s="12"/>
    </row>
    <row r="42" spans="1:17" x14ac:dyDescent="0.3">
      <c r="A42" s="29">
        <v>1</v>
      </c>
      <c r="B42" s="6" t="s">
        <v>18</v>
      </c>
      <c r="C42" s="6" t="s">
        <v>4</v>
      </c>
      <c r="D42" s="6" t="s">
        <v>22</v>
      </c>
      <c r="E42" s="6" t="s">
        <v>12</v>
      </c>
      <c r="H42" t="s">
        <v>113</v>
      </c>
      <c r="I42" t="s">
        <v>114</v>
      </c>
      <c r="L42" t="s">
        <v>42</v>
      </c>
      <c r="M42" t="s">
        <v>43</v>
      </c>
      <c r="O42" s="12"/>
      <c r="P42" s="12"/>
      <c r="Q42" s="12"/>
    </row>
    <row r="43" spans="1:17" x14ac:dyDescent="0.3">
      <c r="A43" s="29">
        <v>2</v>
      </c>
      <c r="B43" s="6" t="s">
        <v>6</v>
      </c>
      <c r="C43" s="6" t="s">
        <v>20</v>
      </c>
      <c r="D43" s="6" t="s">
        <v>22</v>
      </c>
      <c r="E43" s="6" t="s">
        <v>12</v>
      </c>
      <c r="H43" s="3" t="s">
        <v>18</v>
      </c>
      <c r="I43" s="1" t="s">
        <v>27</v>
      </c>
      <c r="L43" s="13" t="s">
        <v>4</v>
      </c>
      <c r="M43" t="s">
        <v>123</v>
      </c>
      <c r="O43" s="12"/>
      <c r="P43" s="28"/>
      <c r="Q43" s="12"/>
    </row>
    <row r="44" spans="1:17" x14ac:dyDescent="0.3">
      <c r="A44" s="29">
        <v>8</v>
      </c>
      <c r="B44" s="1" t="s">
        <v>6</v>
      </c>
      <c r="C44" s="1" t="s">
        <v>4</v>
      </c>
      <c r="D44" s="1" t="s">
        <v>22</v>
      </c>
      <c r="E44" s="1" t="s">
        <v>13</v>
      </c>
      <c r="G44" s="15" t="s">
        <v>12</v>
      </c>
      <c r="H44" s="1">
        <v>1</v>
      </c>
      <c r="I44" s="1">
        <v>1</v>
      </c>
      <c r="K44" s="15" t="s">
        <v>12</v>
      </c>
      <c r="L44" s="1">
        <v>1</v>
      </c>
      <c r="M44" s="1">
        <v>1</v>
      </c>
      <c r="O44" s="12"/>
      <c r="P44" s="12"/>
      <c r="Q44" s="12"/>
    </row>
    <row r="45" spans="1:17" x14ac:dyDescent="0.3">
      <c r="A45" s="30">
        <v>9</v>
      </c>
      <c r="B45" s="1" t="s">
        <v>19</v>
      </c>
      <c r="C45" s="1" t="s">
        <v>4</v>
      </c>
      <c r="D45" s="1" t="s">
        <v>22</v>
      </c>
      <c r="E45" s="1" t="s">
        <v>13</v>
      </c>
      <c r="G45" s="15" t="s">
        <v>13</v>
      </c>
      <c r="H45" s="1">
        <v>0</v>
      </c>
      <c r="I45" s="1">
        <v>4</v>
      </c>
      <c r="K45" s="15" t="s">
        <v>13</v>
      </c>
      <c r="L45" s="1">
        <v>2</v>
      </c>
      <c r="M45" s="1">
        <v>2</v>
      </c>
      <c r="O45" s="12"/>
      <c r="P45" s="12"/>
      <c r="Q45" s="12"/>
    </row>
    <row r="46" spans="1:17" x14ac:dyDescent="0.3">
      <c r="A46" s="31">
        <v>10</v>
      </c>
      <c r="B46" s="1" t="s">
        <v>6</v>
      </c>
      <c r="C46" s="1" t="s">
        <v>21</v>
      </c>
      <c r="D46" s="1" t="s">
        <v>22</v>
      </c>
      <c r="E46" s="1" t="s">
        <v>13</v>
      </c>
      <c r="H46">
        <v>1</v>
      </c>
      <c r="I46">
        <v>5</v>
      </c>
      <c r="L46">
        <v>3</v>
      </c>
      <c r="M46" s="1">
        <v>3</v>
      </c>
      <c r="O46" s="12"/>
      <c r="P46" s="12"/>
      <c r="Q46" s="12"/>
    </row>
    <row r="47" spans="1:17" x14ac:dyDescent="0.3">
      <c r="A47" s="32">
        <v>11</v>
      </c>
      <c r="B47" s="1" t="s">
        <v>19</v>
      </c>
      <c r="C47" s="1" t="s">
        <v>21</v>
      </c>
      <c r="D47" s="1" t="s">
        <v>22</v>
      </c>
      <c r="E47" s="1" t="s">
        <v>13</v>
      </c>
      <c r="O47" s="12"/>
      <c r="P47" s="12"/>
      <c r="Q47" s="12"/>
    </row>
    <row r="48" spans="1:17" x14ac:dyDescent="0.3">
      <c r="H48" s="15" t="s">
        <v>115</v>
      </c>
      <c r="L48" s="16" t="s">
        <v>49</v>
      </c>
      <c r="O48" s="12"/>
      <c r="P48" s="12"/>
      <c r="Q48" s="12"/>
    </row>
    <row r="49" spans="7:17" x14ac:dyDescent="0.3">
      <c r="H49" t="s">
        <v>116</v>
      </c>
      <c r="I49" t="s">
        <v>117</v>
      </c>
      <c r="L49" t="s">
        <v>53</v>
      </c>
      <c r="M49" t="s">
        <v>121</v>
      </c>
      <c r="O49" s="12"/>
      <c r="P49" s="12"/>
      <c r="Q49" s="12"/>
    </row>
    <row r="50" spans="7:17" x14ac:dyDescent="0.3">
      <c r="H50" s="3" t="s">
        <v>6</v>
      </c>
      <c r="I50" s="1" t="s">
        <v>28</v>
      </c>
      <c r="L50" s="13" t="s">
        <v>20</v>
      </c>
      <c r="M50" t="s">
        <v>124</v>
      </c>
      <c r="O50" s="12"/>
      <c r="P50" s="28"/>
      <c r="Q50" s="12"/>
    </row>
    <row r="51" spans="7:17" x14ac:dyDescent="0.3">
      <c r="G51" s="15" t="s">
        <v>12</v>
      </c>
      <c r="H51" s="1">
        <v>1</v>
      </c>
      <c r="I51" s="1">
        <v>1</v>
      </c>
      <c r="K51" s="16" t="s">
        <v>12</v>
      </c>
      <c r="L51" s="1">
        <v>1</v>
      </c>
      <c r="M51" s="1">
        <v>1</v>
      </c>
      <c r="O51" s="12"/>
      <c r="P51" s="12"/>
      <c r="Q51" s="12"/>
    </row>
    <row r="52" spans="7:17" x14ac:dyDescent="0.3">
      <c r="G52" s="15" t="s">
        <v>13</v>
      </c>
      <c r="H52" s="1">
        <v>2</v>
      </c>
      <c r="I52" s="1">
        <v>2</v>
      </c>
      <c r="K52" s="16" t="s">
        <v>13</v>
      </c>
      <c r="L52" s="1">
        <v>0</v>
      </c>
      <c r="M52" s="1">
        <v>4</v>
      </c>
      <c r="O52" s="12"/>
      <c r="P52" s="12"/>
      <c r="Q52" s="12"/>
    </row>
    <row r="53" spans="7:17" x14ac:dyDescent="0.3">
      <c r="H53">
        <v>3</v>
      </c>
      <c r="I53">
        <v>3</v>
      </c>
      <c r="L53">
        <v>1</v>
      </c>
      <c r="M53">
        <v>5</v>
      </c>
      <c r="O53" s="12"/>
      <c r="P53" s="12"/>
      <c r="Q53" s="12"/>
    </row>
    <row r="54" spans="7:17" x14ac:dyDescent="0.3">
      <c r="O54" s="1"/>
      <c r="P54" s="1"/>
      <c r="Q54" s="1"/>
    </row>
    <row r="55" spans="7:17" x14ac:dyDescent="0.3">
      <c r="H55" s="15" t="s">
        <v>118</v>
      </c>
      <c r="L55" s="16" t="s">
        <v>64</v>
      </c>
      <c r="O55" s="1"/>
      <c r="P55" s="1"/>
      <c r="Q55" s="1"/>
    </row>
    <row r="56" spans="7:17" x14ac:dyDescent="0.3">
      <c r="H56" t="s">
        <v>119</v>
      </c>
      <c r="I56" t="s">
        <v>120</v>
      </c>
      <c r="L56" t="s">
        <v>67</v>
      </c>
      <c r="M56" t="s">
        <v>122</v>
      </c>
      <c r="O56" s="1"/>
      <c r="P56" s="1"/>
      <c r="Q56" s="1"/>
    </row>
    <row r="57" spans="7:17" x14ac:dyDescent="0.3">
      <c r="H57" s="3" t="s">
        <v>19</v>
      </c>
      <c r="I57" s="1" t="s">
        <v>29</v>
      </c>
      <c r="L57" s="13" t="s">
        <v>21</v>
      </c>
      <c r="M57" t="s">
        <v>125</v>
      </c>
      <c r="O57" s="1"/>
      <c r="P57" s="1"/>
      <c r="Q57" s="1"/>
    </row>
    <row r="58" spans="7:17" x14ac:dyDescent="0.3">
      <c r="G58" s="15" t="s">
        <v>12</v>
      </c>
      <c r="H58" s="1">
        <v>0</v>
      </c>
      <c r="I58" s="1">
        <v>2</v>
      </c>
      <c r="K58" s="16" t="s">
        <v>12</v>
      </c>
      <c r="L58" s="1">
        <v>0</v>
      </c>
      <c r="M58" s="1">
        <v>2</v>
      </c>
      <c r="O58" s="1"/>
      <c r="P58" s="1"/>
      <c r="Q58" s="1"/>
    </row>
    <row r="59" spans="7:17" x14ac:dyDescent="0.3">
      <c r="G59" s="15" t="s">
        <v>13</v>
      </c>
      <c r="H59" s="1">
        <v>2</v>
      </c>
      <c r="I59" s="1">
        <v>2</v>
      </c>
      <c r="K59" s="16" t="s">
        <v>13</v>
      </c>
      <c r="L59" s="1">
        <v>2</v>
      </c>
      <c r="M59" s="1">
        <v>2</v>
      </c>
      <c r="O59" s="1"/>
      <c r="P59" s="1"/>
      <c r="Q59" s="1"/>
    </row>
    <row r="60" spans="7:17" x14ac:dyDescent="0.3">
      <c r="H60">
        <v>2</v>
      </c>
      <c r="I60">
        <v>4</v>
      </c>
      <c r="L60">
        <v>2</v>
      </c>
      <c r="M60">
        <v>4</v>
      </c>
      <c r="O60" s="1"/>
      <c r="P60" s="1"/>
      <c r="Q60" s="1"/>
    </row>
    <row r="61" spans="7:17" x14ac:dyDescent="0.3">
      <c r="O61" s="12"/>
      <c r="P61" s="12"/>
      <c r="Q61" s="1"/>
    </row>
    <row r="62" spans="7:17" x14ac:dyDescent="0.3">
      <c r="G62" t="s">
        <v>72</v>
      </c>
      <c r="H62">
        <f>1-((H44/H46)*(H44/H46) + ((H45/H46)*(H45/H46)))</f>
        <v>0</v>
      </c>
      <c r="K62" t="s">
        <v>72</v>
      </c>
      <c r="L62">
        <f>1-((L44/L46)*(L44/L46) + ((L45/L46)*(L45/L46)))</f>
        <v>0.44444444444444442</v>
      </c>
      <c r="O62" s="12"/>
      <c r="P62" s="12"/>
      <c r="Q62" s="1"/>
    </row>
    <row r="63" spans="7:17" x14ac:dyDescent="0.3">
      <c r="G63" t="s">
        <v>73</v>
      </c>
      <c r="H63">
        <f>1-((I44/I46)*(I44/I46) + ((I45/I46)*(I45/I46)))</f>
        <v>0.31999999999999984</v>
      </c>
      <c r="K63" t="s">
        <v>73</v>
      </c>
      <c r="L63">
        <f>1-((M44/M46)*(M44/M46) + ((M45/M46)*(M45/M46)))</f>
        <v>0.44444444444444442</v>
      </c>
      <c r="O63" s="12"/>
      <c r="P63" s="12"/>
      <c r="Q63" s="1"/>
    </row>
    <row r="64" spans="7:17" x14ac:dyDescent="0.3">
      <c r="G64" s="19" t="s">
        <v>132</v>
      </c>
      <c r="H64" s="19">
        <f>(H46*H62+I46*H63)/(H46+I46)</f>
        <v>0.26666666666666655</v>
      </c>
      <c r="K64" s="19" t="s">
        <v>74</v>
      </c>
      <c r="L64" s="19">
        <f>(L46*L62+M46*L63)/(L46+M46)</f>
        <v>0.44444444444444442</v>
      </c>
      <c r="O64" s="12"/>
      <c r="P64" s="12"/>
      <c r="Q64" s="1"/>
    </row>
    <row r="65" spans="7:17" x14ac:dyDescent="0.3">
      <c r="O65" s="12"/>
      <c r="P65" s="12"/>
      <c r="Q65" s="1"/>
    </row>
    <row r="66" spans="7:17" x14ac:dyDescent="0.3">
      <c r="G66" t="s">
        <v>72</v>
      </c>
      <c r="H66">
        <f>1-((H51/H53)*(H51/H53) + ((H52/H53)*(H52/H53)))</f>
        <v>0.44444444444444442</v>
      </c>
      <c r="K66" t="s">
        <v>72</v>
      </c>
      <c r="L66">
        <f>1-((L51/L53)*(L51/L53) + ((L52/L53)*(L52/L53)))</f>
        <v>0</v>
      </c>
      <c r="O66" s="12"/>
      <c r="P66" s="12"/>
      <c r="Q66" s="1"/>
    </row>
    <row r="67" spans="7:17" x14ac:dyDescent="0.3">
      <c r="G67" t="s">
        <v>73</v>
      </c>
      <c r="H67">
        <f>1-((I51/I53)*(I51/I53) + ((I52/I53)*(I52/I53)))</f>
        <v>0.44444444444444442</v>
      </c>
      <c r="K67" t="s">
        <v>73</v>
      </c>
      <c r="L67">
        <f>1-((M51/M53)*(M51/M53) + ((M52/M53)*(M52/M53)))</f>
        <v>0.31999999999999984</v>
      </c>
      <c r="O67" s="12"/>
      <c r="P67" s="12"/>
      <c r="Q67" s="1"/>
    </row>
    <row r="68" spans="7:17" x14ac:dyDescent="0.3">
      <c r="G68" s="19" t="s">
        <v>133</v>
      </c>
      <c r="H68" s="19">
        <f>(H53*H66+I53*H67)/(H53+I53)</f>
        <v>0.44444444444444442</v>
      </c>
      <c r="K68" s="19" t="s">
        <v>77</v>
      </c>
      <c r="L68" s="19">
        <f>(L53*L66+M53*L67)/(L53+M53)</f>
        <v>0.26666666666666655</v>
      </c>
      <c r="O68" s="12"/>
      <c r="P68" s="12"/>
      <c r="Q68" s="1"/>
    </row>
    <row r="70" spans="7:17" x14ac:dyDescent="0.3">
      <c r="G70" t="s">
        <v>72</v>
      </c>
      <c r="H70">
        <f>1-((H58/H60)*(H58/H60) + ((H59/H60)*(H59/H60)))</f>
        <v>0</v>
      </c>
      <c r="K70" t="s">
        <v>72</v>
      </c>
      <c r="L70">
        <f>1-((L58/L60)*(L58/L60) + ((L59/L60)*(L59/L60)))</f>
        <v>0</v>
      </c>
    </row>
    <row r="71" spans="7:17" x14ac:dyDescent="0.3">
      <c r="G71" t="s">
        <v>73</v>
      </c>
      <c r="H71">
        <f>1-((I58/I60)*(I58/I60) + ((I59/I60)*(I59/I60)))</f>
        <v>0.5</v>
      </c>
      <c r="K71" t="s">
        <v>73</v>
      </c>
      <c r="L71">
        <f>1-((M58/M60)*(M58/M60) + ((M59/M60)*(M59/M60)))</f>
        <v>0.5</v>
      </c>
    </row>
    <row r="72" spans="7:17" x14ac:dyDescent="0.3">
      <c r="G72" s="19" t="s">
        <v>138</v>
      </c>
      <c r="H72" s="19">
        <f>(H60*H70+I60*H71)/(H60+I60)</f>
        <v>0.33333333333333331</v>
      </c>
      <c r="K72" s="19" t="s">
        <v>134</v>
      </c>
      <c r="L72" s="19">
        <f>(L60*L70+M60*L71)/(L60+M60)</f>
        <v>0.33333333333333331</v>
      </c>
    </row>
    <row r="75" spans="7:17" x14ac:dyDescent="0.3">
      <c r="L75" t="s">
        <v>137</v>
      </c>
    </row>
    <row r="76" spans="7:17" x14ac:dyDescent="0.3">
      <c r="L76" t="s">
        <v>105</v>
      </c>
    </row>
    <row r="77" spans="7:17" x14ac:dyDescent="0.3">
      <c r="K77" t="s">
        <v>12</v>
      </c>
      <c r="M77" t="s">
        <v>106</v>
      </c>
    </row>
    <row r="78" spans="7:17" x14ac:dyDescent="0.3">
      <c r="M78" t="s">
        <v>111</v>
      </c>
    </row>
    <row r="79" spans="7:17" x14ac:dyDescent="0.3">
      <c r="L79" t="s">
        <v>12</v>
      </c>
      <c r="N79" t="s">
        <v>139</v>
      </c>
    </row>
    <row r="81" spans="1:13" x14ac:dyDescent="0.3">
      <c r="A81" s="12"/>
      <c r="B81" s="2" t="s">
        <v>14</v>
      </c>
      <c r="C81" s="2" t="s">
        <v>15</v>
      </c>
      <c r="D81" s="2" t="s">
        <v>17</v>
      </c>
      <c r="E81" s="33"/>
      <c r="G81" s="12"/>
      <c r="H81" s="12"/>
      <c r="I81" s="12"/>
      <c r="L81" s="16" t="s">
        <v>39</v>
      </c>
    </row>
    <row r="82" spans="1:13" x14ac:dyDescent="0.3">
      <c r="A82" s="29">
        <v>2</v>
      </c>
      <c r="B82" s="6" t="s">
        <v>6</v>
      </c>
      <c r="C82" s="6" t="s">
        <v>20</v>
      </c>
      <c r="D82" s="6" t="s">
        <v>12</v>
      </c>
      <c r="E82" s="12"/>
      <c r="G82" s="12"/>
      <c r="H82" s="12"/>
      <c r="I82" s="12"/>
      <c r="L82" t="s">
        <v>42</v>
      </c>
      <c r="M82" t="s">
        <v>43</v>
      </c>
    </row>
    <row r="83" spans="1:13" x14ac:dyDescent="0.3">
      <c r="A83" s="29">
        <v>8</v>
      </c>
      <c r="B83" s="1" t="s">
        <v>6</v>
      </c>
      <c r="C83" s="1" t="s">
        <v>4</v>
      </c>
      <c r="D83" s="1" t="s">
        <v>13</v>
      </c>
      <c r="E83" s="12"/>
      <c r="G83" s="12"/>
      <c r="H83" s="28"/>
      <c r="I83" s="12"/>
      <c r="L83" s="13" t="s">
        <v>4</v>
      </c>
      <c r="M83" t="s">
        <v>123</v>
      </c>
    </row>
    <row r="84" spans="1:13" x14ac:dyDescent="0.3">
      <c r="A84" s="30">
        <v>9</v>
      </c>
      <c r="B84" s="1" t="s">
        <v>19</v>
      </c>
      <c r="C84" s="1" t="s">
        <v>4</v>
      </c>
      <c r="D84" s="1" t="s">
        <v>13</v>
      </c>
      <c r="E84" s="12"/>
      <c r="G84" s="12"/>
      <c r="H84" s="12"/>
      <c r="I84" s="12"/>
      <c r="K84" s="15" t="s">
        <v>12</v>
      </c>
      <c r="L84" s="1">
        <v>0</v>
      </c>
      <c r="M84" s="1">
        <v>1</v>
      </c>
    </row>
    <row r="85" spans="1:13" x14ac:dyDescent="0.3">
      <c r="A85" s="31">
        <v>10</v>
      </c>
      <c r="B85" s="1" t="s">
        <v>6</v>
      </c>
      <c r="C85" s="1" t="s">
        <v>21</v>
      </c>
      <c r="D85" s="1" t="s">
        <v>13</v>
      </c>
      <c r="E85" s="12"/>
      <c r="G85" s="12"/>
      <c r="H85" s="12"/>
      <c r="I85" s="12"/>
      <c r="K85" s="15" t="s">
        <v>13</v>
      </c>
      <c r="L85" s="1">
        <v>2</v>
      </c>
      <c r="M85" s="1">
        <v>2</v>
      </c>
    </row>
    <row r="86" spans="1:13" x14ac:dyDescent="0.3">
      <c r="A86" s="32">
        <v>11</v>
      </c>
      <c r="B86" s="1" t="s">
        <v>19</v>
      </c>
      <c r="C86" s="1" t="s">
        <v>21</v>
      </c>
      <c r="D86" s="1" t="s">
        <v>13</v>
      </c>
      <c r="E86" s="12"/>
      <c r="G86" s="12"/>
      <c r="H86" s="12"/>
      <c r="I86" s="12"/>
      <c r="L86">
        <v>2</v>
      </c>
      <c r="M86" s="1">
        <v>3</v>
      </c>
    </row>
    <row r="88" spans="1:13" x14ac:dyDescent="0.3">
      <c r="H88" s="15" t="s">
        <v>115</v>
      </c>
      <c r="L88" s="16" t="s">
        <v>49</v>
      </c>
    </row>
    <row r="89" spans="1:13" x14ac:dyDescent="0.3">
      <c r="H89" t="s">
        <v>116</v>
      </c>
      <c r="I89" t="s">
        <v>117</v>
      </c>
      <c r="L89" t="s">
        <v>53</v>
      </c>
      <c r="M89" t="s">
        <v>121</v>
      </c>
    </row>
    <row r="90" spans="1:13" x14ac:dyDescent="0.3">
      <c r="H90" s="3" t="s">
        <v>6</v>
      </c>
      <c r="I90" s="1" t="s">
        <v>19</v>
      </c>
      <c r="L90" s="13" t="s">
        <v>20</v>
      </c>
      <c r="M90" t="s">
        <v>124</v>
      </c>
    </row>
    <row r="91" spans="1:13" x14ac:dyDescent="0.3">
      <c r="G91" s="15" t="s">
        <v>12</v>
      </c>
      <c r="H91" s="1">
        <v>1</v>
      </c>
      <c r="I91" s="1">
        <v>0</v>
      </c>
      <c r="K91" s="16" t="s">
        <v>12</v>
      </c>
      <c r="L91" s="1">
        <v>1</v>
      </c>
      <c r="M91" s="1">
        <v>0</v>
      </c>
    </row>
    <row r="92" spans="1:13" x14ac:dyDescent="0.3">
      <c r="G92" s="15" t="s">
        <v>13</v>
      </c>
      <c r="H92" s="1">
        <v>2</v>
      </c>
      <c r="I92" s="1">
        <v>2</v>
      </c>
      <c r="K92" s="16" t="s">
        <v>13</v>
      </c>
      <c r="L92" s="1">
        <v>0</v>
      </c>
      <c r="M92" s="1">
        <v>4</v>
      </c>
    </row>
    <row r="93" spans="1:13" x14ac:dyDescent="0.3">
      <c r="H93">
        <v>3</v>
      </c>
      <c r="I93">
        <v>2</v>
      </c>
      <c r="L93">
        <v>1</v>
      </c>
      <c r="M93">
        <v>4</v>
      </c>
    </row>
    <row r="95" spans="1:13" x14ac:dyDescent="0.3">
      <c r="H95" s="15" t="s">
        <v>118</v>
      </c>
      <c r="L95" s="16" t="s">
        <v>64</v>
      </c>
    </row>
    <row r="96" spans="1:13" x14ac:dyDescent="0.3">
      <c r="H96" t="s">
        <v>119</v>
      </c>
      <c r="I96" t="s">
        <v>120</v>
      </c>
      <c r="L96" t="s">
        <v>67</v>
      </c>
      <c r="M96" t="s">
        <v>122</v>
      </c>
    </row>
    <row r="97" spans="7:13" x14ac:dyDescent="0.3">
      <c r="H97" s="3" t="s">
        <v>19</v>
      </c>
      <c r="I97" s="1" t="s">
        <v>6</v>
      </c>
      <c r="L97" s="13" t="s">
        <v>21</v>
      </c>
      <c r="M97" t="s">
        <v>125</v>
      </c>
    </row>
    <row r="98" spans="7:13" x14ac:dyDescent="0.3">
      <c r="G98" s="15" t="s">
        <v>12</v>
      </c>
      <c r="H98" s="1">
        <v>0</v>
      </c>
      <c r="I98" s="1">
        <v>1</v>
      </c>
      <c r="K98" s="16" t="s">
        <v>12</v>
      </c>
      <c r="L98" s="1">
        <v>0</v>
      </c>
      <c r="M98" s="1">
        <v>1</v>
      </c>
    </row>
    <row r="99" spans="7:13" x14ac:dyDescent="0.3">
      <c r="G99" s="15" t="s">
        <v>13</v>
      </c>
      <c r="H99" s="1">
        <v>2</v>
      </c>
      <c r="I99" s="1">
        <v>2</v>
      </c>
      <c r="K99" s="16" t="s">
        <v>13</v>
      </c>
      <c r="L99" s="1">
        <v>2</v>
      </c>
      <c r="M99" s="1">
        <v>2</v>
      </c>
    </row>
    <row r="100" spans="7:13" x14ac:dyDescent="0.3">
      <c r="H100">
        <v>2</v>
      </c>
      <c r="I100">
        <v>3</v>
      </c>
      <c r="L100">
        <v>2</v>
      </c>
      <c r="M100">
        <v>3</v>
      </c>
    </row>
    <row r="102" spans="7:13" x14ac:dyDescent="0.3">
      <c r="K102" t="s">
        <v>72</v>
      </c>
      <c r="L102">
        <f>1-((L84/L86)*(L84/L86) + ((L85/L86)*(L85/L86)))</f>
        <v>0</v>
      </c>
    </row>
    <row r="103" spans="7:13" x14ac:dyDescent="0.3">
      <c r="G103" s="11"/>
      <c r="H103" s="11"/>
      <c r="K103" t="s">
        <v>73</v>
      </c>
      <c r="L103">
        <f>1-((M84/M86)*(M84/M86) + ((M85/M86)*(M85/M86)))</f>
        <v>0.44444444444444442</v>
      </c>
    </row>
    <row r="104" spans="7:13" x14ac:dyDescent="0.3">
      <c r="G104" s="11"/>
      <c r="H104" s="11"/>
      <c r="K104" s="19" t="s">
        <v>74</v>
      </c>
      <c r="L104" s="19">
        <f>(L86*L102+M86*L103)/(L86+M86)</f>
        <v>0.26666666666666666</v>
      </c>
    </row>
    <row r="105" spans="7:13" x14ac:dyDescent="0.3">
      <c r="G105" s="11"/>
      <c r="H105" s="11"/>
    </row>
    <row r="106" spans="7:13" x14ac:dyDescent="0.3">
      <c r="G106" t="s">
        <v>72</v>
      </c>
      <c r="H106">
        <f>1-((H91/H93)*(H91/H93) + ((H92/H93)*(H92/H93)))</f>
        <v>0.44444444444444442</v>
      </c>
      <c r="K106" t="s">
        <v>72</v>
      </c>
      <c r="L106">
        <f>1-((L91/L93)*(L91/L93) + ((L92/L93)*(L92/L93)))</f>
        <v>0</v>
      </c>
    </row>
    <row r="107" spans="7:13" x14ac:dyDescent="0.3">
      <c r="G107" t="s">
        <v>73</v>
      </c>
      <c r="H107">
        <f>1-((I91/I93)*(I91/I93) + ((I92/I93)*(I92/I93)))</f>
        <v>0</v>
      </c>
      <c r="K107" t="s">
        <v>73</v>
      </c>
      <c r="L107">
        <f>1-((M91/M93)*(M91/M93) + ((M92/M93)*(M92/M93)))</f>
        <v>0</v>
      </c>
    </row>
    <row r="108" spans="7:13" x14ac:dyDescent="0.3">
      <c r="G108" s="19" t="s">
        <v>133</v>
      </c>
      <c r="H108" s="19">
        <f>(H93*H106+I93*H107)/(H93+I93)</f>
        <v>0.26666666666666666</v>
      </c>
      <c r="K108" s="19" t="s">
        <v>78</v>
      </c>
      <c r="L108" s="19">
        <f>(L93*L106+M93*L107)/(L93+M93)</f>
        <v>0</v>
      </c>
    </row>
    <row r="110" spans="7:13" x14ac:dyDescent="0.3">
      <c r="G110" t="s">
        <v>72</v>
      </c>
      <c r="H110">
        <f>1-((H98/H100)*(H98/H100) + ((H99/H100)*(H99/H100)))</f>
        <v>0</v>
      </c>
      <c r="K110" t="s">
        <v>72</v>
      </c>
      <c r="L110">
        <f>1-((L98/L100)*(L98/L100) + ((L99/L100)*(L99/L100)))</f>
        <v>0</v>
      </c>
    </row>
    <row r="111" spans="7:13" x14ac:dyDescent="0.3">
      <c r="G111" t="s">
        <v>73</v>
      </c>
      <c r="H111">
        <f>1-((I98/I100)*(I98/I100) + ((I99/I100)*(I99/I100)))</f>
        <v>0.44444444444444442</v>
      </c>
      <c r="K111" t="s">
        <v>73</v>
      </c>
      <c r="L111">
        <f>1-((M98/M100)*(M98/M100) + ((M99/M100)*(M99/M100)))</f>
        <v>0.44444444444444442</v>
      </c>
    </row>
    <row r="112" spans="7:13" x14ac:dyDescent="0.3">
      <c r="G112" s="19" t="s">
        <v>138</v>
      </c>
      <c r="H112" s="19">
        <f>(H100*H110+I100*H111)/(H100+I100)</f>
        <v>0.26666666666666666</v>
      </c>
      <c r="K112" s="19" t="s">
        <v>80</v>
      </c>
      <c r="L112" s="19">
        <f>(L100*L110+M100*L111)/(L100+M100)</f>
        <v>0.26666666666666666</v>
      </c>
    </row>
    <row r="113" spans="1:16" x14ac:dyDescent="0.3">
      <c r="G113" s="11"/>
      <c r="H113" s="11"/>
    </row>
    <row r="115" spans="1:16" x14ac:dyDescent="0.3">
      <c r="M115" t="s">
        <v>137</v>
      </c>
    </row>
    <row r="116" spans="1:16" x14ac:dyDescent="0.3">
      <c r="M116" t="s">
        <v>105</v>
      </c>
    </row>
    <row r="117" spans="1:16" x14ac:dyDescent="0.3">
      <c r="L117" t="s">
        <v>12</v>
      </c>
      <c r="N117" t="s">
        <v>106</v>
      </c>
    </row>
    <row r="118" spans="1:16" x14ac:dyDescent="0.3">
      <c r="N118" t="s">
        <v>111</v>
      </c>
    </row>
    <row r="119" spans="1:16" x14ac:dyDescent="0.3">
      <c r="M119" t="s">
        <v>12</v>
      </c>
      <c r="O119" t="s">
        <v>139</v>
      </c>
    </row>
    <row r="120" spans="1:16" x14ac:dyDescent="0.3">
      <c r="O120" t="s">
        <v>109</v>
      </c>
    </row>
    <row r="121" spans="1:16" x14ac:dyDescent="0.3">
      <c r="N121" t="s">
        <v>12</v>
      </c>
      <c r="P121" t="s">
        <v>140</v>
      </c>
    </row>
    <row r="122" spans="1:16" x14ac:dyDescent="0.3">
      <c r="P122" t="s">
        <v>13</v>
      </c>
    </row>
    <row r="123" spans="1:16" x14ac:dyDescent="0.3">
      <c r="A123" s="12"/>
      <c r="B123" s="2" t="s">
        <v>14</v>
      </c>
      <c r="C123" s="2" t="s">
        <v>15</v>
      </c>
      <c r="D123" s="2" t="s">
        <v>17</v>
      </c>
      <c r="G123" s="12"/>
      <c r="H123" s="12"/>
      <c r="I123" s="12"/>
      <c r="J123" s="12"/>
      <c r="K123" s="12"/>
      <c r="L123" s="12"/>
      <c r="M123" s="12"/>
      <c r="N123" s="12"/>
      <c r="O123" s="12"/>
      <c r="P123" s="12"/>
    </row>
    <row r="124" spans="1:16" ht="16.2" customHeight="1" x14ac:dyDescent="0.3">
      <c r="A124" s="29">
        <v>8</v>
      </c>
      <c r="B124" s="1" t="s">
        <v>6</v>
      </c>
      <c r="C124" s="1" t="s">
        <v>4</v>
      </c>
      <c r="D124" s="1" t="s">
        <v>13</v>
      </c>
      <c r="G124" s="12"/>
      <c r="H124" s="12"/>
      <c r="I124" s="12"/>
      <c r="J124" s="12"/>
      <c r="K124" s="12"/>
      <c r="L124" s="12"/>
      <c r="M124" s="12"/>
      <c r="N124" s="12"/>
      <c r="O124" s="12"/>
      <c r="P124" s="12"/>
    </row>
    <row r="125" spans="1:16" x14ac:dyDescent="0.3">
      <c r="A125" s="30">
        <v>9</v>
      </c>
      <c r="B125" s="1" t="s">
        <v>19</v>
      </c>
      <c r="C125" s="1" t="s">
        <v>4</v>
      </c>
      <c r="D125" s="1" t="s">
        <v>13</v>
      </c>
      <c r="G125" s="12"/>
      <c r="H125" s="28"/>
      <c r="I125" s="12"/>
      <c r="J125" s="12"/>
      <c r="K125" s="12"/>
      <c r="L125" s="28"/>
      <c r="M125" s="12"/>
      <c r="N125" s="12"/>
      <c r="O125" s="12"/>
      <c r="P125" s="12"/>
    </row>
    <row r="126" spans="1:16" x14ac:dyDescent="0.3">
      <c r="A126" s="31">
        <v>10</v>
      </c>
      <c r="B126" s="1" t="s">
        <v>6</v>
      </c>
      <c r="C126" s="1" t="s">
        <v>21</v>
      </c>
      <c r="D126" s="1" t="s">
        <v>13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</row>
    <row r="127" spans="1:16" x14ac:dyDescent="0.3">
      <c r="A127" s="32">
        <v>11</v>
      </c>
      <c r="B127" s="1" t="s">
        <v>19</v>
      </c>
      <c r="C127" s="1" t="s">
        <v>21</v>
      </c>
      <c r="D127" s="1" t="s">
        <v>13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</row>
    <row r="128" spans="1:16" x14ac:dyDescent="0.3">
      <c r="G128" s="12"/>
      <c r="H128" s="12"/>
      <c r="I128" s="12"/>
      <c r="J128" s="12"/>
      <c r="K128" s="12"/>
      <c r="L128" s="12"/>
      <c r="M128" s="12"/>
      <c r="N128" s="12"/>
      <c r="O128" s="12"/>
      <c r="P128" s="12"/>
    </row>
    <row r="129" spans="7:16" x14ac:dyDescent="0.3">
      <c r="G129" s="12"/>
      <c r="H129" s="12"/>
      <c r="I129" s="12"/>
      <c r="J129" s="12"/>
      <c r="K129" s="12"/>
      <c r="L129" s="12"/>
      <c r="M129" s="12"/>
      <c r="N129" s="12"/>
      <c r="O129" s="12"/>
      <c r="P129" s="12"/>
    </row>
    <row r="130" spans="7:16" x14ac:dyDescent="0.3">
      <c r="G130" s="12"/>
      <c r="H130" s="12"/>
      <c r="I130" s="12"/>
      <c r="J130" s="12"/>
      <c r="K130" s="12"/>
      <c r="L130" s="12"/>
      <c r="M130" s="12"/>
      <c r="N130" s="12"/>
      <c r="O130" s="12"/>
      <c r="P130" s="12"/>
    </row>
    <row r="131" spans="7:16" x14ac:dyDescent="0.3">
      <c r="G131" s="12"/>
      <c r="H131" s="12"/>
      <c r="I131" s="12"/>
      <c r="J131" s="12"/>
      <c r="K131" s="12"/>
      <c r="L131" s="12"/>
      <c r="M131" s="12"/>
      <c r="N131" s="12"/>
      <c r="O131" s="12"/>
      <c r="P131" s="12"/>
    </row>
    <row r="132" spans="7:16" x14ac:dyDescent="0.3">
      <c r="G132" s="12"/>
      <c r="H132" s="28"/>
      <c r="I132" s="12"/>
      <c r="J132" s="12"/>
      <c r="K132" s="12"/>
      <c r="L132" s="28"/>
      <c r="M132" s="12"/>
      <c r="N132" s="12"/>
      <c r="O132" s="12"/>
      <c r="P132" s="12"/>
    </row>
    <row r="133" spans="7:16" x14ac:dyDescent="0.3">
      <c r="G133" s="12"/>
      <c r="H133" s="12"/>
      <c r="I133" s="12"/>
      <c r="J133" s="12"/>
      <c r="K133" s="12"/>
      <c r="L133" s="12"/>
      <c r="M133" s="12"/>
      <c r="N133" s="12"/>
      <c r="O133" s="12"/>
      <c r="P133" s="12"/>
    </row>
    <row r="134" spans="7:16" x14ac:dyDescent="0.3">
      <c r="G134" s="12"/>
      <c r="H134" s="12"/>
      <c r="I134" s="12"/>
      <c r="J134" s="12"/>
      <c r="K134" s="12"/>
      <c r="L134" s="12"/>
      <c r="M134" s="12"/>
      <c r="N134" s="12"/>
      <c r="O134" s="12"/>
      <c r="P134" s="12"/>
    </row>
    <row r="135" spans="7:16" x14ac:dyDescent="0.3">
      <c r="G135" s="12"/>
      <c r="H135" s="12"/>
      <c r="I135" s="12"/>
      <c r="J135" s="12"/>
      <c r="K135" s="12"/>
      <c r="L135" s="12"/>
      <c r="M135" s="12"/>
      <c r="N135" s="12"/>
      <c r="O135" s="12"/>
      <c r="P135" s="12"/>
    </row>
    <row r="136" spans="7:16" x14ac:dyDescent="0.3">
      <c r="G136" s="12"/>
      <c r="H136" s="12"/>
      <c r="I136" s="12"/>
      <c r="J136" s="12"/>
      <c r="K136" s="12"/>
      <c r="L136" s="12"/>
      <c r="M136" s="12"/>
      <c r="N136" s="12"/>
      <c r="O136" s="12"/>
      <c r="P136" s="12"/>
    </row>
    <row r="137" spans="7:16" x14ac:dyDescent="0.3">
      <c r="G137" s="12"/>
      <c r="H137" s="12"/>
      <c r="I137" s="12"/>
      <c r="J137" s="12"/>
      <c r="K137" s="12"/>
      <c r="L137" s="12"/>
      <c r="M137" s="12"/>
      <c r="N137" s="12"/>
      <c r="O137" s="12"/>
      <c r="P137" s="12"/>
    </row>
    <row r="138" spans="7:16" x14ac:dyDescent="0.3">
      <c r="G138" s="12"/>
      <c r="H138" s="12"/>
      <c r="I138" s="12"/>
      <c r="J138" s="12"/>
      <c r="K138" s="12"/>
      <c r="L138" s="12"/>
      <c r="M138" s="12"/>
      <c r="N138" s="12"/>
      <c r="O138" s="12"/>
      <c r="P138" s="12"/>
    </row>
    <row r="139" spans="7:16" x14ac:dyDescent="0.3">
      <c r="G139" s="12"/>
      <c r="H139" s="28"/>
      <c r="I139" s="12"/>
      <c r="J139" s="12"/>
      <c r="K139" s="12"/>
      <c r="L139" s="28"/>
      <c r="M139" s="12"/>
      <c r="N139" s="12"/>
      <c r="O139" s="12"/>
      <c r="P139" s="12"/>
    </row>
    <row r="140" spans="7:16" x14ac:dyDescent="0.3">
      <c r="G140" s="12"/>
      <c r="H140" s="12"/>
      <c r="I140" s="12"/>
      <c r="J140" s="12"/>
      <c r="K140" s="12"/>
      <c r="L140" s="12"/>
      <c r="M140" s="12"/>
      <c r="N140" s="12"/>
      <c r="O140" s="12"/>
      <c r="P140" s="12"/>
    </row>
    <row r="141" spans="7:16" x14ac:dyDescent="0.3">
      <c r="G141" s="12"/>
      <c r="H141" s="12"/>
      <c r="I141" s="12"/>
      <c r="J141" s="12"/>
      <c r="K141" s="12"/>
      <c r="L141" s="12"/>
      <c r="M141" s="12"/>
      <c r="N141" s="12"/>
      <c r="O141" s="12"/>
      <c r="P141" s="12"/>
    </row>
    <row r="142" spans="7:16" x14ac:dyDescent="0.3">
      <c r="G142" s="12"/>
      <c r="H142" s="12"/>
      <c r="I142" s="12"/>
      <c r="J142" s="12"/>
      <c r="K142" s="12"/>
      <c r="L142" s="12"/>
      <c r="M142" s="12"/>
      <c r="N142" s="12"/>
      <c r="O142" s="12"/>
      <c r="P142" s="12"/>
    </row>
    <row r="143" spans="7:16" x14ac:dyDescent="0.3">
      <c r="G143" s="12"/>
      <c r="H143" s="12"/>
      <c r="I143" s="12"/>
      <c r="J143" s="12"/>
      <c r="K143" s="12"/>
      <c r="L143" s="12"/>
      <c r="M143" s="12"/>
      <c r="N143" s="12"/>
      <c r="O143" s="12"/>
      <c r="P143" s="12"/>
    </row>
    <row r="144" spans="7:16" x14ac:dyDescent="0.3">
      <c r="G144" s="12"/>
      <c r="H144" s="12"/>
      <c r="I144" s="12"/>
      <c r="J144" s="12"/>
      <c r="K144" s="12"/>
      <c r="L144" s="12"/>
      <c r="M144" s="12"/>
      <c r="N144" s="12"/>
      <c r="O144" s="12"/>
      <c r="P144" s="12"/>
    </row>
    <row r="145" spans="7:16" x14ac:dyDescent="0.3">
      <c r="G145" s="12"/>
      <c r="H145" s="12"/>
      <c r="I145" s="12"/>
      <c r="J145" s="12"/>
      <c r="K145" s="12"/>
      <c r="L145" s="12"/>
      <c r="M145" s="12"/>
      <c r="N145" s="12"/>
      <c r="O145" s="12"/>
      <c r="P145" s="12"/>
    </row>
    <row r="146" spans="7:16" x14ac:dyDescent="0.3">
      <c r="G146" s="12"/>
      <c r="H146" s="12"/>
      <c r="I146" s="12"/>
      <c r="J146" s="12"/>
      <c r="K146" s="12"/>
      <c r="L146" s="12"/>
      <c r="M146" s="12"/>
      <c r="N146" s="12"/>
      <c r="O146" s="12"/>
      <c r="P146" s="12"/>
    </row>
    <row r="147" spans="7:16" x14ac:dyDescent="0.3">
      <c r="G147" s="12"/>
      <c r="H147" s="12"/>
      <c r="I147" s="12"/>
      <c r="J147" s="12"/>
      <c r="K147" s="12"/>
      <c r="L147" s="12"/>
      <c r="M147" s="12"/>
      <c r="N147" s="12"/>
      <c r="O147" s="12"/>
      <c r="P147" s="12"/>
    </row>
    <row r="148" spans="7:16" x14ac:dyDescent="0.3">
      <c r="G148" s="12"/>
      <c r="H148" s="12"/>
      <c r="I148" s="12"/>
      <c r="J148" s="12"/>
      <c r="K148" s="12"/>
      <c r="L148" s="12"/>
      <c r="M148" s="12"/>
      <c r="N148" s="12"/>
      <c r="O148" s="12"/>
      <c r="P148" s="12"/>
    </row>
    <row r="149" spans="7:16" x14ac:dyDescent="0.3">
      <c r="G149" s="12"/>
      <c r="H149" s="12"/>
      <c r="I149" s="12"/>
      <c r="J149" s="12"/>
      <c r="K149" s="12"/>
      <c r="L149" s="12"/>
      <c r="M149" s="12"/>
      <c r="N149" s="12"/>
      <c r="O149" s="12"/>
      <c r="P149" s="12"/>
    </row>
    <row r="150" spans="7:16" x14ac:dyDescent="0.3">
      <c r="G150" s="12"/>
      <c r="H150" s="12"/>
      <c r="I150" s="12"/>
      <c r="J150" s="12"/>
      <c r="K150" s="12"/>
      <c r="L150" s="12"/>
      <c r="M150" s="12"/>
      <c r="N150" s="12"/>
      <c r="O150" s="12"/>
      <c r="P150" s="12"/>
    </row>
    <row r="151" spans="7:16" x14ac:dyDescent="0.3">
      <c r="G151" s="12"/>
      <c r="H151" s="12"/>
      <c r="I151" s="12"/>
      <c r="J151" s="12"/>
      <c r="K151" s="12"/>
      <c r="L151" s="12"/>
      <c r="M151" s="12"/>
      <c r="N151" s="12"/>
      <c r="O151" s="12"/>
      <c r="P151" s="12"/>
    </row>
    <row r="152" spans="7:16" x14ac:dyDescent="0.3">
      <c r="G152" s="12"/>
      <c r="H152" s="12"/>
      <c r="I152" s="12"/>
      <c r="J152" s="12"/>
      <c r="K152" s="12"/>
      <c r="L152" s="12"/>
      <c r="M152" s="12"/>
      <c r="N152" s="12"/>
      <c r="O152" s="12"/>
      <c r="P152" s="12"/>
    </row>
    <row r="153" spans="7:16" x14ac:dyDescent="0.3">
      <c r="G153" s="12"/>
      <c r="H153" s="12"/>
      <c r="I153" s="12"/>
      <c r="J153" s="12"/>
      <c r="K153" s="12"/>
      <c r="L153" s="12"/>
      <c r="M153" s="12"/>
      <c r="N153" s="12"/>
      <c r="O153" s="12"/>
      <c r="P153" s="12"/>
    </row>
    <row r="154" spans="7:16" x14ac:dyDescent="0.3">
      <c r="G154" s="12"/>
      <c r="H154" s="12"/>
      <c r="I154" s="12"/>
      <c r="J154" s="12"/>
      <c r="K154" s="12"/>
      <c r="L154" s="12"/>
      <c r="M154" s="12"/>
      <c r="N154" s="12"/>
      <c r="O154" s="12"/>
      <c r="P154" s="12"/>
    </row>
    <row r="155" spans="7:16" x14ac:dyDescent="0.3">
      <c r="G155" s="12"/>
      <c r="H155" s="12"/>
      <c r="I155" s="12"/>
      <c r="J155" s="12"/>
      <c r="K155" s="12"/>
      <c r="L155" s="12"/>
      <c r="M155" s="12"/>
      <c r="N155" s="12"/>
      <c r="O155" s="12"/>
      <c r="P155" s="12"/>
    </row>
    <row r="156" spans="7:16" x14ac:dyDescent="0.3">
      <c r="G156" s="12"/>
      <c r="H156" s="12"/>
      <c r="I156" s="12"/>
      <c r="J156" s="12"/>
      <c r="K156" s="12"/>
      <c r="L156" s="12"/>
      <c r="M156" s="12"/>
      <c r="N156" s="12"/>
      <c r="O156" s="12"/>
      <c r="P156" s="12"/>
    </row>
    <row r="157" spans="7:16" x14ac:dyDescent="0.3">
      <c r="G157" s="12"/>
      <c r="H157" s="12"/>
      <c r="I157" s="12"/>
      <c r="J157" s="12"/>
      <c r="K157" s="12"/>
      <c r="L157" s="12"/>
      <c r="M157" s="12"/>
      <c r="N157" s="12"/>
      <c r="O157" s="12"/>
      <c r="P157" s="12"/>
    </row>
    <row r="158" spans="7:16" x14ac:dyDescent="0.3">
      <c r="G158" s="12"/>
      <c r="H158" s="12"/>
      <c r="I158" s="12"/>
      <c r="J158" s="12"/>
      <c r="K158" s="12"/>
      <c r="L158" s="12"/>
      <c r="M158" s="12"/>
      <c r="N158" s="12"/>
      <c r="O158" s="12"/>
      <c r="P158" s="12"/>
    </row>
    <row r="159" spans="7:16" x14ac:dyDescent="0.3">
      <c r="G159" s="12"/>
      <c r="H159" s="12"/>
      <c r="I159" s="12"/>
      <c r="J159" s="12"/>
      <c r="K159" s="12"/>
      <c r="L159" s="12"/>
      <c r="M159" s="12"/>
      <c r="N159" s="12"/>
      <c r="O159" s="12"/>
      <c r="P159" s="12"/>
    </row>
    <row r="160" spans="7:16" x14ac:dyDescent="0.3">
      <c r="G160" s="12"/>
      <c r="H160" s="12"/>
      <c r="I160" s="12"/>
      <c r="J160" s="12"/>
      <c r="K160" s="12"/>
      <c r="L160" s="12"/>
      <c r="M160" s="12"/>
      <c r="N160" s="12"/>
      <c r="O160" s="12"/>
      <c r="P160" s="12"/>
    </row>
    <row r="161" spans="7:16" x14ac:dyDescent="0.3">
      <c r="G161" s="12"/>
      <c r="H161" s="12"/>
      <c r="I161" s="12"/>
      <c r="J161" s="12"/>
      <c r="K161" s="12"/>
      <c r="L161" s="12"/>
      <c r="M161" s="12"/>
      <c r="N161" s="12"/>
      <c r="O161" s="12"/>
      <c r="P161" s="12"/>
    </row>
    <row r="162" spans="7:16" x14ac:dyDescent="0.3"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7:16" x14ac:dyDescent="0.3">
      <c r="G163" s="12"/>
      <c r="H163" s="12"/>
      <c r="I163" s="12"/>
      <c r="J163" s="12"/>
      <c r="K163" s="12"/>
      <c r="L163" s="12"/>
      <c r="M163" s="12"/>
      <c r="N163" s="12"/>
      <c r="O163" s="12"/>
      <c r="P163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C013-E141-47CE-BCE9-5D7C4EC406E0}">
  <dimension ref="A1:O66"/>
  <sheetViews>
    <sheetView tabSelected="1" zoomScaleNormal="100" workbookViewId="0">
      <selection activeCell="C23" sqref="C23"/>
    </sheetView>
  </sheetViews>
  <sheetFormatPr defaultRowHeight="14.4" x14ac:dyDescent="0.3"/>
  <cols>
    <col min="2" max="2" width="20" bestFit="1" customWidth="1"/>
    <col min="3" max="3" width="10.88671875" bestFit="1" customWidth="1"/>
    <col min="5" max="5" width="15" bestFit="1" customWidth="1"/>
    <col min="11" max="11" width="11.33203125" bestFit="1" customWidth="1"/>
    <col min="12" max="12" width="10.6640625" bestFit="1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G1" s="21" t="s">
        <v>81</v>
      </c>
      <c r="H1" s="21" t="s">
        <v>82</v>
      </c>
      <c r="I1" s="21" t="s">
        <v>83</v>
      </c>
      <c r="J1" s="21" t="s">
        <v>84</v>
      </c>
      <c r="K1" s="21" t="s">
        <v>85</v>
      </c>
      <c r="L1" s="21" t="s">
        <v>86</v>
      </c>
      <c r="M1" s="21" t="s">
        <v>87</v>
      </c>
      <c r="N1" s="21" t="s">
        <v>88</v>
      </c>
      <c r="O1" s="21" t="s">
        <v>89</v>
      </c>
    </row>
    <row r="2" spans="1:15" x14ac:dyDescent="0.3">
      <c r="A2" s="3">
        <v>1</v>
      </c>
      <c r="B2" s="6" t="s">
        <v>4</v>
      </c>
      <c r="C2" s="6" t="s">
        <v>9</v>
      </c>
      <c r="D2" s="6" t="s">
        <v>10</v>
      </c>
      <c r="E2" s="6" t="s">
        <v>12</v>
      </c>
      <c r="F2">
        <v>1</v>
      </c>
      <c r="G2" s="22" t="s">
        <v>96</v>
      </c>
      <c r="H2" s="34" t="s">
        <v>148</v>
      </c>
      <c r="I2">
        <v>3</v>
      </c>
      <c r="J2">
        <f>I2/11</f>
        <v>0.27272727272727271</v>
      </c>
      <c r="K2">
        <v>3</v>
      </c>
      <c r="L2">
        <v>0</v>
      </c>
      <c r="M2">
        <f>K2/I2</f>
        <v>1</v>
      </c>
      <c r="N2">
        <f>L2/I2</f>
        <v>0</v>
      </c>
      <c r="O2">
        <f>2*J2*J12*(ABS(M2-M12)+ABS(N2-N12))</f>
        <v>0.29752066115702475</v>
      </c>
    </row>
    <row r="3" spans="1:15" x14ac:dyDescent="0.3">
      <c r="A3" s="3">
        <v>2</v>
      </c>
      <c r="B3" s="1" t="s">
        <v>5</v>
      </c>
      <c r="C3" s="1" t="s">
        <v>7</v>
      </c>
      <c r="D3" s="1" t="s">
        <v>10</v>
      </c>
      <c r="E3" s="1" t="s">
        <v>13</v>
      </c>
      <c r="F3">
        <v>2</v>
      </c>
      <c r="G3" s="22" t="s">
        <v>141</v>
      </c>
      <c r="H3" s="34" t="s">
        <v>149</v>
      </c>
      <c r="I3">
        <v>3</v>
      </c>
      <c r="J3">
        <f t="shared" ref="J3:J9" si="0">I3/11</f>
        <v>0.27272727272727271</v>
      </c>
      <c r="K3">
        <v>1</v>
      </c>
      <c r="L3">
        <v>2</v>
      </c>
      <c r="M3">
        <f t="shared" ref="M3:M9" si="1">K3/I3</f>
        <v>0.33333333333333331</v>
      </c>
      <c r="N3">
        <f t="shared" ref="N3:N9" si="2">L3/I3</f>
        <v>0.66666666666666663</v>
      </c>
      <c r="O3">
        <f t="shared" ref="O3:O9" si="3">2*J3*J13*(ABS(M3-M13)+ABS(N3-N13))</f>
        <v>0.23140495867768593</v>
      </c>
    </row>
    <row r="4" spans="1:15" x14ac:dyDescent="0.3">
      <c r="A4" s="3">
        <v>3</v>
      </c>
      <c r="B4" s="1" t="s">
        <v>6</v>
      </c>
      <c r="C4" s="1" t="s">
        <v>8</v>
      </c>
      <c r="D4" s="1" t="s">
        <v>11</v>
      </c>
      <c r="E4" s="1" t="s">
        <v>13</v>
      </c>
      <c r="F4">
        <v>3</v>
      </c>
      <c r="G4" s="22" t="s">
        <v>142</v>
      </c>
      <c r="H4" s="34" t="s">
        <v>150</v>
      </c>
      <c r="I4">
        <v>2</v>
      </c>
      <c r="J4">
        <f t="shared" si="0"/>
        <v>0.18181818181818182</v>
      </c>
      <c r="K4">
        <v>1</v>
      </c>
      <c r="L4">
        <v>1</v>
      </c>
      <c r="M4">
        <f t="shared" si="1"/>
        <v>0.5</v>
      </c>
      <c r="N4">
        <f t="shared" si="2"/>
        <v>0.5</v>
      </c>
      <c r="O4">
        <f t="shared" si="3"/>
        <v>6.6115702479338831E-2</v>
      </c>
    </row>
    <row r="5" spans="1:15" x14ac:dyDescent="0.3">
      <c r="A5" s="3">
        <v>4</v>
      </c>
      <c r="B5" s="6" t="s">
        <v>4</v>
      </c>
      <c r="C5" s="6" t="s">
        <v>8</v>
      </c>
      <c r="D5" s="6" t="s">
        <v>10</v>
      </c>
      <c r="E5" s="6" t="s">
        <v>12</v>
      </c>
      <c r="F5">
        <v>4</v>
      </c>
      <c r="G5" s="22" t="s">
        <v>144</v>
      </c>
      <c r="H5" s="34" t="s">
        <v>151</v>
      </c>
      <c r="I5">
        <v>2</v>
      </c>
      <c r="J5">
        <f t="shared" si="0"/>
        <v>0.18181818181818182</v>
      </c>
      <c r="K5">
        <v>2</v>
      </c>
      <c r="L5">
        <v>0</v>
      </c>
      <c r="M5">
        <f t="shared" si="1"/>
        <v>1</v>
      </c>
      <c r="N5">
        <f t="shared" si="2"/>
        <v>0</v>
      </c>
      <c r="O5">
        <f t="shared" si="3"/>
        <v>0.19834710743801651</v>
      </c>
    </row>
    <row r="6" spans="1:15" x14ac:dyDescent="0.3">
      <c r="A6" s="3">
        <v>5</v>
      </c>
      <c r="B6" s="6" t="s">
        <v>5</v>
      </c>
      <c r="C6" s="6" t="s">
        <v>8</v>
      </c>
      <c r="D6" s="6" t="s">
        <v>10</v>
      </c>
      <c r="E6" s="6" t="s">
        <v>12</v>
      </c>
      <c r="F6" s="36">
        <v>5</v>
      </c>
      <c r="G6" s="37" t="s">
        <v>145</v>
      </c>
      <c r="H6" s="38" t="s">
        <v>152</v>
      </c>
      <c r="I6">
        <v>2</v>
      </c>
      <c r="J6">
        <f t="shared" si="0"/>
        <v>0.18181818181818182</v>
      </c>
      <c r="K6">
        <v>0</v>
      </c>
      <c r="L6">
        <v>2</v>
      </c>
      <c r="M6">
        <f t="shared" si="1"/>
        <v>0</v>
      </c>
      <c r="N6">
        <f t="shared" si="2"/>
        <v>1</v>
      </c>
      <c r="O6">
        <f t="shared" si="3"/>
        <v>0.33057851239669417</v>
      </c>
    </row>
    <row r="7" spans="1:15" x14ac:dyDescent="0.3">
      <c r="A7" s="3">
        <v>6</v>
      </c>
      <c r="B7" s="6" t="s">
        <v>6</v>
      </c>
      <c r="C7" s="6" t="s">
        <v>9</v>
      </c>
      <c r="D7" s="6" t="s">
        <v>11</v>
      </c>
      <c r="E7" s="6" t="s">
        <v>12</v>
      </c>
      <c r="F7">
        <v>6</v>
      </c>
      <c r="G7" s="22" t="s">
        <v>143</v>
      </c>
      <c r="H7" s="34" t="s">
        <v>153</v>
      </c>
      <c r="I7">
        <v>4</v>
      </c>
      <c r="J7">
        <f t="shared" si="0"/>
        <v>0.36363636363636365</v>
      </c>
      <c r="K7">
        <v>3</v>
      </c>
      <c r="L7">
        <v>1</v>
      </c>
      <c r="M7">
        <f t="shared" si="1"/>
        <v>0.75</v>
      </c>
      <c r="N7">
        <f t="shared" si="2"/>
        <v>0.25</v>
      </c>
      <c r="O7">
        <f t="shared" si="3"/>
        <v>0.13223140495867769</v>
      </c>
    </row>
    <row r="8" spans="1:15" x14ac:dyDescent="0.3">
      <c r="A8" s="3">
        <v>7</v>
      </c>
      <c r="B8" s="1" t="s">
        <v>5</v>
      </c>
      <c r="C8" s="1" t="s">
        <v>7</v>
      </c>
      <c r="D8" s="1" t="s">
        <v>11</v>
      </c>
      <c r="E8" s="1" t="s">
        <v>13</v>
      </c>
      <c r="F8">
        <v>7</v>
      </c>
      <c r="G8" s="22" t="s">
        <v>146</v>
      </c>
      <c r="H8" s="34" t="s">
        <v>147</v>
      </c>
      <c r="I8">
        <v>5</v>
      </c>
      <c r="J8">
        <f t="shared" si="0"/>
        <v>0.45454545454545453</v>
      </c>
      <c r="K8">
        <v>4</v>
      </c>
      <c r="L8">
        <v>1</v>
      </c>
      <c r="M8">
        <f t="shared" si="1"/>
        <v>0.8</v>
      </c>
      <c r="N8">
        <f t="shared" si="2"/>
        <v>0.2</v>
      </c>
      <c r="O8">
        <f t="shared" si="3"/>
        <v>0.23140495867768593</v>
      </c>
    </row>
    <row r="9" spans="1:15" x14ac:dyDescent="0.3">
      <c r="A9" s="3">
        <v>8</v>
      </c>
      <c r="B9" s="6" t="s">
        <v>4</v>
      </c>
      <c r="C9" s="6" t="s">
        <v>8</v>
      </c>
      <c r="D9" s="6" t="s">
        <v>10</v>
      </c>
      <c r="E9" s="6" t="s">
        <v>12</v>
      </c>
      <c r="F9">
        <v>8</v>
      </c>
      <c r="G9" s="22" t="s">
        <v>147</v>
      </c>
      <c r="H9" s="34" t="s">
        <v>146</v>
      </c>
      <c r="I9">
        <v>3</v>
      </c>
      <c r="J9">
        <f t="shared" si="0"/>
        <v>0.27272727272727271</v>
      </c>
      <c r="K9">
        <v>1</v>
      </c>
      <c r="L9">
        <v>2</v>
      </c>
      <c r="M9">
        <f t="shared" si="1"/>
        <v>0.33333333333333331</v>
      </c>
      <c r="N9">
        <f t="shared" si="2"/>
        <v>0.66666666666666663</v>
      </c>
      <c r="O9">
        <f t="shared" si="3"/>
        <v>0.23140495867768593</v>
      </c>
    </row>
    <row r="11" spans="1:15" x14ac:dyDescent="0.3">
      <c r="B11" s="8" t="s">
        <v>24</v>
      </c>
      <c r="C11" s="9"/>
      <c r="G11" s="21" t="s">
        <v>81</v>
      </c>
      <c r="H11" s="21" t="s">
        <v>82</v>
      </c>
      <c r="I11" s="21" t="s">
        <v>83</v>
      </c>
      <c r="J11" s="21" t="s">
        <v>84</v>
      </c>
      <c r="K11" s="21" t="s">
        <v>85</v>
      </c>
      <c r="L11" s="21" t="s">
        <v>86</v>
      </c>
      <c r="M11" s="21" t="s">
        <v>87</v>
      </c>
      <c r="N11" s="21" t="s">
        <v>88</v>
      </c>
    </row>
    <row r="12" spans="1:15" ht="15" thickBot="1" x14ac:dyDescent="0.35">
      <c r="F12">
        <v>1</v>
      </c>
      <c r="G12" s="34" t="s">
        <v>96</v>
      </c>
      <c r="H12" s="35" t="s">
        <v>148</v>
      </c>
      <c r="I12">
        <v>5</v>
      </c>
      <c r="J12">
        <f>I12/11</f>
        <v>0.45454545454545453</v>
      </c>
      <c r="K12">
        <v>2</v>
      </c>
      <c r="L12">
        <v>3</v>
      </c>
      <c r="M12">
        <f>K12/I12</f>
        <v>0.4</v>
      </c>
      <c r="N12">
        <f>L12/I12</f>
        <v>0.6</v>
      </c>
    </row>
    <row r="13" spans="1:15" x14ac:dyDescent="0.3">
      <c r="A13" s="39"/>
      <c r="B13" s="40" t="s">
        <v>104</v>
      </c>
      <c r="C13" s="40"/>
      <c r="D13" s="40"/>
      <c r="E13" s="41"/>
      <c r="F13">
        <v>2</v>
      </c>
      <c r="G13" s="34" t="s">
        <v>141</v>
      </c>
      <c r="H13" s="35" t="s">
        <v>149</v>
      </c>
      <c r="I13">
        <v>5</v>
      </c>
      <c r="J13">
        <f t="shared" ref="J13:J19" si="4">I13/11</f>
        <v>0.45454545454545453</v>
      </c>
      <c r="K13">
        <v>4</v>
      </c>
      <c r="L13">
        <v>1</v>
      </c>
      <c r="M13">
        <f t="shared" ref="M13:M19" si="5">K13/I13</f>
        <v>0.8</v>
      </c>
      <c r="N13">
        <f t="shared" ref="N13:N19" si="6">L13/I13</f>
        <v>0.2</v>
      </c>
    </row>
    <row r="14" spans="1:15" x14ac:dyDescent="0.3">
      <c r="A14" s="42"/>
      <c r="B14" s="43" t="s">
        <v>61</v>
      </c>
      <c r="C14" s="43"/>
      <c r="D14" s="43"/>
      <c r="E14" s="44"/>
      <c r="F14">
        <v>3</v>
      </c>
      <c r="G14" s="34" t="s">
        <v>142</v>
      </c>
      <c r="H14" s="35" t="s">
        <v>150</v>
      </c>
      <c r="I14">
        <v>6</v>
      </c>
      <c r="J14">
        <f t="shared" si="4"/>
        <v>0.54545454545454541</v>
      </c>
      <c r="K14">
        <v>4</v>
      </c>
      <c r="L14">
        <v>2</v>
      </c>
      <c r="M14">
        <f t="shared" si="5"/>
        <v>0.66666666666666663</v>
      </c>
      <c r="N14">
        <f t="shared" si="6"/>
        <v>0.33333333333333331</v>
      </c>
    </row>
    <row r="15" spans="1:15" x14ac:dyDescent="0.3">
      <c r="A15" s="42" t="s">
        <v>13</v>
      </c>
      <c r="B15" s="43"/>
      <c r="C15" s="43" t="s">
        <v>62</v>
      </c>
      <c r="D15" s="43"/>
      <c r="E15" s="44"/>
      <c r="F15">
        <v>4</v>
      </c>
      <c r="G15" s="34" t="s">
        <v>144</v>
      </c>
      <c r="H15" s="35" t="s">
        <v>151</v>
      </c>
      <c r="I15">
        <v>6</v>
      </c>
      <c r="J15">
        <f t="shared" si="4"/>
        <v>0.54545454545454541</v>
      </c>
      <c r="K15">
        <v>3</v>
      </c>
      <c r="L15">
        <v>3</v>
      </c>
      <c r="M15">
        <f t="shared" si="5"/>
        <v>0.5</v>
      </c>
      <c r="N15">
        <f t="shared" si="6"/>
        <v>0.5</v>
      </c>
    </row>
    <row r="16" spans="1:15" x14ac:dyDescent="0.3">
      <c r="A16" s="42"/>
      <c r="B16" s="43"/>
      <c r="C16" s="43" t="s">
        <v>63</v>
      </c>
      <c r="D16" s="43"/>
      <c r="E16" s="44"/>
      <c r="F16">
        <v>5</v>
      </c>
      <c r="G16" s="34" t="s">
        <v>145</v>
      </c>
      <c r="H16" s="35" t="s">
        <v>152</v>
      </c>
      <c r="I16">
        <v>6</v>
      </c>
      <c r="J16">
        <f t="shared" si="4"/>
        <v>0.54545454545454541</v>
      </c>
      <c r="K16">
        <v>5</v>
      </c>
      <c r="L16">
        <v>1</v>
      </c>
      <c r="M16">
        <f t="shared" si="5"/>
        <v>0.83333333333333337</v>
      </c>
      <c r="N16">
        <f t="shared" si="6"/>
        <v>0.16666666666666666</v>
      </c>
    </row>
    <row r="17" spans="1:15" x14ac:dyDescent="0.3">
      <c r="A17" s="42"/>
      <c r="B17" s="43" t="s">
        <v>157</v>
      </c>
      <c r="C17" s="43"/>
      <c r="D17" s="43" t="s">
        <v>154</v>
      </c>
      <c r="E17" s="44"/>
      <c r="F17">
        <v>6</v>
      </c>
      <c r="G17" s="34" t="s">
        <v>143</v>
      </c>
      <c r="H17" s="35" t="s">
        <v>153</v>
      </c>
      <c r="I17">
        <v>4</v>
      </c>
      <c r="J17">
        <f t="shared" si="4"/>
        <v>0.36363636363636365</v>
      </c>
      <c r="K17">
        <v>2</v>
      </c>
      <c r="L17">
        <v>2</v>
      </c>
      <c r="M17">
        <f t="shared" si="5"/>
        <v>0.5</v>
      </c>
      <c r="N17">
        <f t="shared" si="6"/>
        <v>0.5</v>
      </c>
    </row>
    <row r="18" spans="1:15" x14ac:dyDescent="0.3">
      <c r="A18" s="42"/>
      <c r="B18" s="43"/>
      <c r="C18" s="43"/>
      <c r="D18" s="43" t="s">
        <v>155</v>
      </c>
      <c r="E18" s="44"/>
      <c r="F18">
        <v>7</v>
      </c>
      <c r="G18" s="34" t="s">
        <v>146</v>
      </c>
      <c r="H18" s="35" t="s">
        <v>147</v>
      </c>
      <c r="I18">
        <v>3</v>
      </c>
      <c r="J18">
        <f t="shared" si="4"/>
        <v>0.27272727272727271</v>
      </c>
      <c r="K18">
        <v>1</v>
      </c>
      <c r="L18">
        <v>2</v>
      </c>
      <c r="M18">
        <f t="shared" si="5"/>
        <v>0.33333333333333331</v>
      </c>
      <c r="N18">
        <f t="shared" si="6"/>
        <v>0.66666666666666663</v>
      </c>
    </row>
    <row r="19" spans="1:15" ht="15" thickBot="1" x14ac:dyDescent="0.35">
      <c r="A19" s="45"/>
      <c r="B19" s="46"/>
      <c r="C19" s="46"/>
      <c r="D19" s="46" t="s">
        <v>12</v>
      </c>
      <c r="E19" s="47" t="s">
        <v>158</v>
      </c>
      <c r="F19">
        <v>8</v>
      </c>
      <c r="G19" s="34" t="s">
        <v>147</v>
      </c>
      <c r="H19" s="35" t="s">
        <v>146</v>
      </c>
      <c r="I19">
        <v>5</v>
      </c>
      <c r="J19">
        <f t="shared" si="4"/>
        <v>0.45454545454545453</v>
      </c>
      <c r="K19">
        <v>4</v>
      </c>
      <c r="L19">
        <v>1</v>
      </c>
      <c r="M19">
        <f t="shared" si="5"/>
        <v>0.8</v>
      </c>
      <c r="N19">
        <f t="shared" si="6"/>
        <v>0.2</v>
      </c>
    </row>
    <row r="21" spans="1:15" x14ac:dyDescent="0.3">
      <c r="B21" t="s">
        <v>104</v>
      </c>
    </row>
    <row r="22" spans="1:15" x14ac:dyDescent="0.3">
      <c r="B22" t="s">
        <v>61</v>
      </c>
    </row>
    <row r="23" spans="1:15" x14ac:dyDescent="0.3">
      <c r="A23" t="s">
        <v>13</v>
      </c>
    </row>
    <row r="26" spans="1:15" x14ac:dyDescent="0.3">
      <c r="A26" s="1"/>
      <c r="B26" s="2" t="s">
        <v>0</v>
      </c>
      <c r="C26" s="2" t="s">
        <v>1</v>
      </c>
      <c r="D26" s="2" t="s">
        <v>2</v>
      </c>
      <c r="E26" s="2" t="s">
        <v>3</v>
      </c>
      <c r="G26" s="21" t="s">
        <v>81</v>
      </c>
      <c r="H26" s="21" t="s">
        <v>82</v>
      </c>
      <c r="I26" s="21" t="s">
        <v>83</v>
      </c>
      <c r="J26" s="21" t="s">
        <v>84</v>
      </c>
      <c r="K26" s="21" t="s">
        <v>85</v>
      </c>
      <c r="L26" s="21" t="s">
        <v>86</v>
      </c>
      <c r="M26" s="21" t="s">
        <v>87</v>
      </c>
      <c r="N26" s="21" t="s">
        <v>88</v>
      </c>
      <c r="O26" s="21" t="s">
        <v>89</v>
      </c>
    </row>
    <row r="27" spans="1:15" x14ac:dyDescent="0.3">
      <c r="A27" s="3">
        <v>1</v>
      </c>
      <c r="B27" s="6" t="s">
        <v>4</v>
      </c>
      <c r="C27" s="6" t="s">
        <v>9</v>
      </c>
      <c r="D27" s="6" t="s">
        <v>10</v>
      </c>
      <c r="E27" s="6" t="s">
        <v>12</v>
      </c>
      <c r="F27">
        <v>1</v>
      </c>
      <c r="G27" s="22" t="s">
        <v>96</v>
      </c>
      <c r="H27" s="34" t="s">
        <v>148</v>
      </c>
      <c r="I27">
        <v>3</v>
      </c>
      <c r="J27">
        <f>I27/11</f>
        <v>0.27272727272727271</v>
      </c>
      <c r="K27">
        <v>3</v>
      </c>
      <c r="L27">
        <v>0</v>
      </c>
      <c r="M27">
        <f>K27/I27</f>
        <v>1</v>
      </c>
      <c r="N27">
        <f>L27/I27</f>
        <v>0</v>
      </c>
      <c r="O27">
        <f>2*J27*J37*(ABS(M27-M37)+ABS(N27-N37))</f>
        <v>9.9173553719008253E-2</v>
      </c>
    </row>
    <row r="28" spans="1:15" x14ac:dyDescent="0.3">
      <c r="A28" s="3">
        <v>3</v>
      </c>
      <c r="B28" s="1" t="s">
        <v>6</v>
      </c>
      <c r="C28" s="1" t="s">
        <v>8</v>
      </c>
      <c r="D28" s="1" t="s">
        <v>11</v>
      </c>
      <c r="E28" s="1" t="s">
        <v>13</v>
      </c>
      <c r="F28">
        <v>2</v>
      </c>
      <c r="G28" s="22" t="s">
        <v>141</v>
      </c>
      <c r="H28" s="34" t="s">
        <v>149</v>
      </c>
      <c r="I28">
        <v>1</v>
      </c>
      <c r="J28">
        <f t="shared" ref="J28:J30" si="7">I28/11</f>
        <v>9.0909090909090912E-2</v>
      </c>
      <c r="K28">
        <v>1</v>
      </c>
      <c r="L28">
        <v>0</v>
      </c>
      <c r="M28">
        <f t="shared" ref="M28:M30" si="8">K28/I28</f>
        <v>1</v>
      </c>
      <c r="N28">
        <f t="shared" ref="N28:N30" si="9">L28/I28</f>
        <v>0</v>
      </c>
      <c r="O28">
        <f t="shared" ref="O28:O30" si="10">2*J28*J38*(ABS(M28-M38)+ABS(N28-N38))</f>
        <v>3.3057851239669422E-2</v>
      </c>
    </row>
    <row r="29" spans="1:15" x14ac:dyDescent="0.3">
      <c r="A29" s="3">
        <v>4</v>
      </c>
      <c r="B29" s="6" t="s">
        <v>4</v>
      </c>
      <c r="C29" s="6" t="s">
        <v>8</v>
      </c>
      <c r="D29" s="6" t="s">
        <v>10</v>
      </c>
      <c r="E29" s="6" t="s">
        <v>12</v>
      </c>
      <c r="F29">
        <v>3</v>
      </c>
      <c r="G29" s="22" t="s">
        <v>142</v>
      </c>
      <c r="H29" s="34" t="s">
        <v>150</v>
      </c>
      <c r="I29">
        <v>2</v>
      </c>
      <c r="J29">
        <f t="shared" si="7"/>
        <v>0.18181818181818182</v>
      </c>
      <c r="K29">
        <v>1</v>
      </c>
      <c r="L29">
        <v>1</v>
      </c>
      <c r="M29">
        <f t="shared" si="8"/>
        <v>0.5</v>
      </c>
      <c r="N29">
        <f t="shared" si="9"/>
        <v>0.5</v>
      </c>
      <c r="O29">
        <f t="shared" si="10"/>
        <v>0.13223140495867769</v>
      </c>
    </row>
    <row r="30" spans="1:15" x14ac:dyDescent="0.3">
      <c r="A30" s="3">
        <v>5</v>
      </c>
      <c r="B30" s="6" t="s">
        <v>5</v>
      </c>
      <c r="C30" s="6" t="s">
        <v>8</v>
      </c>
      <c r="D30" s="6" t="s">
        <v>10</v>
      </c>
      <c r="E30" s="6" t="s">
        <v>12</v>
      </c>
      <c r="F30">
        <v>4</v>
      </c>
      <c r="G30" s="22" t="s">
        <v>144</v>
      </c>
      <c r="H30" s="34" t="s">
        <v>143</v>
      </c>
      <c r="I30">
        <v>2</v>
      </c>
      <c r="J30">
        <f t="shared" si="7"/>
        <v>0.18181818181818182</v>
      </c>
      <c r="K30">
        <v>2</v>
      </c>
      <c r="L30">
        <v>0</v>
      </c>
      <c r="M30">
        <f t="shared" si="8"/>
        <v>1</v>
      </c>
      <c r="N30">
        <f t="shared" si="9"/>
        <v>0</v>
      </c>
      <c r="O30">
        <f t="shared" si="10"/>
        <v>6.6115702479338845E-2</v>
      </c>
    </row>
    <row r="31" spans="1:15" x14ac:dyDescent="0.3">
      <c r="A31" s="3">
        <v>6</v>
      </c>
      <c r="B31" s="6" t="s">
        <v>6</v>
      </c>
      <c r="C31" s="6" t="s">
        <v>9</v>
      </c>
      <c r="D31" s="6" t="s">
        <v>11</v>
      </c>
      <c r="E31" s="6" t="s">
        <v>12</v>
      </c>
      <c r="F31">
        <v>5</v>
      </c>
      <c r="G31" s="22" t="s">
        <v>143</v>
      </c>
      <c r="H31" s="34" t="s">
        <v>144</v>
      </c>
      <c r="I31">
        <v>4</v>
      </c>
      <c r="J31">
        <f>I31/11</f>
        <v>0.36363636363636365</v>
      </c>
      <c r="K31">
        <v>3</v>
      </c>
      <c r="L31">
        <v>1</v>
      </c>
      <c r="M31">
        <f>K31/I31</f>
        <v>0.75</v>
      </c>
      <c r="N31">
        <f>L31/I31</f>
        <v>0.25</v>
      </c>
      <c r="O31">
        <f>2*J31*J41*(ABS(M31-M41)+ABS(N31-N41))</f>
        <v>6.6115702479338845E-2</v>
      </c>
    </row>
    <row r="32" spans="1:15" x14ac:dyDescent="0.3">
      <c r="A32" s="3">
        <v>8</v>
      </c>
      <c r="B32" s="6" t="s">
        <v>4</v>
      </c>
      <c r="C32" s="6" t="s">
        <v>8</v>
      </c>
      <c r="D32" s="6" t="s">
        <v>10</v>
      </c>
      <c r="E32" s="6" t="s">
        <v>12</v>
      </c>
      <c r="F32" s="36">
        <v>6</v>
      </c>
      <c r="G32" s="37" t="s">
        <v>146</v>
      </c>
      <c r="H32" s="38" t="s">
        <v>147</v>
      </c>
      <c r="I32">
        <v>4</v>
      </c>
      <c r="J32">
        <f>I32/11</f>
        <v>0.36363636363636365</v>
      </c>
      <c r="K32">
        <v>4</v>
      </c>
      <c r="L32">
        <v>0</v>
      </c>
      <c r="M32">
        <f>K32/I32</f>
        <v>1</v>
      </c>
      <c r="N32">
        <f>L32/I32</f>
        <v>0</v>
      </c>
      <c r="O32">
        <f>2*J32*J42*(ABS(M32-M42)+ABS(N32-N42))</f>
        <v>0.13223140495867769</v>
      </c>
    </row>
    <row r="33" spans="1:15" x14ac:dyDescent="0.3">
      <c r="F33">
        <v>7</v>
      </c>
      <c r="G33" s="22" t="s">
        <v>147</v>
      </c>
      <c r="H33" s="34" t="s">
        <v>146</v>
      </c>
      <c r="I33">
        <v>2</v>
      </c>
      <c r="J33">
        <f>I33/11</f>
        <v>0.18181818181818182</v>
      </c>
      <c r="K33">
        <v>1</v>
      </c>
      <c r="L33">
        <v>1</v>
      </c>
      <c r="M33">
        <f>K33/I33</f>
        <v>0.5</v>
      </c>
      <c r="N33">
        <f>L33/I33</f>
        <v>0.5</v>
      </c>
      <c r="O33">
        <f>2*J33*J43*(ABS(M33-M43)+ABS(N33-N43))</f>
        <v>0.13223140495867769</v>
      </c>
    </row>
    <row r="36" spans="1:15" x14ac:dyDescent="0.3">
      <c r="G36" s="21" t="s">
        <v>81</v>
      </c>
      <c r="H36" s="21" t="s">
        <v>82</v>
      </c>
      <c r="I36" s="21" t="s">
        <v>83</v>
      </c>
      <c r="J36" s="21" t="s">
        <v>84</v>
      </c>
      <c r="K36" s="21" t="s">
        <v>85</v>
      </c>
      <c r="L36" s="21" t="s">
        <v>86</v>
      </c>
      <c r="M36" s="21" t="s">
        <v>87</v>
      </c>
      <c r="N36" s="21" t="s">
        <v>88</v>
      </c>
    </row>
    <row r="37" spans="1:15" x14ac:dyDescent="0.3">
      <c r="F37">
        <v>1</v>
      </c>
      <c r="G37" s="34" t="s">
        <v>96</v>
      </c>
      <c r="H37" s="35" t="s">
        <v>148</v>
      </c>
      <c r="I37">
        <v>3</v>
      </c>
      <c r="J37">
        <f>I37/11</f>
        <v>0.27272727272727271</v>
      </c>
      <c r="K37">
        <v>2</v>
      </c>
      <c r="L37">
        <v>1</v>
      </c>
      <c r="M37">
        <f>K37/I37</f>
        <v>0.66666666666666663</v>
      </c>
      <c r="N37">
        <f>L37/I37</f>
        <v>0.33333333333333331</v>
      </c>
    </row>
    <row r="38" spans="1:15" x14ac:dyDescent="0.3">
      <c r="F38">
        <v>2</v>
      </c>
      <c r="G38" s="34" t="s">
        <v>141</v>
      </c>
      <c r="H38" s="35" t="s">
        <v>149</v>
      </c>
      <c r="I38">
        <v>5</v>
      </c>
      <c r="J38">
        <f t="shared" ref="J38:J40" si="11">I38/11</f>
        <v>0.45454545454545453</v>
      </c>
      <c r="K38">
        <v>4</v>
      </c>
      <c r="L38">
        <v>1</v>
      </c>
      <c r="M38">
        <f t="shared" ref="M38:M40" si="12">K38/I38</f>
        <v>0.8</v>
      </c>
      <c r="N38">
        <f t="shared" ref="N38:N40" si="13">L38/I38</f>
        <v>0.2</v>
      </c>
    </row>
    <row r="39" spans="1:15" x14ac:dyDescent="0.3">
      <c r="F39">
        <v>3</v>
      </c>
      <c r="G39" s="34" t="s">
        <v>142</v>
      </c>
      <c r="H39" s="35" t="s">
        <v>150</v>
      </c>
      <c r="I39">
        <v>4</v>
      </c>
      <c r="J39">
        <f t="shared" si="11"/>
        <v>0.36363636363636365</v>
      </c>
      <c r="K39">
        <v>4</v>
      </c>
      <c r="L39">
        <v>0</v>
      </c>
      <c r="M39">
        <f t="shared" si="12"/>
        <v>1</v>
      </c>
      <c r="N39">
        <f t="shared" si="13"/>
        <v>0</v>
      </c>
    </row>
    <row r="40" spans="1:15" x14ac:dyDescent="0.3">
      <c r="F40">
        <v>4</v>
      </c>
      <c r="G40" s="34" t="s">
        <v>144</v>
      </c>
      <c r="H40" s="35" t="s">
        <v>143</v>
      </c>
      <c r="I40">
        <v>4</v>
      </c>
      <c r="J40">
        <f t="shared" si="11"/>
        <v>0.36363636363636365</v>
      </c>
      <c r="K40">
        <v>3</v>
      </c>
      <c r="L40">
        <v>1</v>
      </c>
      <c r="M40">
        <f t="shared" si="12"/>
        <v>0.75</v>
      </c>
      <c r="N40">
        <f t="shared" si="13"/>
        <v>0.25</v>
      </c>
    </row>
    <row r="41" spans="1:15" x14ac:dyDescent="0.3">
      <c r="F41">
        <v>5</v>
      </c>
      <c r="G41" s="34" t="s">
        <v>143</v>
      </c>
      <c r="H41" s="35" t="s">
        <v>144</v>
      </c>
      <c r="I41">
        <v>2</v>
      </c>
      <c r="J41">
        <f>I41/11</f>
        <v>0.18181818181818182</v>
      </c>
      <c r="K41">
        <v>2</v>
      </c>
      <c r="L41">
        <v>0</v>
      </c>
      <c r="M41">
        <f>K41/I41</f>
        <v>1</v>
      </c>
      <c r="N41">
        <f>L41/I41</f>
        <v>0</v>
      </c>
    </row>
    <row r="42" spans="1:15" x14ac:dyDescent="0.3">
      <c r="F42">
        <v>6</v>
      </c>
      <c r="G42" s="34" t="s">
        <v>146</v>
      </c>
      <c r="H42" s="35" t="s">
        <v>147</v>
      </c>
      <c r="I42">
        <v>2</v>
      </c>
      <c r="J42">
        <f>I42/11</f>
        <v>0.18181818181818182</v>
      </c>
      <c r="K42">
        <v>1</v>
      </c>
      <c r="L42">
        <v>1</v>
      </c>
      <c r="M42">
        <f>K42/I42</f>
        <v>0.5</v>
      </c>
      <c r="N42">
        <f>L42/I42</f>
        <v>0.5</v>
      </c>
    </row>
    <row r="43" spans="1:15" x14ac:dyDescent="0.3">
      <c r="F43">
        <v>7</v>
      </c>
      <c r="G43" s="34" t="s">
        <v>147</v>
      </c>
      <c r="H43" s="35" t="s">
        <v>146</v>
      </c>
      <c r="I43">
        <v>4</v>
      </c>
      <c r="J43">
        <f>I43/11</f>
        <v>0.36363636363636365</v>
      </c>
      <c r="K43">
        <v>4</v>
      </c>
      <c r="L43">
        <v>0</v>
      </c>
      <c r="M43">
        <f>K43/I43</f>
        <v>1</v>
      </c>
      <c r="N43">
        <f>L43/I43</f>
        <v>0</v>
      </c>
    </row>
    <row r="44" spans="1:15" x14ac:dyDescent="0.3">
      <c r="B44" t="s">
        <v>104</v>
      </c>
    </row>
    <row r="45" spans="1:15" x14ac:dyDescent="0.3">
      <c r="B45" t="s">
        <v>61</v>
      </c>
    </row>
    <row r="46" spans="1:15" x14ac:dyDescent="0.3">
      <c r="A46" t="s">
        <v>13</v>
      </c>
      <c r="C46" t="s">
        <v>62</v>
      </c>
    </row>
    <row r="47" spans="1:15" x14ac:dyDescent="0.3">
      <c r="C47" t="s">
        <v>63</v>
      </c>
    </row>
    <row r="48" spans="1:15" x14ac:dyDescent="0.3">
      <c r="B48" t="s">
        <v>12</v>
      </c>
      <c r="D48" t="s">
        <v>154</v>
      </c>
    </row>
    <row r="51" spans="1:15" x14ac:dyDescent="0.3">
      <c r="A51" s="1"/>
      <c r="B51" s="2" t="s">
        <v>0</v>
      </c>
      <c r="C51" s="2" t="s">
        <v>1</v>
      </c>
      <c r="D51" s="2" t="s">
        <v>3</v>
      </c>
      <c r="G51" s="21" t="s">
        <v>81</v>
      </c>
      <c r="H51" s="21" t="s">
        <v>82</v>
      </c>
      <c r="I51" s="21" t="s">
        <v>83</v>
      </c>
      <c r="J51" s="21" t="s">
        <v>84</v>
      </c>
      <c r="K51" s="21" t="s">
        <v>85</v>
      </c>
      <c r="L51" s="21" t="s">
        <v>86</v>
      </c>
      <c r="M51" s="21" t="s">
        <v>87</v>
      </c>
      <c r="N51" s="21" t="s">
        <v>88</v>
      </c>
      <c r="O51" s="21" t="s">
        <v>89</v>
      </c>
    </row>
    <row r="52" spans="1:15" x14ac:dyDescent="0.3">
      <c r="A52" s="3">
        <v>3</v>
      </c>
      <c r="B52" s="1" t="s">
        <v>6</v>
      </c>
      <c r="C52" s="1" t="s">
        <v>8</v>
      </c>
      <c r="D52" s="1" t="s">
        <v>13</v>
      </c>
      <c r="G52" s="22"/>
      <c r="H52" s="34"/>
    </row>
    <row r="53" spans="1:15" x14ac:dyDescent="0.3">
      <c r="A53" s="3">
        <v>6</v>
      </c>
      <c r="B53" s="6" t="s">
        <v>6</v>
      </c>
      <c r="C53" s="6" t="s">
        <v>9</v>
      </c>
      <c r="D53" s="6" t="s">
        <v>12</v>
      </c>
      <c r="G53" s="22"/>
      <c r="H53" s="34"/>
    </row>
    <row r="54" spans="1:15" x14ac:dyDescent="0.3">
      <c r="F54">
        <v>3</v>
      </c>
      <c r="G54" s="22" t="s">
        <v>142</v>
      </c>
      <c r="H54" s="34" t="s">
        <v>150</v>
      </c>
      <c r="I54">
        <v>2</v>
      </c>
      <c r="J54">
        <f t="shared" ref="J54:J55" si="14">I54/11</f>
        <v>0.18181818181818182</v>
      </c>
      <c r="K54">
        <v>1</v>
      </c>
      <c r="L54">
        <v>1</v>
      </c>
      <c r="M54">
        <f t="shared" ref="M54:M55" si="15">K54/I54</f>
        <v>0.5</v>
      </c>
      <c r="N54">
        <f t="shared" ref="N54:N55" si="16">L54/I54</f>
        <v>0.5</v>
      </c>
      <c r="O54" t="e">
        <f t="shared" ref="O54:O55" si="17">2*J54*J64*(ABS(M54-M64)+ABS(N54-N64))</f>
        <v>#DIV/0!</v>
      </c>
    </row>
    <row r="55" spans="1:15" x14ac:dyDescent="0.3">
      <c r="F55">
        <v>4</v>
      </c>
      <c r="G55" s="22" t="s">
        <v>144</v>
      </c>
      <c r="H55" s="34" t="s">
        <v>143</v>
      </c>
      <c r="I55">
        <v>1</v>
      </c>
      <c r="J55">
        <f t="shared" si="14"/>
        <v>9.0909090909090912E-2</v>
      </c>
      <c r="K55">
        <v>1</v>
      </c>
      <c r="L55">
        <v>0</v>
      </c>
      <c r="M55">
        <f t="shared" si="15"/>
        <v>1</v>
      </c>
      <c r="N55">
        <f t="shared" si="16"/>
        <v>0</v>
      </c>
      <c r="O55">
        <f t="shared" si="17"/>
        <v>3.3057851239669422E-2</v>
      </c>
    </row>
    <row r="56" spans="1:15" x14ac:dyDescent="0.3">
      <c r="F56">
        <v>5</v>
      </c>
      <c r="G56" s="22" t="s">
        <v>143</v>
      </c>
      <c r="H56" s="34" t="s">
        <v>144</v>
      </c>
      <c r="I56">
        <v>1</v>
      </c>
      <c r="J56">
        <f>I56/11</f>
        <v>9.0909090909090912E-2</v>
      </c>
      <c r="K56">
        <v>0</v>
      </c>
      <c r="L56">
        <v>1</v>
      </c>
      <c r="M56">
        <f>K56/I56</f>
        <v>0</v>
      </c>
      <c r="N56">
        <f>L56/I56</f>
        <v>1</v>
      </c>
      <c r="O56">
        <f>2*J56*J66*(ABS(M56-M66)+ABS(N56-N66))</f>
        <v>3.3057851239669422E-2</v>
      </c>
    </row>
    <row r="60" spans="1:15" x14ac:dyDescent="0.3">
      <c r="B60" t="s">
        <v>104</v>
      </c>
    </row>
    <row r="61" spans="1:15" x14ac:dyDescent="0.3">
      <c r="B61" t="s">
        <v>61</v>
      </c>
      <c r="G61" s="21" t="s">
        <v>81</v>
      </c>
      <c r="H61" s="21" t="s">
        <v>82</v>
      </c>
      <c r="I61" s="21" t="s">
        <v>83</v>
      </c>
      <c r="J61" s="21" t="s">
        <v>84</v>
      </c>
      <c r="K61" s="21" t="s">
        <v>85</v>
      </c>
      <c r="L61" s="21" t="s">
        <v>86</v>
      </c>
      <c r="M61" s="21" t="s">
        <v>87</v>
      </c>
      <c r="N61" s="21" t="s">
        <v>88</v>
      </c>
    </row>
    <row r="62" spans="1:15" x14ac:dyDescent="0.3">
      <c r="A62" t="s">
        <v>13</v>
      </c>
      <c r="C62" t="s">
        <v>62</v>
      </c>
      <c r="G62" s="34"/>
      <c r="H62" s="35"/>
    </row>
    <row r="63" spans="1:15" x14ac:dyDescent="0.3">
      <c r="C63" t="s">
        <v>63</v>
      </c>
      <c r="G63" s="34"/>
      <c r="H63" s="35"/>
    </row>
    <row r="64" spans="1:15" x14ac:dyDescent="0.3">
      <c r="B64" t="s">
        <v>156</v>
      </c>
      <c r="D64" t="s">
        <v>154</v>
      </c>
      <c r="F64">
        <v>3</v>
      </c>
      <c r="G64" s="34" t="s">
        <v>142</v>
      </c>
      <c r="H64" s="35" t="s">
        <v>150</v>
      </c>
      <c r="I64">
        <v>0</v>
      </c>
      <c r="J64">
        <f t="shared" ref="J64:J65" si="18">I64/11</f>
        <v>0</v>
      </c>
      <c r="K64">
        <v>0</v>
      </c>
      <c r="L64">
        <v>0</v>
      </c>
      <c r="M64" t="e">
        <f t="shared" ref="M64:M65" si="19">K64/I64</f>
        <v>#DIV/0!</v>
      </c>
      <c r="N64" t="e">
        <f t="shared" ref="N64:N65" si="20">L64/I64</f>
        <v>#DIV/0!</v>
      </c>
    </row>
    <row r="65" spans="4:14" x14ac:dyDescent="0.3">
      <c r="D65" t="s">
        <v>155</v>
      </c>
      <c r="F65">
        <v>4</v>
      </c>
      <c r="G65" s="34" t="s">
        <v>144</v>
      </c>
      <c r="H65" s="35" t="s">
        <v>143</v>
      </c>
      <c r="I65">
        <v>1</v>
      </c>
      <c r="J65">
        <f t="shared" si="18"/>
        <v>9.0909090909090912E-2</v>
      </c>
      <c r="K65">
        <v>0</v>
      </c>
      <c r="L65">
        <v>1</v>
      </c>
      <c r="M65">
        <f t="shared" si="19"/>
        <v>0</v>
      </c>
      <c r="N65">
        <f t="shared" si="20"/>
        <v>1</v>
      </c>
    </row>
    <row r="66" spans="4:14" x14ac:dyDescent="0.3">
      <c r="D66" t="s">
        <v>12</v>
      </c>
      <c r="E66" t="s">
        <v>13</v>
      </c>
      <c r="F66">
        <v>5</v>
      </c>
      <c r="G66" s="34" t="s">
        <v>143</v>
      </c>
      <c r="H66" s="35" t="s">
        <v>144</v>
      </c>
      <c r="I66">
        <v>1</v>
      </c>
      <c r="J66">
        <f>I66/11</f>
        <v>9.0909090909090912E-2</v>
      </c>
      <c r="K66">
        <v>1</v>
      </c>
      <c r="L66">
        <v>0</v>
      </c>
      <c r="M66">
        <f>K66/I66</f>
        <v>1</v>
      </c>
      <c r="N66">
        <f>L66/I66</f>
        <v>0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BE45-4641-4151-9230-751BFA31DFCA}">
  <dimension ref="A1:O97"/>
  <sheetViews>
    <sheetView workbookViewId="0">
      <selection activeCell="E16" sqref="E16"/>
    </sheetView>
  </sheetViews>
  <sheetFormatPr defaultRowHeight="14.4" x14ac:dyDescent="0.3"/>
  <cols>
    <col min="2" max="2" width="20" bestFit="1" customWidth="1"/>
    <col min="3" max="3" width="10.88671875" bestFit="1" customWidth="1"/>
    <col min="5" max="5" width="15" bestFit="1" customWidth="1"/>
    <col min="11" max="11" width="11.33203125" bestFit="1" customWidth="1"/>
    <col min="12" max="12" width="10.6640625" bestFit="1" customWidth="1"/>
  </cols>
  <sheetData>
    <row r="1" spans="1:15" x14ac:dyDescent="0.3">
      <c r="B1" s="2" t="s">
        <v>14</v>
      </c>
      <c r="C1" s="2" t="s">
        <v>15</v>
      </c>
      <c r="D1" s="2" t="s">
        <v>16</v>
      </c>
      <c r="E1" s="2" t="s">
        <v>17</v>
      </c>
      <c r="G1" s="21" t="s">
        <v>81</v>
      </c>
      <c r="H1" s="21" t="s">
        <v>82</v>
      </c>
      <c r="I1" s="21" t="s">
        <v>83</v>
      </c>
      <c r="J1" s="21" t="s">
        <v>84</v>
      </c>
      <c r="K1" s="21" t="s">
        <v>85</v>
      </c>
      <c r="L1" s="21" t="s">
        <v>86</v>
      </c>
      <c r="M1" s="21" t="s">
        <v>87</v>
      </c>
      <c r="N1" s="21" t="s">
        <v>88</v>
      </c>
      <c r="O1" s="21" t="s">
        <v>89</v>
      </c>
    </row>
    <row r="2" spans="1:15" x14ac:dyDescent="0.3">
      <c r="A2">
        <v>1</v>
      </c>
      <c r="B2" s="6" t="s">
        <v>18</v>
      </c>
      <c r="C2" s="6" t="s">
        <v>4</v>
      </c>
      <c r="D2" s="6" t="s">
        <v>22</v>
      </c>
      <c r="E2" s="6" t="s">
        <v>12</v>
      </c>
      <c r="F2">
        <v>1</v>
      </c>
      <c r="G2" s="22" t="s">
        <v>90</v>
      </c>
      <c r="H2" s="15" t="s">
        <v>91</v>
      </c>
      <c r="I2">
        <v>1</v>
      </c>
      <c r="J2">
        <f>I2/11</f>
        <v>9.0909090909090912E-2</v>
      </c>
      <c r="K2">
        <v>1</v>
      </c>
      <c r="L2">
        <v>0</v>
      </c>
      <c r="M2">
        <f>K2/I2</f>
        <v>1</v>
      </c>
      <c r="N2">
        <f>L2/I2</f>
        <v>0</v>
      </c>
      <c r="O2">
        <f>2*J2*J12*(ABS(M2-M12)+ABS(N2-N12))</f>
        <v>0.13223140495867769</v>
      </c>
    </row>
    <row r="3" spans="1:15" x14ac:dyDescent="0.3">
      <c r="A3">
        <v>2</v>
      </c>
      <c r="B3" s="6" t="s">
        <v>6</v>
      </c>
      <c r="C3" s="6" t="s">
        <v>20</v>
      </c>
      <c r="D3" s="6" t="s">
        <v>22</v>
      </c>
      <c r="E3" s="6" t="s">
        <v>12</v>
      </c>
      <c r="F3">
        <v>2</v>
      </c>
      <c r="G3" s="22" t="s">
        <v>92</v>
      </c>
      <c r="H3" s="15" t="s">
        <v>93</v>
      </c>
      <c r="I3">
        <v>5</v>
      </c>
      <c r="J3">
        <f t="shared" ref="J3:J9" si="0">I3/11</f>
        <v>0.45454545454545453</v>
      </c>
      <c r="K3">
        <v>3</v>
      </c>
      <c r="L3">
        <v>2</v>
      </c>
      <c r="M3">
        <f t="shared" ref="M3:M9" si="1">K3/I3</f>
        <v>0.6</v>
      </c>
      <c r="N3">
        <f t="shared" ref="N3:N9" si="2">L3/I3</f>
        <v>0.4</v>
      </c>
      <c r="O3">
        <f t="shared" ref="O3:O9" si="3">2*J3*J13*(ABS(M3-M13)+ABS(N3-N13))</f>
        <v>6.6115702479338845E-2</v>
      </c>
    </row>
    <row r="4" spans="1:15" x14ac:dyDescent="0.3">
      <c r="A4">
        <v>3</v>
      </c>
      <c r="B4" s="6" t="s">
        <v>19</v>
      </c>
      <c r="C4" s="6" t="s">
        <v>20</v>
      </c>
      <c r="D4" s="6" t="s">
        <v>23</v>
      </c>
      <c r="E4" s="6" t="s">
        <v>12</v>
      </c>
      <c r="F4">
        <v>3</v>
      </c>
      <c r="G4" s="22" t="s">
        <v>94</v>
      </c>
      <c r="H4" s="15" t="s">
        <v>95</v>
      </c>
      <c r="I4">
        <v>5</v>
      </c>
      <c r="J4">
        <f t="shared" si="0"/>
        <v>0.45454545454545453</v>
      </c>
      <c r="K4">
        <v>3</v>
      </c>
      <c r="L4">
        <v>2</v>
      </c>
      <c r="M4">
        <f t="shared" si="1"/>
        <v>0.6</v>
      </c>
      <c r="N4">
        <f t="shared" si="2"/>
        <v>0.4</v>
      </c>
      <c r="O4">
        <f t="shared" si="3"/>
        <v>6.6115702479338845E-2</v>
      </c>
    </row>
    <row r="5" spans="1:15" x14ac:dyDescent="0.3">
      <c r="A5">
        <v>4</v>
      </c>
      <c r="B5" s="6" t="s">
        <v>6</v>
      </c>
      <c r="C5" s="6" t="s">
        <v>4</v>
      </c>
      <c r="D5" s="6" t="s">
        <v>23</v>
      </c>
      <c r="E5" s="6" t="s">
        <v>12</v>
      </c>
      <c r="F5">
        <v>4</v>
      </c>
      <c r="G5" s="22" t="s">
        <v>96</v>
      </c>
      <c r="H5" s="15" t="s">
        <v>97</v>
      </c>
      <c r="I5">
        <v>5</v>
      </c>
      <c r="J5">
        <f t="shared" si="0"/>
        <v>0.45454545454545453</v>
      </c>
      <c r="K5">
        <v>3</v>
      </c>
      <c r="L5">
        <v>2</v>
      </c>
      <c r="M5">
        <f t="shared" si="1"/>
        <v>0.6</v>
      </c>
      <c r="N5">
        <f t="shared" si="2"/>
        <v>0.4</v>
      </c>
      <c r="O5">
        <f t="shared" si="3"/>
        <v>6.6115702479338845E-2</v>
      </c>
    </row>
    <row r="6" spans="1:15" x14ac:dyDescent="0.3">
      <c r="A6">
        <v>5</v>
      </c>
      <c r="B6" s="6" t="s">
        <v>19</v>
      </c>
      <c r="C6" s="6" t="s">
        <v>4</v>
      </c>
      <c r="D6" s="6" t="s">
        <v>23</v>
      </c>
      <c r="E6" s="6" t="s">
        <v>12</v>
      </c>
      <c r="F6">
        <v>5</v>
      </c>
      <c r="G6" s="22" t="s">
        <v>98</v>
      </c>
      <c r="H6" s="15" t="s">
        <v>99</v>
      </c>
      <c r="I6">
        <v>2</v>
      </c>
      <c r="J6">
        <f t="shared" si="0"/>
        <v>0.18181818181818182</v>
      </c>
      <c r="K6">
        <v>2</v>
      </c>
      <c r="L6">
        <v>0</v>
      </c>
      <c r="M6">
        <f t="shared" si="1"/>
        <v>1</v>
      </c>
      <c r="N6">
        <f t="shared" si="2"/>
        <v>0</v>
      </c>
      <c r="O6">
        <f t="shared" si="3"/>
        <v>0.26446280991735538</v>
      </c>
    </row>
    <row r="7" spans="1:15" x14ac:dyDescent="0.3">
      <c r="A7">
        <v>6</v>
      </c>
      <c r="B7" s="6" t="s">
        <v>6</v>
      </c>
      <c r="C7" s="6" t="s">
        <v>21</v>
      </c>
      <c r="D7" s="6" t="s">
        <v>23</v>
      </c>
      <c r="E7" s="6" t="s">
        <v>12</v>
      </c>
      <c r="F7">
        <v>6</v>
      </c>
      <c r="G7" s="22" t="s">
        <v>100</v>
      </c>
      <c r="H7" s="15" t="s">
        <v>101</v>
      </c>
      <c r="I7">
        <v>4</v>
      </c>
      <c r="J7">
        <f t="shared" si="0"/>
        <v>0.36363636363636365</v>
      </c>
      <c r="K7">
        <v>2</v>
      </c>
      <c r="L7">
        <v>2</v>
      </c>
      <c r="M7">
        <f t="shared" si="1"/>
        <v>0.5</v>
      </c>
      <c r="N7">
        <f t="shared" si="2"/>
        <v>0.5</v>
      </c>
      <c r="O7">
        <f t="shared" si="3"/>
        <v>0.19834710743801656</v>
      </c>
    </row>
    <row r="8" spans="1:15" x14ac:dyDescent="0.3">
      <c r="A8">
        <v>7</v>
      </c>
      <c r="B8" s="6" t="s">
        <v>19</v>
      </c>
      <c r="C8" s="6" t="s">
        <v>21</v>
      </c>
      <c r="D8" s="6" t="s">
        <v>23</v>
      </c>
      <c r="E8" s="6" t="s">
        <v>12</v>
      </c>
      <c r="F8">
        <v>7</v>
      </c>
      <c r="G8" s="22" t="s">
        <v>102</v>
      </c>
      <c r="H8" s="15" t="s">
        <v>103</v>
      </c>
      <c r="I8">
        <v>6</v>
      </c>
      <c r="J8">
        <f t="shared" si="0"/>
        <v>0.54545454545454541</v>
      </c>
      <c r="K8">
        <v>2</v>
      </c>
      <c r="L8">
        <v>4</v>
      </c>
      <c r="M8">
        <f t="shared" si="1"/>
        <v>0.33333333333333331</v>
      </c>
      <c r="N8">
        <f t="shared" si="2"/>
        <v>0.66666666666666663</v>
      </c>
      <c r="O8">
        <f t="shared" si="3"/>
        <v>0.66115702479338845</v>
      </c>
    </row>
    <row r="9" spans="1:15" x14ac:dyDescent="0.3">
      <c r="A9">
        <v>8</v>
      </c>
      <c r="B9" s="1" t="s">
        <v>6</v>
      </c>
      <c r="C9" s="1" t="s">
        <v>4</v>
      </c>
      <c r="D9" s="1" t="s">
        <v>22</v>
      </c>
      <c r="E9" s="1" t="s">
        <v>13</v>
      </c>
      <c r="F9" s="19">
        <v>8</v>
      </c>
      <c r="G9" s="23" t="s">
        <v>103</v>
      </c>
      <c r="H9" s="24" t="s">
        <v>102</v>
      </c>
      <c r="I9">
        <v>5</v>
      </c>
      <c r="J9">
        <f t="shared" si="0"/>
        <v>0.45454545454545453</v>
      </c>
      <c r="K9">
        <v>5</v>
      </c>
      <c r="L9">
        <v>0</v>
      </c>
      <c r="M9">
        <f t="shared" si="1"/>
        <v>1</v>
      </c>
      <c r="N9">
        <f t="shared" si="2"/>
        <v>0</v>
      </c>
      <c r="O9">
        <f t="shared" si="3"/>
        <v>0.66115702479338845</v>
      </c>
    </row>
    <row r="10" spans="1:15" x14ac:dyDescent="0.3">
      <c r="A10">
        <v>9</v>
      </c>
      <c r="B10" s="1" t="s">
        <v>19</v>
      </c>
      <c r="C10" s="1" t="s">
        <v>4</v>
      </c>
      <c r="D10" s="1" t="s">
        <v>22</v>
      </c>
      <c r="E10" s="1" t="s">
        <v>13</v>
      </c>
    </row>
    <row r="11" spans="1:15" x14ac:dyDescent="0.3">
      <c r="A11">
        <v>10</v>
      </c>
      <c r="B11" s="1" t="s">
        <v>6</v>
      </c>
      <c r="C11" s="1" t="s">
        <v>21</v>
      </c>
      <c r="D11" s="1" t="s">
        <v>22</v>
      </c>
      <c r="E11" s="1" t="s">
        <v>13</v>
      </c>
      <c r="G11" s="21" t="s">
        <v>81</v>
      </c>
      <c r="H11" s="21" t="s">
        <v>82</v>
      </c>
      <c r="I11" s="21" t="s">
        <v>83</v>
      </c>
      <c r="J11" s="21" t="s">
        <v>84</v>
      </c>
      <c r="K11" s="21" t="s">
        <v>85</v>
      </c>
      <c r="L11" s="21" t="s">
        <v>86</v>
      </c>
      <c r="M11" s="21" t="s">
        <v>87</v>
      </c>
      <c r="N11" s="21" t="s">
        <v>88</v>
      </c>
    </row>
    <row r="12" spans="1:15" x14ac:dyDescent="0.3">
      <c r="A12">
        <v>11</v>
      </c>
      <c r="B12" s="1" t="s">
        <v>19</v>
      </c>
      <c r="C12" s="1" t="s">
        <v>21</v>
      </c>
      <c r="D12" s="1" t="s">
        <v>22</v>
      </c>
      <c r="E12" s="1" t="s">
        <v>13</v>
      </c>
      <c r="F12">
        <v>1</v>
      </c>
      <c r="G12" s="25" t="s">
        <v>90</v>
      </c>
      <c r="H12" s="22" t="s">
        <v>91</v>
      </c>
      <c r="I12">
        <v>10</v>
      </c>
      <c r="J12">
        <f>I12/11</f>
        <v>0.90909090909090906</v>
      </c>
      <c r="K12">
        <v>6</v>
      </c>
      <c r="L12">
        <v>4</v>
      </c>
      <c r="M12">
        <f>K12/I12</f>
        <v>0.6</v>
      </c>
      <c r="N12">
        <f>L12/I12</f>
        <v>0.4</v>
      </c>
    </row>
    <row r="13" spans="1:15" x14ac:dyDescent="0.3">
      <c r="F13">
        <v>2</v>
      </c>
      <c r="G13" s="25" t="s">
        <v>92</v>
      </c>
      <c r="H13" s="22" t="s">
        <v>93</v>
      </c>
      <c r="I13">
        <v>6</v>
      </c>
      <c r="J13">
        <f t="shared" ref="J13:J19" si="4">I13/11</f>
        <v>0.54545454545454541</v>
      </c>
      <c r="K13">
        <v>4</v>
      </c>
      <c r="L13">
        <v>2</v>
      </c>
      <c r="M13">
        <f t="shared" ref="M13:M19" si="5">K13/I13</f>
        <v>0.66666666666666663</v>
      </c>
      <c r="N13">
        <f t="shared" ref="N13:N19" si="6">L13/I13</f>
        <v>0.33333333333333331</v>
      </c>
    </row>
    <row r="14" spans="1:15" x14ac:dyDescent="0.3">
      <c r="F14">
        <v>3</v>
      </c>
      <c r="G14" s="25" t="s">
        <v>94</v>
      </c>
      <c r="H14" s="22" t="s">
        <v>95</v>
      </c>
      <c r="I14">
        <v>6</v>
      </c>
      <c r="J14">
        <f t="shared" si="4"/>
        <v>0.54545454545454541</v>
      </c>
      <c r="K14">
        <v>4</v>
      </c>
      <c r="L14">
        <v>2</v>
      </c>
      <c r="M14">
        <f t="shared" si="5"/>
        <v>0.66666666666666663</v>
      </c>
      <c r="N14">
        <f t="shared" si="6"/>
        <v>0.33333333333333331</v>
      </c>
    </row>
    <row r="15" spans="1:15" x14ac:dyDescent="0.3">
      <c r="F15">
        <v>4</v>
      </c>
      <c r="G15" s="25" t="s">
        <v>96</v>
      </c>
      <c r="H15" s="22" t="s">
        <v>97</v>
      </c>
      <c r="I15">
        <v>6</v>
      </c>
      <c r="J15">
        <f t="shared" si="4"/>
        <v>0.54545454545454541</v>
      </c>
      <c r="K15">
        <v>4</v>
      </c>
      <c r="L15">
        <v>2</v>
      </c>
      <c r="M15">
        <f t="shared" si="5"/>
        <v>0.66666666666666663</v>
      </c>
      <c r="N15">
        <f t="shared" si="6"/>
        <v>0.33333333333333331</v>
      </c>
    </row>
    <row r="16" spans="1:15" x14ac:dyDescent="0.3">
      <c r="F16">
        <v>5</v>
      </c>
      <c r="G16" s="25" t="s">
        <v>98</v>
      </c>
      <c r="H16" s="22" t="s">
        <v>99</v>
      </c>
      <c r="I16">
        <v>9</v>
      </c>
      <c r="J16">
        <f t="shared" si="4"/>
        <v>0.81818181818181823</v>
      </c>
      <c r="K16">
        <v>5</v>
      </c>
      <c r="L16">
        <v>4</v>
      </c>
      <c r="M16">
        <f t="shared" si="5"/>
        <v>0.55555555555555558</v>
      </c>
      <c r="N16">
        <f t="shared" si="6"/>
        <v>0.44444444444444442</v>
      </c>
    </row>
    <row r="17" spans="1:15" x14ac:dyDescent="0.3">
      <c r="F17">
        <v>6</v>
      </c>
      <c r="G17" s="25" t="s">
        <v>100</v>
      </c>
      <c r="H17" s="22" t="s">
        <v>101</v>
      </c>
      <c r="I17">
        <v>7</v>
      </c>
      <c r="J17">
        <f t="shared" si="4"/>
        <v>0.63636363636363635</v>
      </c>
      <c r="K17">
        <v>5</v>
      </c>
      <c r="L17">
        <v>2</v>
      </c>
      <c r="M17">
        <f t="shared" si="5"/>
        <v>0.7142857142857143</v>
      </c>
      <c r="N17">
        <f t="shared" si="6"/>
        <v>0.2857142857142857</v>
      </c>
    </row>
    <row r="18" spans="1:15" x14ac:dyDescent="0.3">
      <c r="F18">
        <v>7</v>
      </c>
      <c r="G18" s="25" t="s">
        <v>102</v>
      </c>
      <c r="H18" s="22" t="s">
        <v>103</v>
      </c>
      <c r="I18">
        <v>5</v>
      </c>
      <c r="J18">
        <f t="shared" si="4"/>
        <v>0.45454545454545453</v>
      </c>
      <c r="K18">
        <v>5</v>
      </c>
      <c r="L18">
        <v>0</v>
      </c>
      <c r="M18">
        <f t="shared" si="5"/>
        <v>1</v>
      </c>
      <c r="N18">
        <f t="shared" si="6"/>
        <v>0</v>
      </c>
    </row>
    <row r="19" spans="1:15" x14ac:dyDescent="0.3">
      <c r="F19">
        <v>8</v>
      </c>
      <c r="G19" s="25" t="s">
        <v>103</v>
      </c>
      <c r="H19" s="22" t="s">
        <v>102</v>
      </c>
      <c r="I19">
        <v>6</v>
      </c>
      <c r="J19">
        <f t="shared" si="4"/>
        <v>0.54545454545454541</v>
      </c>
      <c r="K19">
        <v>2</v>
      </c>
      <c r="L19">
        <v>4</v>
      </c>
      <c r="M19">
        <f t="shared" si="5"/>
        <v>0.33333333333333331</v>
      </c>
      <c r="N19">
        <f t="shared" si="6"/>
        <v>0.66666666666666663</v>
      </c>
    </row>
    <row r="21" spans="1:15" x14ac:dyDescent="0.3">
      <c r="B21" t="s">
        <v>104</v>
      </c>
    </row>
    <row r="22" spans="1:15" x14ac:dyDescent="0.3">
      <c r="B22" t="s">
        <v>105</v>
      </c>
    </row>
    <row r="23" spans="1:15" x14ac:dyDescent="0.3">
      <c r="A23" t="s">
        <v>12</v>
      </c>
    </row>
    <row r="26" spans="1:15" x14ac:dyDescent="0.3">
      <c r="B26" s="2" t="s">
        <v>14</v>
      </c>
      <c r="C26" s="2" t="s">
        <v>15</v>
      </c>
      <c r="D26" s="2" t="s">
        <v>17</v>
      </c>
      <c r="G26" s="21" t="s">
        <v>81</v>
      </c>
      <c r="H26" s="21" t="s">
        <v>82</v>
      </c>
      <c r="I26" s="21" t="s">
        <v>83</v>
      </c>
      <c r="J26" s="21" t="s">
        <v>84</v>
      </c>
      <c r="K26" s="21" t="s">
        <v>85</v>
      </c>
      <c r="L26" s="21" t="s">
        <v>86</v>
      </c>
      <c r="M26" s="21" t="s">
        <v>87</v>
      </c>
      <c r="N26" s="21" t="s">
        <v>88</v>
      </c>
      <c r="O26" s="21" t="s">
        <v>89</v>
      </c>
    </row>
    <row r="27" spans="1:15" x14ac:dyDescent="0.3">
      <c r="A27">
        <v>1</v>
      </c>
      <c r="B27" s="6" t="s">
        <v>18</v>
      </c>
      <c r="C27" s="6" t="s">
        <v>4</v>
      </c>
      <c r="D27" s="6" t="s">
        <v>12</v>
      </c>
      <c r="F27">
        <v>1</v>
      </c>
      <c r="G27" s="22" t="s">
        <v>90</v>
      </c>
      <c r="H27" s="15" t="s">
        <v>91</v>
      </c>
      <c r="I27">
        <v>1</v>
      </c>
      <c r="J27">
        <f>I27/6</f>
        <v>0.16666666666666666</v>
      </c>
      <c r="K27">
        <v>1</v>
      </c>
      <c r="L27">
        <v>0</v>
      </c>
      <c r="M27">
        <f>K27/I27</f>
        <v>1</v>
      </c>
      <c r="N27">
        <f>L27/I27</f>
        <v>0</v>
      </c>
      <c r="O27">
        <f>2*J27*J37*(ABS(M27-M37) +ABS(N27-N37))</f>
        <v>0.44444444444444448</v>
      </c>
    </row>
    <row r="28" spans="1:15" x14ac:dyDescent="0.3">
      <c r="A28">
        <v>2</v>
      </c>
      <c r="B28" s="6" t="s">
        <v>6</v>
      </c>
      <c r="C28" s="6" t="s">
        <v>20</v>
      </c>
      <c r="D28" s="6" t="s">
        <v>12</v>
      </c>
      <c r="F28">
        <v>2</v>
      </c>
      <c r="G28" s="22" t="s">
        <v>92</v>
      </c>
      <c r="H28" s="15" t="s">
        <v>93</v>
      </c>
      <c r="I28">
        <v>3</v>
      </c>
      <c r="J28">
        <f t="shared" ref="J28:J32" si="7">I28/6</f>
        <v>0.5</v>
      </c>
      <c r="K28">
        <v>1</v>
      </c>
      <c r="L28">
        <v>2</v>
      </c>
      <c r="M28">
        <f t="shared" ref="M28:M32" si="8">K28/I28</f>
        <v>0.33333333333333331</v>
      </c>
      <c r="N28">
        <f t="shared" ref="N28:N32" si="9">L28/I28</f>
        <v>0.66666666666666663</v>
      </c>
      <c r="O28">
        <f t="shared" ref="O28:O32" si="10">2*J28*J38*(ABS(M28-M38) +ABS(N28-N38))</f>
        <v>0</v>
      </c>
    </row>
    <row r="29" spans="1:15" x14ac:dyDescent="0.3">
      <c r="A29">
        <v>8</v>
      </c>
      <c r="B29" s="1" t="s">
        <v>6</v>
      </c>
      <c r="C29" s="1" t="s">
        <v>4</v>
      </c>
      <c r="D29" s="1" t="s">
        <v>13</v>
      </c>
      <c r="F29">
        <v>3</v>
      </c>
      <c r="G29" s="22" t="s">
        <v>94</v>
      </c>
      <c r="H29" s="15" t="s">
        <v>95</v>
      </c>
      <c r="I29">
        <v>2</v>
      </c>
      <c r="J29">
        <f t="shared" si="7"/>
        <v>0.33333333333333331</v>
      </c>
      <c r="K29">
        <v>0</v>
      </c>
      <c r="L29">
        <v>2</v>
      </c>
      <c r="M29">
        <f t="shared" si="8"/>
        <v>0</v>
      </c>
      <c r="N29">
        <f t="shared" si="9"/>
        <v>1</v>
      </c>
      <c r="O29">
        <f t="shared" si="10"/>
        <v>0.44444444444444442</v>
      </c>
    </row>
    <row r="30" spans="1:15" x14ac:dyDescent="0.3">
      <c r="A30">
        <v>9</v>
      </c>
      <c r="B30" s="1" t="s">
        <v>19</v>
      </c>
      <c r="C30" s="1" t="s">
        <v>4</v>
      </c>
      <c r="D30" s="1" t="s">
        <v>13</v>
      </c>
      <c r="F30">
        <v>4</v>
      </c>
      <c r="G30" s="22" t="s">
        <v>96</v>
      </c>
      <c r="H30" s="15" t="s">
        <v>97</v>
      </c>
      <c r="I30">
        <v>3</v>
      </c>
      <c r="J30">
        <f t="shared" si="7"/>
        <v>0.5</v>
      </c>
      <c r="K30">
        <v>1</v>
      </c>
      <c r="L30">
        <v>2</v>
      </c>
      <c r="M30">
        <f t="shared" si="8"/>
        <v>0.33333333333333331</v>
      </c>
      <c r="N30">
        <f t="shared" si="9"/>
        <v>0.66666666666666663</v>
      </c>
      <c r="O30">
        <f t="shared" si="10"/>
        <v>0</v>
      </c>
    </row>
    <row r="31" spans="1:15" x14ac:dyDescent="0.3">
      <c r="A31">
        <v>10</v>
      </c>
      <c r="B31" s="1" t="s">
        <v>6</v>
      </c>
      <c r="C31" s="1" t="s">
        <v>21</v>
      </c>
      <c r="D31" s="1" t="s">
        <v>13</v>
      </c>
      <c r="F31">
        <v>5</v>
      </c>
      <c r="G31" s="22" t="s">
        <v>98</v>
      </c>
      <c r="H31" s="15" t="s">
        <v>99</v>
      </c>
      <c r="I31">
        <v>1</v>
      </c>
      <c r="J31">
        <f t="shared" si="7"/>
        <v>0.16666666666666666</v>
      </c>
      <c r="K31">
        <v>1</v>
      </c>
      <c r="L31">
        <v>0</v>
      </c>
      <c r="M31">
        <f t="shared" si="8"/>
        <v>1</v>
      </c>
      <c r="N31">
        <f t="shared" si="9"/>
        <v>0</v>
      </c>
      <c r="O31">
        <f t="shared" si="10"/>
        <v>0.44444444444444448</v>
      </c>
    </row>
    <row r="32" spans="1:15" x14ac:dyDescent="0.3">
      <c r="A32">
        <v>11</v>
      </c>
      <c r="B32" s="1" t="s">
        <v>19</v>
      </c>
      <c r="C32" s="1" t="s">
        <v>21</v>
      </c>
      <c r="D32" s="1" t="s">
        <v>13</v>
      </c>
      <c r="F32">
        <v>6</v>
      </c>
      <c r="G32" s="22" t="s">
        <v>100</v>
      </c>
      <c r="H32" s="15" t="s">
        <v>101</v>
      </c>
      <c r="I32">
        <v>2</v>
      </c>
      <c r="J32">
        <f t="shared" si="7"/>
        <v>0.33333333333333331</v>
      </c>
      <c r="K32">
        <v>0</v>
      </c>
      <c r="L32">
        <v>2</v>
      </c>
      <c r="M32">
        <f t="shared" si="8"/>
        <v>0</v>
      </c>
      <c r="N32">
        <f t="shared" si="9"/>
        <v>1</v>
      </c>
      <c r="O32">
        <f t="shared" si="10"/>
        <v>0.44444444444444442</v>
      </c>
    </row>
    <row r="33" spans="1:14" x14ac:dyDescent="0.3">
      <c r="G33" s="26"/>
      <c r="H33" s="16"/>
    </row>
    <row r="34" spans="1:14" x14ac:dyDescent="0.3">
      <c r="G34" s="26"/>
      <c r="H34" s="16"/>
    </row>
    <row r="36" spans="1:14" x14ac:dyDescent="0.3">
      <c r="G36" s="21" t="s">
        <v>81</v>
      </c>
      <c r="H36" s="21" t="s">
        <v>82</v>
      </c>
      <c r="I36" s="21" t="s">
        <v>83</v>
      </c>
      <c r="J36" s="21" t="s">
        <v>84</v>
      </c>
      <c r="K36" s="21" t="s">
        <v>85</v>
      </c>
      <c r="L36" s="21" t="s">
        <v>86</v>
      </c>
      <c r="M36" s="21" t="s">
        <v>87</v>
      </c>
      <c r="N36" s="21" t="s">
        <v>88</v>
      </c>
    </row>
    <row r="37" spans="1:14" x14ac:dyDescent="0.3">
      <c r="F37">
        <v>1</v>
      </c>
      <c r="G37" s="25" t="s">
        <v>90</v>
      </c>
      <c r="H37" s="22" t="s">
        <v>91</v>
      </c>
      <c r="I37">
        <v>5</v>
      </c>
      <c r="J37">
        <f>I37/6</f>
        <v>0.83333333333333337</v>
      </c>
      <c r="K37">
        <v>1</v>
      </c>
      <c r="L37">
        <v>4</v>
      </c>
      <c r="M37">
        <f>K37/I37</f>
        <v>0.2</v>
      </c>
      <c r="N37">
        <f>L37/I37</f>
        <v>0.8</v>
      </c>
    </row>
    <row r="38" spans="1:14" x14ac:dyDescent="0.3">
      <c r="F38">
        <v>2</v>
      </c>
      <c r="G38" s="25" t="s">
        <v>92</v>
      </c>
      <c r="H38" s="22" t="s">
        <v>93</v>
      </c>
      <c r="I38">
        <v>3</v>
      </c>
      <c r="J38">
        <f t="shared" ref="J38:J42" si="11">I38/6</f>
        <v>0.5</v>
      </c>
      <c r="K38">
        <v>1</v>
      </c>
      <c r="L38">
        <v>2</v>
      </c>
      <c r="M38">
        <f t="shared" ref="M38:M42" si="12">K38/I38</f>
        <v>0.33333333333333331</v>
      </c>
      <c r="N38">
        <f t="shared" ref="N38:N42" si="13">L38/I38</f>
        <v>0.66666666666666663</v>
      </c>
    </row>
    <row r="39" spans="1:14" x14ac:dyDescent="0.3">
      <c r="F39">
        <v>3</v>
      </c>
      <c r="G39" s="25" t="s">
        <v>94</v>
      </c>
      <c r="H39" s="22" t="s">
        <v>95</v>
      </c>
      <c r="I39">
        <v>4</v>
      </c>
      <c r="J39">
        <f t="shared" si="11"/>
        <v>0.66666666666666663</v>
      </c>
      <c r="K39">
        <v>2</v>
      </c>
      <c r="L39">
        <v>2</v>
      </c>
      <c r="M39">
        <f t="shared" si="12"/>
        <v>0.5</v>
      </c>
      <c r="N39">
        <f t="shared" si="13"/>
        <v>0.5</v>
      </c>
    </row>
    <row r="40" spans="1:14" x14ac:dyDescent="0.3">
      <c r="F40">
        <v>4</v>
      </c>
      <c r="G40" s="25" t="s">
        <v>96</v>
      </c>
      <c r="H40" s="22" t="s">
        <v>97</v>
      </c>
      <c r="I40">
        <v>3</v>
      </c>
      <c r="J40">
        <f t="shared" si="11"/>
        <v>0.5</v>
      </c>
      <c r="K40">
        <v>1</v>
      </c>
      <c r="L40">
        <v>2</v>
      </c>
      <c r="M40">
        <f t="shared" si="12"/>
        <v>0.33333333333333331</v>
      </c>
      <c r="N40">
        <f t="shared" si="13"/>
        <v>0.66666666666666663</v>
      </c>
    </row>
    <row r="41" spans="1:14" x14ac:dyDescent="0.3">
      <c r="F41">
        <v>5</v>
      </c>
      <c r="G41" s="25" t="s">
        <v>98</v>
      </c>
      <c r="H41" s="22" t="s">
        <v>99</v>
      </c>
      <c r="I41">
        <v>5</v>
      </c>
      <c r="J41">
        <f t="shared" si="11"/>
        <v>0.83333333333333337</v>
      </c>
      <c r="K41">
        <v>1</v>
      </c>
      <c r="L41">
        <v>4</v>
      </c>
      <c r="M41">
        <f t="shared" si="12"/>
        <v>0.2</v>
      </c>
      <c r="N41">
        <f t="shared" si="13"/>
        <v>0.8</v>
      </c>
    </row>
    <row r="42" spans="1:14" x14ac:dyDescent="0.3">
      <c r="F42">
        <v>6</v>
      </c>
      <c r="G42" s="25" t="s">
        <v>100</v>
      </c>
      <c r="H42" s="22" t="s">
        <v>101</v>
      </c>
      <c r="I42">
        <v>4</v>
      </c>
      <c r="J42">
        <f t="shared" si="11"/>
        <v>0.66666666666666663</v>
      </c>
      <c r="K42">
        <v>2</v>
      </c>
      <c r="L42">
        <v>2</v>
      </c>
      <c r="M42">
        <f t="shared" si="12"/>
        <v>0.5</v>
      </c>
      <c r="N42">
        <f t="shared" si="13"/>
        <v>0.5</v>
      </c>
    </row>
    <row r="44" spans="1:14" x14ac:dyDescent="0.3">
      <c r="B44" t="s">
        <v>104</v>
      </c>
    </row>
    <row r="45" spans="1:14" x14ac:dyDescent="0.3">
      <c r="B45" t="s">
        <v>105</v>
      </c>
    </row>
    <row r="46" spans="1:14" x14ac:dyDescent="0.3">
      <c r="A46" t="s">
        <v>12</v>
      </c>
      <c r="C46" t="s">
        <v>106</v>
      </c>
    </row>
    <row r="47" spans="1:14" x14ac:dyDescent="0.3">
      <c r="C47" t="s">
        <v>107</v>
      </c>
    </row>
    <row r="48" spans="1:14" x14ac:dyDescent="0.3">
      <c r="B48" t="s">
        <v>13</v>
      </c>
    </row>
    <row r="51" spans="1:15" x14ac:dyDescent="0.3">
      <c r="B51" s="2" t="s">
        <v>14</v>
      </c>
      <c r="C51" s="2" t="s">
        <v>15</v>
      </c>
      <c r="D51" s="2" t="s">
        <v>17</v>
      </c>
      <c r="G51" s="21" t="s">
        <v>81</v>
      </c>
      <c r="H51" s="21" t="s">
        <v>82</v>
      </c>
      <c r="I51" s="21" t="s">
        <v>83</v>
      </c>
      <c r="J51" s="21" t="s">
        <v>84</v>
      </c>
      <c r="K51" s="21" t="s">
        <v>85</v>
      </c>
      <c r="L51" s="21" t="s">
        <v>86</v>
      </c>
      <c r="M51" s="21" t="s">
        <v>87</v>
      </c>
      <c r="N51" s="21" t="s">
        <v>88</v>
      </c>
      <c r="O51" s="21" t="s">
        <v>89</v>
      </c>
    </row>
    <row r="52" spans="1:15" x14ac:dyDescent="0.3">
      <c r="A52">
        <v>1</v>
      </c>
      <c r="B52" s="6" t="s">
        <v>18</v>
      </c>
      <c r="C52" s="6" t="s">
        <v>4</v>
      </c>
      <c r="D52" s="6" t="s">
        <v>12</v>
      </c>
      <c r="F52">
        <v>1</v>
      </c>
      <c r="G52" s="22" t="s">
        <v>90</v>
      </c>
      <c r="H52" s="15" t="s">
        <v>92</v>
      </c>
      <c r="I52">
        <v>1</v>
      </c>
      <c r="J52">
        <f>I52/4</f>
        <v>0.25</v>
      </c>
      <c r="K52">
        <v>1</v>
      </c>
      <c r="L52">
        <v>0</v>
      </c>
      <c r="M52">
        <f>K52/I52</f>
        <v>1</v>
      </c>
      <c r="N52">
        <f>L52/I52</f>
        <v>0</v>
      </c>
      <c r="O52">
        <f>2*J52*J62*(ABS(M52-M62)+ABS(N52-N62))</f>
        <v>0.375</v>
      </c>
    </row>
    <row r="53" spans="1:15" x14ac:dyDescent="0.3">
      <c r="A53">
        <v>2</v>
      </c>
      <c r="B53" s="6" t="s">
        <v>6</v>
      </c>
      <c r="C53" s="6" t="s">
        <v>20</v>
      </c>
      <c r="D53" s="6" t="s">
        <v>12</v>
      </c>
      <c r="F53">
        <v>2</v>
      </c>
      <c r="G53" s="22" t="s">
        <v>92</v>
      </c>
      <c r="H53" s="15" t="s">
        <v>90</v>
      </c>
      <c r="I53">
        <v>3</v>
      </c>
      <c r="J53">
        <f t="shared" ref="J53:J56" si="14">I53/4</f>
        <v>0.75</v>
      </c>
      <c r="K53">
        <v>1</v>
      </c>
      <c r="L53">
        <v>1</v>
      </c>
      <c r="M53">
        <f t="shared" ref="M53:M56" si="15">K53/I53</f>
        <v>0.33333333333333331</v>
      </c>
      <c r="N53">
        <f t="shared" ref="N53:N56" si="16">L53/I53</f>
        <v>0.33333333333333331</v>
      </c>
      <c r="O53">
        <f t="shared" ref="O53:O56" si="17">2*J53*J63*(ABS(M53-M63)+ABS(N53-N63))</f>
        <v>0.375</v>
      </c>
    </row>
    <row r="54" spans="1:15" x14ac:dyDescent="0.3">
      <c r="A54">
        <v>8</v>
      </c>
      <c r="B54" s="1" t="s">
        <v>6</v>
      </c>
      <c r="C54" s="1" t="s">
        <v>4</v>
      </c>
      <c r="D54" s="1" t="s">
        <v>13</v>
      </c>
      <c r="F54">
        <v>3</v>
      </c>
      <c r="G54" s="22" t="s">
        <v>96</v>
      </c>
      <c r="H54" s="15" t="s">
        <v>97</v>
      </c>
      <c r="I54">
        <v>2</v>
      </c>
      <c r="J54">
        <f t="shared" si="14"/>
        <v>0.5</v>
      </c>
      <c r="K54">
        <v>1</v>
      </c>
      <c r="L54">
        <v>1</v>
      </c>
      <c r="M54">
        <f t="shared" si="15"/>
        <v>0.5</v>
      </c>
      <c r="N54">
        <f t="shared" si="16"/>
        <v>0.5</v>
      </c>
      <c r="O54">
        <f t="shared" si="17"/>
        <v>0</v>
      </c>
    </row>
    <row r="55" spans="1:15" x14ac:dyDescent="0.3">
      <c r="A55">
        <v>10</v>
      </c>
      <c r="B55" s="1" t="s">
        <v>6</v>
      </c>
      <c r="C55" s="1" t="s">
        <v>21</v>
      </c>
      <c r="D55" s="1" t="s">
        <v>13</v>
      </c>
      <c r="F55">
        <v>4</v>
      </c>
      <c r="G55" s="22" t="s">
        <v>98</v>
      </c>
      <c r="H55" s="15" t="s">
        <v>99</v>
      </c>
      <c r="I55">
        <v>1</v>
      </c>
      <c r="J55">
        <f t="shared" si="14"/>
        <v>0.25</v>
      </c>
      <c r="K55">
        <v>1</v>
      </c>
      <c r="L55">
        <v>0</v>
      </c>
      <c r="M55">
        <f t="shared" si="15"/>
        <v>1</v>
      </c>
      <c r="N55">
        <f t="shared" si="16"/>
        <v>0</v>
      </c>
      <c r="O55">
        <f t="shared" si="17"/>
        <v>0.5</v>
      </c>
    </row>
    <row r="56" spans="1:15" x14ac:dyDescent="0.3">
      <c r="F56">
        <v>5</v>
      </c>
      <c r="G56" s="22" t="s">
        <v>100</v>
      </c>
      <c r="H56" s="15" t="s">
        <v>101</v>
      </c>
      <c r="I56">
        <v>1</v>
      </c>
      <c r="J56">
        <f t="shared" si="14"/>
        <v>0.25</v>
      </c>
      <c r="K56">
        <v>0</v>
      </c>
      <c r="L56">
        <v>1</v>
      </c>
      <c r="M56">
        <f t="shared" si="15"/>
        <v>0</v>
      </c>
      <c r="N56">
        <f t="shared" si="16"/>
        <v>1</v>
      </c>
      <c r="O56">
        <f t="shared" si="17"/>
        <v>0.5</v>
      </c>
    </row>
    <row r="57" spans="1:15" x14ac:dyDescent="0.3">
      <c r="G57" s="26"/>
      <c r="H57" s="16"/>
    </row>
    <row r="59" spans="1:15" x14ac:dyDescent="0.3">
      <c r="G59" s="26"/>
      <c r="H59" s="16"/>
    </row>
    <row r="60" spans="1:15" x14ac:dyDescent="0.3">
      <c r="B60" t="s">
        <v>105</v>
      </c>
    </row>
    <row r="61" spans="1:15" x14ac:dyDescent="0.3">
      <c r="A61" t="s">
        <v>12</v>
      </c>
      <c r="C61" t="s">
        <v>106</v>
      </c>
      <c r="G61" s="21" t="s">
        <v>81</v>
      </c>
      <c r="H61" s="21" t="s">
        <v>82</v>
      </c>
      <c r="I61" s="21" t="s">
        <v>83</v>
      </c>
      <c r="J61" s="21" t="s">
        <v>84</v>
      </c>
      <c r="K61" s="21" t="s">
        <v>85</v>
      </c>
      <c r="L61" s="21" t="s">
        <v>86</v>
      </c>
      <c r="M61" s="21" t="s">
        <v>87</v>
      </c>
      <c r="N61" s="21" t="s">
        <v>88</v>
      </c>
    </row>
    <row r="62" spans="1:15" x14ac:dyDescent="0.3">
      <c r="C62" t="s">
        <v>107</v>
      </c>
      <c r="F62">
        <v>1</v>
      </c>
      <c r="G62" s="25" t="s">
        <v>90</v>
      </c>
      <c r="H62" s="22" t="s">
        <v>92</v>
      </c>
      <c r="I62">
        <v>3</v>
      </c>
      <c r="J62">
        <f>I62/4</f>
        <v>0.75</v>
      </c>
      <c r="K62">
        <v>1</v>
      </c>
      <c r="L62">
        <v>1</v>
      </c>
      <c r="M62">
        <f>K62/I62</f>
        <v>0.33333333333333331</v>
      </c>
      <c r="N62">
        <f>L62/I62</f>
        <v>0.33333333333333331</v>
      </c>
    </row>
    <row r="63" spans="1:15" x14ac:dyDescent="0.3">
      <c r="B63" t="s">
        <v>13</v>
      </c>
      <c r="D63" t="s">
        <v>108</v>
      </c>
      <c r="F63">
        <v>2</v>
      </c>
      <c r="G63" s="25" t="s">
        <v>92</v>
      </c>
      <c r="H63" s="22" t="s">
        <v>90</v>
      </c>
      <c r="I63">
        <v>1</v>
      </c>
      <c r="J63">
        <f t="shared" ref="J63:J66" si="18">I63/4</f>
        <v>0.25</v>
      </c>
      <c r="K63">
        <v>1</v>
      </c>
      <c r="L63">
        <v>0</v>
      </c>
      <c r="M63">
        <f t="shared" ref="M63:M66" si="19">K63/I63</f>
        <v>1</v>
      </c>
      <c r="N63">
        <f t="shared" ref="N63:N66" si="20">L63/I63</f>
        <v>0</v>
      </c>
    </row>
    <row r="64" spans="1:15" x14ac:dyDescent="0.3">
      <c r="D64" t="s">
        <v>109</v>
      </c>
      <c r="F64">
        <v>3</v>
      </c>
      <c r="G64" s="25" t="s">
        <v>96</v>
      </c>
      <c r="H64" s="22" t="s">
        <v>97</v>
      </c>
      <c r="I64">
        <v>2</v>
      </c>
      <c r="J64">
        <f t="shared" si="18"/>
        <v>0.5</v>
      </c>
      <c r="K64">
        <v>1</v>
      </c>
      <c r="L64">
        <v>1</v>
      </c>
      <c r="M64">
        <f t="shared" si="19"/>
        <v>0.5</v>
      </c>
      <c r="N64">
        <f t="shared" si="20"/>
        <v>0.5</v>
      </c>
    </row>
    <row r="65" spans="1:15" x14ac:dyDescent="0.3">
      <c r="C65" t="s">
        <v>12</v>
      </c>
      <c r="F65">
        <v>4</v>
      </c>
      <c r="G65" s="25" t="s">
        <v>98</v>
      </c>
      <c r="H65" s="22" t="s">
        <v>99</v>
      </c>
      <c r="I65">
        <v>3</v>
      </c>
      <c r="J65">
        <f t="shared" si="18"/>
        <v>0.75</v>
      </c>
      <c r="K65">
        <v>1</v>
      </c>
      <c r="L65">
        <v>2</v>
      </c>
      <c r="M65">
        <f t="shared" si="19"/>
        <v>0.33333333333333331</v>
      </c>
      <c r="N65">
        <f t="shared" si="20"/>
        <v>0.66666666666666663</v>
      </c>
    </row>
    <row r="66" spans="1:15" x14ac:dyDescent="0.3">
      <c r="F66">
        <v>5</v>
      </c>
      <c r="G66" s="25" t="s">
        <v>100</v>
      </c>
      <c r="H66" s="22" t="s">
        <v>101</v>
      </c>
      <c r="I66">
        <v>3</v>
      </c>
      <c r="J66">
        <f t="shared" si="18"/>
        <v>0.75</v>
      </c>
      <c r="K66">
        <v>2</v>
      </c>
      <c r="L66">
        <v>1</v>
      </c>
      <c r="M66">
        <f t="shared" si="19"/>
        <v>0.66666666666666663</v>
      </c>
      <c r="N66">
        <f t="shared" si="20"/>
        <v>0.33333333333333331</v>
      </c>
    </row>
    <row r="69" spans="1:15" x14ac:dyDescent="0.3">
      <c r="B69" s="2" t="s">
        <v>14</v>
      </c>
      <c r="C69" s="2" t="s">
        <v>15</v>
      </c>
      <c r="D69" s="2" t="s">
        <v>17</v>
      </c>
      <c r="G69" s="21" t="s">
        <v>81</v>
      </c>
      <c r="H69" s="21" t="s">
        <v>82</v>
      </c>
      <c r="I69" s="21" t="s">
        <v>83</v>
      </c>
      <c r="J69" s="21" t="s">
        <v>84</v>
      </c>
      <c r="K69" s="21" t="s">
        <v>85</v>
      </c>
      <c r="L69" s="21" t="s">
        <v>86</v>
      </c>
      <c r="M69" s="21" t="s">
        <v>87</v>
      </c>
      <c r="N69" s="21" t="s">
        <v>88</v>
      </c>
      <c r="O69" s="21" t="s">
        <v>89</v>
      </c>
    </row>
    <row r="70" spans="1:15" x14ac:dyDescent="0.3">
      <c r="A70">
        <v>1</v>
      </c>
      <c r="B70" s="6" t="s">
        <v>18</v>
      </c>
      <c r="C70" s="6" t="s">
        <v>4</v>
      </c>
      <c r="D70" s="6" t="s">
        <v>12</v>
      </c>
      <c r="F70">
        <v>1</v>
      </c>
      <c r="G70" s="22" t="s">
        <v>90</v>
      </c>
      <c r="H70" s="15" t="s">
        <v>92</v>
      </c>
      <c r="I70">
        <v>1</v>
      </c>
      <c r="J70">
        <f>I70/3</f>
        <v>0.33333333333333331</v>
      </c>
      <c r="K70">
        <v>1</v>
      </c>
      <c r="L70">
        <v>0</v>
      </c>
      <c r="M70">
        <f>K70/I70</f>
        <v>1</v>
      </c>
      <c r="N70">
        <f>L70/I70</f>
        <v>0</v>
      </c>
      <c r="O70">
        <f>2*J70*J80*(ABS(M70-M80)+ABS(N70-N80))</f>
        <v>0.88888888888888884</v>
      </c>
    </row>
    <row r="71" spans="1:15" x14ac:dyDescent="0.3">
      <c r="A71">
        <v>8</v>
      </c>
      <c r="B71" s="1" t="s">
        <v>6</v>
      </c>
      <c r="C71" s="1" t="s">
        <v>4</v>
      </c>
      <c r="D71" s="1" t="s">
        <v>13</v>
      </c>
      <c r="F71">
        <v>2</v>
      </c>
      <c r="G71" s="22" t="s">
        <v>92</v>
      </c>
      <c r="H71" s="15" t="s">
        <v>90</v>
      </c>
      <c r="I71">
        <v>2</v>
      </c>
      <c r="J71">
        <f t="shared" ref="J71:J73" si="21">I71/3</f>
        <v>0.66666666666666663</v>
      </c>
      <c r="K71">
        <v>0</v>
      </c>
      <c r="L71">
        <v>2</v>
      </c>
      <c r="M71">
        <f t="shared" ref="M71:M73" si="22">K71/I71</f>
        <v>0</v>
      </c>
      <c r="N71">
        <f t="shared" ref="N71:N73" si="23">L71/I71</f>
        <v>1</v>
      </c>
      <c r="O71">
        <f t="shared" ref="O71:O73" si="24">2*J71*J81*(ABS(M71-M81)+ABS(N71-N81))</f>
        <v>0.88888888888888884</v>
      </c>
    </row>
    <row r="72" spans="1:15" x14ac:dyDescent="0.3">
      <c r="A72">
        <v>10</v>
      </c>
      <c r="B72" s="1" t="s">
        <v>6</v>
      </c>
      <c r="C72" s="1" t="s">
        <v>21</v>
      </c>
      <c r="D72" s="1" t="s">
        <v>13</v>
      </c>
      <c r="F72">
        <v>3</v>
      </c>
      <c r="G72" s="22" t="s">
        <v>96</v>
      </c>
      <c r="H72" s="15" t="s">
        <v>100</v>
      </c>
      <c r="I72">
        <v>2</v>
      </c>
      <c r="J72">
        <f t="shared" si="21"/>
        <v>0.66666666666666663</v>
      </c>
      <c r="K72">
        <v>1</v>
      </c>
      <c r="L72">
        <v>1</v>
      </c>
      <c r="M72">
        <f t="shared" si="22"/>
        <v>0.5</v>
      </c>
      <c r="N72">
        <f t="shared" si="23"/>
        <v>0.5</v>
      </c>
      <c r="O72">
        <f t="shared" si="24"/>
        <v>0.44444444444444442</v>
      </c>
    </row>
    <row r="73" spans="1:15" x14ac:dyDescent="0.3">
      <c r="F73">
        <v>4</v>
      </c>
      <c r="G73" s="22" t="s">
        <v>100</v>
      </c>
      <c r="H73" s="15" t="s">
        <v>96</v>
      </c>
      <c r="I73">
        <v>1</v>
      </c>
      <c r="J73">
        <f t="shared" si="21"/>
        <v>0.33333333333333331</v>
      </c>
      <c r="K73">
        <v>0</v>
      </c>
      <c r="L73">
        <v>1</v>
      </c>
      <c r="M73">
        <f t="shared" si="22"/>
        <v>0</v>
      </c>
      <c r="N73">
        <f t="shared" si="23"/>
        <v>1</v>
      </c>
      <c r="O73">
        <f t="shared" si="24"/>
        <v>0.44444444444444442</v>
      </c>
    </row>
    <row r="74" spans="1:15" x14ac:dyDescent="0.3">
      <c r="B74" t="s">
        <v>105</v>
      </c>
    </row>
    <row r="75" spans="1:15" x14ac:dyDescent="0.3">
      <c r="A75" t="s">
        <v>12</v>
      </c>
      <c r="C75" t="s">
        <v>106</v>
      </c>
      <c r="G75" s="26"/>
      <c r="H75" s="16"/>
    </row>
    <row r="76" spans="1:15" x14ac:dyDescent="0.3">
      <c r="C76" t="s">
        <v>107</v>
      </c>
    </row>
    <row r="77" spans="1:15" x14ac:dyDescent="0.3">
      <c r="B77" t="s">
        <v>13</v>
      </c>
      <c r="D77" t="s">
        <v>108</v>
      </c>
      <c r="G77" s="26"/>
      <c r="H77" s="16"/>
    </row>
    <row r="78" spans="1:15" x14ac:dyDescent="0.3">
      <c r="D78" t="s">
        <v>109</v>
      </c>
    </row>
    <row r="79" spans="1:15" x14ac:dyDescent="0.3">
      <c r="C79" t="s">
        <v>12</v>
      </c>
      <c r="E79" t="s">
        <v>110</v>
      </c>
      <c r="G79" s="21" t="s">
        <v>81</v>
      </c>
      <c r="H79" s="21" t="s">
        <v>82</v>
      </c>
      <c r="I79" s="21" t="s">
        <v>83</v>
      </c>
      <c r="J79" s="21" t="s">
        <v>84</v>
      </c>
      <c r="K79" s="21" t="s">
        <v>85</v>
      </c>
      <c r="L79" s="21" t="s">
        <v>86</v>
      </c>
      <c r="M79" s="21" t="s">
        <v>87</v>
      </c>
      <c r="N79" s="21" t="s">
        <v>88</v>
      </c>
    </row>
    <row r="80" spans="1:15" x14ac:dyDescent="0.3">
      <c r="E80" t="s">
        <v>111</v>
      </c>
      <c r="F80">
        <v>1</v>
      </c>
      <c r="G80" s="25" t="s">
        <v>90</v>
      </c>
      <c r="H80" s="22" t="s">
        <v>92</v>
      </c>
      <c r="I80">
        <v>2</v>
      </c>
      <c r="J80">
        <f>I80/3</f>
        <v>0.66666666666666663</v>
      </c>
      <c r="K80">
        <v>0</v>
      </c>
      <c r="L80">
        <v>2</v>
      </c>
      <c r="M80">
        <f>K80/I80</f>
        <v>0</v>
      </c>
      <c r="N80">
        <f>L80/I80</f>
        <v>1</v>
      </c>
    </row>
    <row r="81" spans="1:14" x14ac:dyDescent="0.3">
      <c r="D81" t="s">
        <v>12</v>
      </c>
      <c r="F81">
        <v>2</v>
      </c>
      <c r="G81" s="25" t="s">
        <v>92</v>
      </c>
      <c r="H81" s="22" t="s">
        <v>90</v>
      </c>
      <c r="I81">
        <v>1</v>
      </c>
      <c r="J81">
        <f t="shared" ref="J81:J83" si="25">I81/3</f>
        <v>0.33333333333333331</v>
      </c>
      <c r="K81">
        <v>1</v>
      </c>
      <c r="L81">
        <v>0</v>
      </c>
      <c r="M81">
        <f t="shared" ref="M81:M83" si="26">K81/I81</f>
        <v>1</v>
      </c>
      <c r="N81">
        <f t="shared" ref="N81:N83" si="27">L81/I81</f>
        <v>0</v>
      </c>
    </row>
    <row r="82" spans="1:14" x14ac:dyDescent="0.3">
      <c r="F82">
        <v>3</v>
      </c>
      <c r="G82" s="25" t="s">
        <v>96</v>
      </c>
      <c r="H82" s="22" t="s">
        <v>100</v>
      </c>
      <c r="I82">
        <v>1</v>
      </c>
      <c r="J82">
        <f t="shared" si="25"/>
        <v>0.33333333333333331</v>
      </c>
      <c r="K82">
        <v>0</v>
      </c>
      <c r="L82">
        <v>1</v>
      </c>
      <c r="M82">
        <f t="shared" si="26"/>
        <v>0</v>
      </c>
      <c r="N82">
        <f t="shared" si="27"/>
        <v>1</v>
      </c>
    </row>
    <row r="83" spans="1:14" x14ac:dyDescent="0.3">
      <c r="F83">
        <v>4</v>
      </c>
      <c r="G83" s="25" t="s">
        <v>100</v>
      </c>
      <c r="H83" s="22" t="s">
        <v>96</v>
      </c>
      <c r="I83">
        <v>2</v>
      </c>
      <c r="J83">
        <f t="shared" si="25"/>
        <v>0.66666666666666663</v>
      </c>
      <c r="K83">
        <v>1</v>
      </c>
      <c r="L83">
        <v>1</v>
      </c>
      <c r="M83">
        <f t="shared" si="26"/>
        <v>0.5</v>
      </c>
      <c r="N83">
        <f t="shared" si="27"/>
        <v>0.5</v>
      </c>
    </row>
    <row r="85" spans="1:14" x14ac:dyDescent="0.3">
      <c r="B85" s="2" t="s">
        <v>15</v>
      </c>
      <c r="C85" s="2" t="s">
        <v>17</v>
      </c>
    </row>
    <row r="86" spans="1:14" x14ac:dyDescent="0.3">
      <c r="A86">
        <v>8</v>
      </c>
      <c r="B86" s="1" t="s">
        <v>4</v>
      </c>
      <c r="C86" s="27" t="s">
        <v>13</v>
      </c>
    </row>
    <row r="87" spans="1:14" x14ac:dyDescent="0.3">
      <c r="A87">
        <v>10</v>
      </c>
      <c r="B87" s="1" t="s">
        <v>21</v>
      </c>
      <c r="C87" s="27" t="s">
        <v>13</v>
      </c>
    </row>
    <row r="90" spans="1:14" x14ac:dyDescent="0.3">
      <c r="C90" t="s">
        <v>105</v>
      </c>
    </row>
    <row r="91" spans="1:14" x14ac:dyDescent="0.3">
      <c r="B91" t="s">
        <v>12</v>
      </c>
      <c r="D91" t="s">
        <v>106</v>
      </c>
    </row>
    <row r="92" spans="1:14" x14ac:dyDescent="0.3">
      <c r="D92" t="s">
        <v>107</v>
      </c>
    </row>
    <row r="93" spans="1:14" x14ac:dyDescent="0.3">
      <c r="C93" t="s">
        <v>13</v>
      </c>
      <c r="E93" t="s">
        <v>108</v>
      </c>
    </row>
    <row r="94" spans="1:14" x14ac:dyDescent="0.3">
      <c r="E94" t="s">
        <v>109</v>
      </c>
    </row>
    <row r="95" spans="1:14" x14ac:dyDescent="0.3">
      <c r="D95" t="s">
        <v>12</v>
      </c>
      <c r="F95" t="s">
        <v>110</v>
      </c>
    </row>
    <row r="96" spans="1:14" x14ac:dyDescent="0.3">
      <c r="F96" t="s">
        <v>111</v>
      </c>
    </row>
    <row r="97" spans="5:7" x14ac:dyDescent="0.3">
      <c r="E97" t="s">
        <v>12</v>
      </c>
      <c r="G97" t="s">
        <v>13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9B65-CB32-421C-9CA9-6D1CDEAF2E57}">
  <dimension ref="A1:Q121"/>
  <sheetViews>
    <sheetView workbookViewId="0">
      <selection activeCell="H11" sqref="H11"/>
    </sheetView>
  </sheetViews>
  <sheetFormatPr defaultRowHeight="14.4" x14ac:dyDescent="0.3"/>
  <cols>
    <col min="8" max="8" width="13.33203125" customWidth="1"/>
    <col min="9" max="9" width="14.109375" customWidth="1"/>
    <col min="12" max="13" width="12" bestFit="1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17" x14ac:dyDescent="0.3">
      <c r="A2" s="14">
        <v>1</v>
      </c>
      <c r="B2" s="6" t="s">
        <v>4</v>
      </c>
      <c r="C2" s="6" t="s">
        <v>9</v>
      </c>
      <c r="D2" s="6" t="s">
        <v>10</v>
      </c>
      <c r="E2" s="6" t="s">
        <v>12</v>
      </c>
      <c r="H2" s="15" t="s">
        <v>39</v>
      </c>
      <c r="L2" s="16" t="s">
        <v>40</v>
      </c>
      <c r="P2" s="16" t="s">
        <v>41</v>
      </c>
    </row>
    <row r="3" spans="1:17" x14ac:dyDescent="0.3">
      <c r="A3" s="3">
        <v>2</v>
      </c>
      <c r="B3" s="1" t="s">
        <v>5</v>
      </c>
      <c r="C3" s="1" t="s">
        <v>7</v>
      </c>
      <c r="D3" s="1" t="s">
        <v>10</v>
      </c>
      <c r="E3" s="1" t="s">
        <v>13</v>
      </c>
      <c r="H3" t="s">
        <v>42</v>
      </c>
      <c r="I3" t="s">
        <v>43</v>
      </c>
      <c r="L3" t="s">
        <v>44</v>
      </c>
      <c r="M3" t="s">
        <v>45</v>
      </c>
      <c r="P3" t="s">
        <v>46</v>
      </c>
      <c r="Q3" t="s">
        <v>47</v>
      </c>
    </row>
    <row r="4" spans="1:17" x14ac:dyDescent="0.3">
      <c r="A4" s="14">
        <v>3</v>
      </c>
      <c r="B4" s="1" t="s">
        <v>6</v>
      </c>
      <c r="C4" s="1" t="s">
        <v>8</v>
      </c>
      <c r="D4" s="1" t="s">
        <v>11</v>
      </c>
      <c r="E4" s="1" t="s">
        <v>13</v>
      </c>
      <c r="H4" s="13" t="s">
        <v>5</v>
      </c>
      <c r="I4" t="s">
        <v>26</v>
      </c>
      <c r="L4" s="13" t="s">
        <v>7</v>
      </c>
      <c r="M4" t="s">
        <v>48</v>
      </c>
      <c r="P4" s="13" t="s">
        <v>10</v>
      </c>
      <c r="Q4" t="s">
        <v>11</v>
      </c>
    </row>
    <row r="5" spans="1:17" x14ac:dyDescent="0.3">
      <c r="A5" s="14">
        <v>4</v>
      </c>
      <c r="B5" s="6" t="s">
        <v>4</v>
      </c>
      <c r="C5" s="6" t="s">
        <v>8</v>
      </c>
      <c r="D5" s="6" t="s">
        <v>10</v>
      </c>
      <c r="E5" s="6" t="s">
        <v>12</v>
      </c>
      <c r="G5" s="15" t="s">
        <v>12</v>
      </c>
      <c r="H5" s="1">
        <v>1</v>
      </c>
      <c r="I5" s="1">
        <v>4</v>
      </c>
      <c r="K5" s="16" t="s">
        <v>12</v>
      </c>
      <c r="L5" s="1">
        <v>0</v>
      </c>
      <c r="M5" s="1">
        <v>5</v>
      </c>
      <c r="O5" s="16" t="s">
        <v>12</v>
      </c>
      <c r="P5" s="1">
        <v>4</v>
      </c>
      <c r="Q5" s="1">
        <v>1</v>
      </c>
    </row>
    <row r="6" spans="1:17" x14ac:dyDescent="0.3">
      <c r="A6" s="14">
        <v>5</v>
      </c>
      <c r="B6" s="6" t="s">
        <v>5</v>
      </c>
      <c r="C6" s="6" t="s">
        <v>8</v>
      </c>
      <c r="D6" s="6" t="s">
        <v>10</v>
      </c>
      <c r="E6" s="6" t="s">
        <v>12</v>
      </c>
      <c r="G6" s="15" t="s">
        <v>13</v>
      </c>
      <c r="H6" s="1">
        <v>2</v>
      </c>
      <c r="I6" s="1">
        <v>1</v>
      </c>
      <c r="K6" s="16" t="s">
        <v>13</v>
      </c>
      <c r="L6" s="1">
        <v>2</v>
      </c>
      <c r="M6" s="1">
        <v>1</v>
      </c>
      <c r="O6" s="16" t="s">
        <v>13</v>
      </c>
      <c r="P6" s="1">
        <v>1</v>
      </c>
      <c r="Q6" s="1">
        <v>2</v>
      </c>
    </row>
    <row r="7" spans="1:17" x14ac:dyDescent="0.3">
      <c r="A7" s="14">
        <v>6</v>
      </c>
      <c r="B7" s="6" t="s">
        <v>6</v>
      </c>
      <c r="C7" s="6" t="s">
        <v>9</v>
      </c>
      <c r="D7" s="6" t="s">
        <v>11</v>
      </c>
      <c r="E7" s="6" t="s">
        <v>12</v>
      </c>
      <c r="H7">
        <v>3</v>
      </c>
      <c r="I7">
        <v>5</v>
      </c>
      <c r="L7">
        <v>2</v>
      </c>
      <c r="M7">
        <v>6</v>
      </c>
      <c r="P7">
        <v>5</v>
      </c>
      <c r="Q7">
        <v>3</v>
      </c>
    </row>
    <row r="8" spans="1:17" x14ac:dyDescent="0.3">
      <c r="A8" s="3">
        <v>7</v>
      </c>
      <c r="B8" s="1" t="s">
        <v>5</v>
      </c>
      <c r="C8" s="1" t="s">
        <v>7</v>
      </c>
      <c r="D8" s="1" t="s">
        <v>11</v>
      </c>
      <c r="E8" s="1" t="s">
        <v>13</v>
      </c>
    </row>
    <row r="9" spans="1:17" x14ac:dyDescent="0.3">
      <c r="A9" s="14">
        <v>8</v>
      </c>
      <c r="B9" s="6" t="s">
        <v>4</v>
      </c>
      <c r="C9" s="6" t="s">
        <v>8</v>
      </c>
      <c r="D9" s="6" t="s">
        <v>10</v>
      </c>
      <c r="E9" s="6" t="s">
        <v>12</v>
      </c>
      <c r="H9" s="16" t="s">
        <v>49</v>
      </c>
      <c r="L9" s="16" t="s">
        <v>50</v>
      </c>
      <c r="P9" s="16" t="s">
        <v>51</v>
      </c>
    </row>
    <row r="10" spans="1:17" x14ac:dyDescent="0.3">
      <c r="A10" s="17">
        <v>9</v>
      </c>
      <c r="B10" s="18" t="s">
        <v>6</v>
      </c>
      <c r="C10" s="18" t="s">
        <v>9</v>
      </c>
      <c r="D10" s="18" t="s">
        <v>10</v>
      </c>
      <c r="E10" s="18" t="s">
        <v>52</v>
      </c>
      <c r="H10" t="s">
        <v>53</v>
      </c>
      <c r="I10" t="s">
        <v>53</v>
      </c>
      <c r="L10" t="s">
        <v>54</v>
      </c>
      <c r="M10" t="s">
        <v>55</v>
      </c>
      <c r="P10" t="s">
        <v>56</v>
      </c>
      <c r="Q10" t="s">
        <v>57</v>
      </c>
    </row>
    <row r="11" spans="1:17" x14ac:dyDescent="0.3">
      <c r="H11" s="13" t="s">
        <v>4</v>
      </c>
      <c r="I11" t="s">
        <v>58</v>
      </c>
      <c r="L11" s="13" t="s">
        <v>8</v>
      </c>
      <c r="M11" t="s">
        <v>59</v>
      </c>
      <c r="P11" s="13" t="s">
        <v>11</v>
      </c>
      <c r="Q11" t="s">
        <v>10</v>
      </c>
    </row>
    <row r="12" spans="1:17" x14ac:dyDescent="0.3">
      <c r="B12" t="s">
        <v>60</v>
      </c>
      <c r="G12" s="15" t="s">
        <v>12</v>
      </c>
      <c r="H12" s="1">
        <v>3</v>
      </c>
      <c r="I12" s="1">
        <v>2</v>
      </c>
      <c r="K12" s="16" t="s">
        <v>12</v>
      </c>
      <c r="L12" s="1">
        <v>3</v>
      </c>
      <c r="M12" s="1">
        <v>2</v>
      </c>
      <c r="O12" s="16" t="s">
        <v>12</v>
      </c>
      <c r="P12" s="1">
        <v>1</v>
      </c>
      <c r="Q12" s="1">
        <v>4</v>
      </c>
    </row>
    <row r="13" spans="1:17" x14ac:dyDescent="0.3">
      <c r="B13" t="s">
        <v>61</v>
      </c>
      <c r="G13" s="15" t="s">
        <v>13</v>
      </c>
      <c r="H13" s="1">
        <v>0</v>
      </c>
      <c r="I13" s="1">
        <v>3</v>
      </c>
      <c r="K13" s="16" t="s">
        <v>13</v>
      </c>
      <c r="L13" s="1">
        <v>1</v>
      </c>
      <c r="M13" s="1">
        <v>2</v>
      </c>
      <c r="O13" s="16" t="s">
        <v>13</v>
      </c>
      <c r="P13" s="1">
        <v>2</v>
      </c>
      <c r="Q13" s="1">
        <v>1</v>
      </c>
    </row>
    <row r="14" spans="1:17" x14ac:dyDescent="0.3">
      <c r="A14" t="s">
        <v>13</v>
      </c>
      <c r="C14" t="s">
        <v>62</v>
      </c>
      <c r="H14">
        <v>3</v>
      </c>
      <c r="I14">
        <v>5</v>
      </c>
      <c r="L14">
        <v>4</v>
      </c>
      <c r="M14">
        <v>4</v>
      </c>
      <c r="P14">
        <v>3</v>
      </c>
      <c r="Q14">
        <v>5</v>
      </c>
    </row>
    <row r="15" spans="1:17" x14ac:dyDescent="0.3">
      <c r="C15" t="s">
        <v>63</v>
      </c>
    </row>
    <row r="16" spans="1:17" x14ac:dyDescent="0.3">
      <c r="B16" t="s">
        <v>12</v>
      </c>
      <c r="D16">
        <v>3.6</v>
      </c>
      <c r="H16" s="16" t="s">
        <v>64</v>
      </c>
      <c r="L16" s="16" t="s">
        <v>65</v>
      </c>
    </row>
    <row r="17" spans="3:16" x14ac:dyDescent="0.3">
      <c r="D17" t="s">
        <v>66</v>
      </c>
      <c r="H17" t="s">
        <v>67</v>
      </c>
      <c r="I17" t="s">
        <v>67</v>
      </c>
      <c r="L17" t="s">
        <v>68</v>
      </c>
      <c r="M17" t="s">
        <v>69</v>
      </c>
    </row>
    <row r="18" spans="3:16" x14ac:dyDescent="0.3">
      <c r="C18" t="s">
        <v>13</v>
      </c>
      <c r="E18" t="s">
        <v>12</v>
      </c>
      <c r="H18" s="13" t="s">
        <v>6</v>
      </c>
      <c r="I18" t="s">
        <v>70</v>
      </c>
      <c r="L18" s="13" t="s">
        <v>9</v>
      </c>
      <c r="M18" t="s">
        <v>71</v>
      </c>
    </row>
    <row r="19" spans="3:16" x14ac:dyDescent="0.3">
      <c r="G19" s="15" t="s">
        <v>12</v>
      </c>
      <c r="H19" s="1">
        <v>1</v>
      </c>
      <c r="I19" s="1">
        <v>4</v>
      </c>
      <c r="K19" s="16" t="s">
        <v>12</v>
      </c>
      <c r="L19" s="1">
        <v>2</v>
      </c>
      <c r="M19" s="1">
        <v>3</v>
      </c>
    </row>
    <row r="20" spans="3:16" x14ac:dyDescent="0.3">
      <c r="G20" s="15" t="s">
        <v>13</v>
      </c>
      <c r="H20" s="1">
        <v>1</v>
      </c>
      <c r="I20" s="1">
        <v>2</v>
      </c>
      <c r="K20" s="16" t="s">
        <v>13</v>
      </c>
      <c r="L20" s="1">
        <v>0</v>
      </c>
      <c r="M20" s="1">
        <v>3</v>
      </c>
    </row>
    <row r="21" spans="3:16" x14ac:dyDescent="0.3">
      <c r="H21">
        <v>2</v>
      </c>
      <c r="I21">
        <v>6</v>
      </c>
      <c r="L21">
        <v>2</v>
      </c>
      <c r="M21">
        <v>6</v>
      </c>
    </row>
    <row r="23" spans="3:16" x14ac:dyDescent="0.3">
      <c r="G23" t="s">
        <v>72</v>
      </c>
      <c r="H23">
        <f>1-((H5/H7)*(H5/H7) + ((H6/H7)*(H6/H7)))</f>
        <v>0.44444444444444442</v>
      </c>
      <c r="K23" t="s">
        <v>72</v>
      </c>
      <c r="L23">
        <f>1-((L5/L7)*(L5/L7) + ((L6/L7)*(L6/L7)))</f>
        <v>0</v>
      </c>
      <c r="O23" t="s">
        <v>72</v>
      </c>
      <c r="P23">
        <f>1-((P5/P7)*(P5/P7) + ((P6/P7)*(P6/P7)))</f>
        <v>0.31999999999999984</v>
      </c>
    </row>
    <row r="24" spans="3:16" x14ac:dyDescent="0.3">
      <c r="G24" t="s">
        <v>73</v>
      </c>
      <c r="H24">
        <f>1-((I5/I7)*(I5/I7) + ((I6/I7)*(I6/I7)))</f>
        <v>0.31999999999999984</v>
      </c>
      <c r="K24" t="s">
        <v>73</v>
      </c>
      <c r="L24">
        <f>1-((M5/M7)*(M5/M7) + ((M6/M7)*(M6/M7)))</f>
        <v>0.27777777777777768</v>
      </c>
      <c r="O24" t="s">
        <v>73</v>
      </c>
      <c r="P24">
        <f>1-((Q5/Q7)*(Q5/Q7) + ((Q6/Q7)*(Q6/Q7)))</f>
        <v>0.44444444444444442</v>
      </c>
    </row>
    <row r="25" spans="3:16" x14ac:dyDescent="0.3">
      <c r="G25" s="19" t="s">
        <v>74</v>
      </c>
      <c r="H25" s="19">
        <f>(H7*H23+I7*H24)/(H7+I7)</f>
        <v>0.36666666666666659</v>
      </c>
      <c r="K25" s="19" t="s">
        <v>75</v>
      </c>
      <c r="L25" s="19">
        <f>(L7*L23+M7*L24)/(L7+M7)</f>
        <v>0.20833333333333326</v>
      </c>
      <c r="O25" s="19" t="s">
        <v>76</v>
      </c>
      <c r="P25" s="19">
        <f>(P7*P23+Q7*P24)/(P7+Q7)</f>
        <v>0.36666666666666659</v>
      </c>
    </row>
    <row r="27" spans="3:16" x14ac:dyDescent="0.3">
      <c r="G27" t="s">
        <v>72</v>
      </c>
      <c r="H27">
        <f>1-((H12/H14)*(H12/H14) + ((H13/H14)*(H13/H14)))</f>
        <v>0</v>
      </c>
      <c r="K27" t="s">
        <v>72</v>
      </c>
      <c r="L27">
        <f>1-((L12/L14)*(L12/L14) + ((L13/L14)*(L13/L14)))</f>
        <v>0.375</v>
      </c>
      <c r="O27" t="s">
        <v>72</v>
      </c>
      <c r="P27">
        <f>1-((P12/P14)*(P12/P14) + ((P13/P14)*(P13/P14)))</f>
        <v>0.44444444444444442</v>
      </c>
    </row>
    <row r="28" spans="3:16" x14ac:dyDescent="0.3">
      <c r="G28" t="s">
        <v>73</v>
      </c>
      <c r="H28">
        <f>1-((I12/I14)*(I12/I14) + ((I13/I14)*(I13/I14)))</f>
        <v>0.48</v>
      </c>
      <c r="K28" t="s">
        <v>73</v>
      </c>
      <c r="L28">
        <f>1-((M12/M14)*(M12/M14) + ((M13/M14)*(M13/M14)))</f>
        <v>0.5</v>
      </c>
      <c r="O28" t="s">
        <v>73</v>
      </c>
      <c r="P28">
        <f>1-((Q12/Q14)*(Q12/Q14) + ((Q13/Q14)*(Q13/Q14)))</f>
        <v>0.31999999999999984</v>
      </c>
    </row>
    <row r="29" spans="3:16" x14ac:dyDescent="0.3">
      <c r="G29" s="19" t="s">
        <v>77</v>
      </c>
      <c r="H29" s="19">
        <f>(H14*H27+I14*H28)/(H14+I14)</f>
        <v>0.3</v>
      </c>
      <c r="K29" s="19" t="s">
        <v>78</v>
      </c>
      <c r="L29" s="19">
        <f>(L14*L27+M14*L28)/(L14+M14)</f>
        <v>0.4375</v>
      </c>
      <c r="O29" s="19" t="s">
        <v>79</v>
      </c>
      <c r="P29" s="19">
        <f>(P14*P27+Q14*P28)/(P14+Q14)</f>
        <v>0.36666666666666659</v>
      </c>
    </row>
    <row r="31" spans="3:16" x14ac:dyDescent="0.3">
      <c r="G31" t="s">
        <v>72</v>
      </c>
      <c r="H31">
        <f>1-((H19/H21)*(H19/H21) + ((H20/H21)*(H20/H21)))</f>
        <v>0.5</v>
      </c>
      <c r="K31" t="s">
        <v>72</v>
      </c>
      <c r="L31">
        <f>1-((L19/L21)*(L19/L21) + ((L20/L21)*(L20/L21)))</f>
        <v>0</v>
      </c>
    </row>
    <row r="32" spans="3:16" x14ac:dyDescent="0.3">
      <c r="G32" t="s">
        <v>73</v>
      </c>
      <c r="H32">
        <f>1-((I19/I21)*(I19/I21) + ((I20/I21)*(I20/I21)))</f>
        <v>0.44444444444444442</v>
      </c>
      <c r="K32" t="s">
        <v>73</v>
      </c>
      <c r="L32">
        <f>1-((M19/M21)*(M19/M21) + ((M20/M21)*(M20/M21)))</f>
        <v>0.5</v>
      </c>
    </row>
    <row r="33" spans="1:17" x14ac:dyDescent="0.3">
      <c r="G33" s="19" t="s">
        <v>77</v>
      </c>
      <c r="H33" s="19">
        <f>(H21*H31+I21*H32)/(H21+I21)</f>
        <v>0.45833333333333331</v>
      </c>
      <c r="K33" s="19" t="s">
        <v>80</v>
      </c>
      <c r="L33" s="19">
        <f>(L21*L31+M21*L32)/(L21+M21)</f>
        <v>0.375</v>
      </c>
    </row>
    <row r="36" spans="1:17" x14ac:dyDescent="0.3">
      <c r="K36" t="s">
        <v>60</v>
      </c>
    </row>
    <row r="37" spans="1:17" x14ac:dyDescent="0.3">
      <c r="K37" t="s">
        <v>61</v>
      </c>
    </row>
    <row r="38" spans="1:17" x14ac:dyDescent="0.3">
      <c r="J38" t="s">
        <v>13</v>
      </c>
      <c r="L38" t="s">
        <v>62</v>
      </c>
    </row>
    <row r="41" spans="1:17" x14ac:dyDescent="0.3">
      <c r="A41" s="1"/>
      <c r="B41" s="2" t="s">
        <v>0</v>
      </c>
      <c r="C41" s="2" t="s">
        <v>1</v>
      </c>
      <c r="D41" s="2" t="s">
        <v>2</v>
      </c>
      <c r="E41" s="2" t="s">
        <v>3</v>
      </c>
      <c r="H41" s="15" t="s">
        <v>39</v>
      </c>
      <c r="K41" s="11"/>
      <c r="L41" s="11"/>
      <c r="M41" s="11"/>
      <c r="P41" s="16" t="s">
        <v>41</v>
      </c>
    </row>
    <row r="42" spans="1:17" x14ac:dyDescent="0.3">
      <c r="A42" s="14">
        <v>1</v>
      </c>
      <c r="B42" s="6" t="s">
        <v>4</v>
      </c>
      <c r="C42" s="6" t="s">
        <v>9</v>
      </c>
      <c r="D42" s="6" t="s">
        <v>10</v>
      </c>
      <c r="E42" s="6" t="s">
        <v>12</v>
      </c>
      <c r="H42" t="s">
        <v>42</v>
      </c>
      <c r="I42" t="s">
        <v>43</v>
      </c>
      <c r="K42" s="11"/>
      <c r="L42" s="11"/>
      <c r="M42" s="11"/>
      <c r="P42" t="s">
        <v>46</v>
      </c>
      <c r="Q42" t="s">
        <v>47</v>
      </c>
    </row>
    <row r="43" spans="1:17" x14ac:dyDescent="0.3">
      <c r="A43" s="14">
        <v>3</v>
      </c>
      <c r="B43" s="1" t="s">
        <v>6</v>
      </c>
      <c r="C43" s="1" t="s">
        <v>8</v>
      </c>
      <c r="D43" s="1" t="s">
        <v>11</v>
      </c>
      <c r="E43" s="1" t="s">
        <v>13</v>
      </c>
      <c r="H43" s="13" t="s">
        <v>5</v>
      </c>
      <c r="I43" t="s">
        <v>26</v>
      </c>
      <c r="K43" s="11"/>
      <c r="L43" s="20"/>
      <c r="M43" s="11"/>
      <c r="P43" s="13" t="s">
        <v>10</v>
      </c>
      <c r="Q43" t="s">
        <v>11</v>
      </c>
    </row>
    <row r="44" spans="1:17" x14ac:dyDescent="0.3">
      <c r="A44" s="14">
        <v>4</v>
      </c>
      <c r="B44" s="6" t="s">
        <v>4</v>
      </c>
      <c r="C44" s="6" t="s">
        <v>8</v>
      </c>
      <c r="D44" s="6" t="s">
        <v>10</v>
      </c>
      <c r="E44" s="6" t="s">
        <v>12</v>
      </c>
      <c r="G44" s="15" t="s">
        <v>12</v>
      </c>
      <c r="H44" s="1">
        <v>1</v>
      </c>
      <c r="I44" s="1">
        <v>4</v>
      </c>
      <c r="K44" s="11"/>
      <c r="L44" s="11"/>
      <c r="M44" s="11"/>
      <c r="O44" s="16" t="s">
        <v>12</v>
      </c>
      <c r="P44" s="1">
        <v>4</v>
      </c>
      <c r="Q44" s="1">
        <v>1</v>
      </c>
    </row>
    <row r="45" spans="1:17" x14ac:dyDescent="0.3">
      <c r="A45" s="14">
        <v>5</v>
      </c>
      <c r="B45" s="6" t="s">
        <v>5</v>
      </c>
      <c r="C45" s="6" t="s">
        <v>8</v>
      </c>
      <c r="D45" s="6" t="s">
        <v>10</v>
      </c>
      <c r="E45" s="6" t="s">
        <v>12</v>
      </c>
      <c r="G45" s="15" t="s">
        <v>13</v>
      </c>
      <c r="H45" s="1">
        <v>0</v>
      </c>
      <c r="I45" s="1">
        <v>1</v>
      </c>
      <c r="K45" s="11"/>
      <c r="L45" s="11"/>
      <c r="M45" s="11"/>
      <c r="O45" s="16" t="s">
        <v>13</v>
      </c>
      <c r="P45" s="1">
        <v>0</v>
      </c>
      <c r="Q45" s="1">
        <v>1</v>
      </c>
    </row>
    <row r="46" spans="1:17" x14ac:dyDescent="0.3">
      <c r="A46" s="14">
        <v>6</v>
      </c>
      <c r="B46" s="6" t="s">
        <v>6</v>
      </c>
      <c r="C46" s="6" t="s">
        <v>9</v>
      </c>
      <c r="D46" s="6" t="s">
        <v>11</v>
      </c>
      <c r="E46" s="6" t="s">
        <v>12</v>
      </c>
      <c r="H46">
        <v>1</v>
      </c>
      <c r="I46">
        <v>5</v>
      </c>
      <c r="K46" s="11"/>
      <c r="L46" s="11"/>
      <c r="M46" s="11"/>
      <c r="P46">
        <v>4</v>
      </c>
      <c r="Q46">
        <v>2</v>
      </c>
    </row>
    <row r="47" spans="1:17" x14ac:dyDescent="0.3">
      <c r="A47" s="14">
        <v>8</v>
      </c>
      <c r="B47" s="6" t="s">
        <v>4</v>
      </c>
      <c r="C47" s="6" t="s">
        <v>8</v>
      </c>
      <c r="D47" s="6" t="s">
        <v>10</v>
      </c>
      <c r="E47" s="6" t="s">
        <v>12</v>
      </c>
    </row>
    <row r="48" spans="1:17" x14ac:dyDescent="0.3">
      <c r="H48" s="16" t="s">
        <v>49</v>
      </c>
      <c r="L48" s="16" t="s">
        <v>50</v>
      </c>
      <c r="P48" s="16" t="s">
        <v>51</v>
      </c>
    </row>
    <row r="49" spans="7:17" x14ac:dyDescent="0.3">
      <c r="H49" t="s">
        <v>53</v>
      </c>
      <c r="I49" t="s">
        <v>53</v>
      </c>
      <c r="L49" t="s">
        <v>54</v>
      </c>
      <c r="M49" t="s">
        <v>55</v>
      </c>
      <c r="P49" t="s">
        <v>56</v>
      </c>
      <c r="Q49" t="s">
        <v>57</v>
      </c>
    </row>
    <row r="50" spans="7:17" x14ac:dyDescent="0.3">
      <c r="H50" s="13" t="s">
        <v>4</v>
      </c>
      <c r="I50" t="s">
        <v>58</v>
      </c>
      <c r="L50" s="13" t="s">
        <v>8</v>
      </c>
      <c r="M50" t="s">
        <v>9</v>
      </c>
      <c r="P50" s="13" t="s">
        <v>11</v>
      </c>
      <c r="Q50" t="s">
        <v>10</v>
      </c>
    </row>
    <row r="51" spans="7:17" x14ac:dyDescent="0.3">
      <c r="G51" s="15" t="s">
        <v>12</v>
      </c>
      <c r="H51" s="1">
        <v>3</v>
      </c>
      <c r="I51" s="1">
        <v>2</v>
      </c>
      <c r="K51" s="16" t="s">
        <v>12</v>
      </c>
      <c r="L51" s="1">
        <v>3</v>
      </c>
      <c r="M51" s="1">
        <v>2</v>
      </c>
      <c r="O51" s="16" t="s">
        <v>12</v>
      </c>
      <c r="P51" s="1">
        <v>1</v>
      </c>
      <c r="Q51" s="1">
        <v>4</v>
      </c>
    </row>
    <row r="52" spans="7:17" x14ac:dyDescent="0.3">
      <c r="G52" s="15" t="s">
        <v>13</v>
      </c>
      <c r="H52" s="1">
        <v>0</v>
      </c>
      <c r="I52" s="1">
        <v>1</v>
      </c>
      <c r="K52" s="16" t="s">
        <v>13</v>
      </c>
      <c r="L52" s="1">
        <v>1</v>
      </c>
      <c r="M52" s="1">
        <v>0</v>
      </c>
      <c r="O52" s="16" t="s">
        <v>13</v>
      </c>
      <c r="P52" s="1">
        <v>1</v>
      </c>
      <c r="Q52" s="1">
        <v>0</v>
      </c>
    </row>
    <row r="53" spans="7:17" x14ac:dyDescent="0.3">
      <c r="H53">
        <v>3</v>
      </c>
      <c r="I53">
        <v>3</v>
      </c>
      <c r="L53">
        <v>4</v>
      </c>
      <c r="M53">
        <v>2</v>
      </c>
      <c r="P53">
        <v>2</v>
      </c>
      <c r="Q53">
        <v>4</v>
      </c>
    </row>
    <row r="55" spans="7:17" x14ac:dyDescent="0.3">
      <c r="H55" s="16" t="s">
        <v>64</v>
      </c>
      <c r="L55" s="16" t="s">
        <v>65</v>
      </c>
    </row>
    <row r="56" spans="7:17" x14ac:dyDescent="0.3">
      <c r="H56" t="s">
        <v>67</v>
      </c>
      <c r="I56" t="s">
        <v>67</v>
      </c>
      <c r="L56" t="s">
        <v>68</v>
      </c>
      <c r="M56" t="s">
        <v>69</v>
      </c>
    </row>
    <row r="57" spans="7:17" x14ac:dyDescent="0.3">
      <c r="H57" s="13" t="s">
        <v>6</v>
      </c>
      <c r="I57" t="s">
        <v>70</v>
      </c>
      <c r="L57" s="13" t="s">
        <v>9</v>
      </c>
      <c r="M57" t="s">
        <v>8</v>
      </c>
    </row>
    <row r="58" spans="7:17" x14ac:dyDescent="0.3">
      <c r="G58" s="15" t="s">
        <v>12</v>
      </c>
      <c r="H58" s="1">
        <v>1</v>
      </c>
      <c r="I58" s="1">
        <v>4</v>
      </c>
      <c r="K58" s="16" t="s">
        <v>12</v>
      </c>
      <c r="L58" s="1">
        <v>2</v>
      </c>
      <c r="M58" s="1">
        <v>3</v>
      </c>
    </row>
    <row r="59" spans="7:17" x14ac:dyDescent="0.3">
      <c r="G59" s="15" t="s">
        <v>13</v>
      </c>
      <c r="H59" s="1">
        <v>1</v>
      </c>
      <c r="I59" s="1">
        <v>0</v>
      </c>
      <c r="K59" s="16" t="s">
        <v>13</v>
      </c>
      <c r="L59" s="1">
        <v>0</v>
      </c>
      <c r="M59" s="1">
        <v>1</v>
      </c>
    </row>
    <row r="60" spans="7:17" x14ac:dyDescent="0.3">
      <c r="H60">
        <v>2</v>
      </c>
      <c r="I60">
        <v>4</v>
      </c>
      <c r="L60">
        <v>2</v>
      </c>
      <c r="M60">
        <v>4</v>
      </c>
    </row>
    <row r="62" spans="7:17" x14ac:dyDescent="0.3">
      <c r="G62" t="s">
        <v>72</v>
      </c>
      <c r="H62">
        <f>1-((H44/H46)*(H44/H46) + ((H45/H46)*(H45/H46)))</f>
        <v>0</v>
      </c>
      <c r="O62" t="s">
        <v>72</v>
      </c>
      <c r="P62">
        <f>1-((P44/P46)*(P44/P46) + ((P45/P46)*(P45/P46)))</f>
        <v>0</v>
      </c>
    </row>
    <row r="63" spans="7:17" x14ac:dyDescent="0.3">
      <c r="G63" t="s">
        <v>73</v>
      </c>
      <c r="H63">
        <f>1-((I44/I46)*(I44/I46) + ((I45/I46)*(I45/I46)))</f>
        <v>0.31999999999999984</v>
      </c>
      <c r="O63" t="s">
        <v>73</v>
      </c>
      <c r="P63">
        <f>1-((Q44/Q46)*(Q44/Q46) + ((Q45/Q46)*(Q45/Q46)))</f>
        <v>0.5</v>
      </c>
    </row>
    <row r="64" spans="7:17" x14ac:dyDescent="0.3">
      <c r="G64" s="19" t="s">
        <v>74</v>
      </c>
      <c r="H64" s="19">
        <f>(H46*H62+I46*H63)/(H46+I46)</f>
        <v>0.26666666666666655</v>
      </c>
      <c r="K64" s="11"/>
      <c r="L64" s="11"/>
      <c r="O64" s="19" t="s">
        <v>76</v>
      </c>
      <c r="P64" s="19">
        <f>(P46*P62+Q46*P63)/(P46+Q46)</f>
        <v>0.16666666666666666</v>
      </c>
    </row>
    <row r="66" spans="7:16" x14ac:dyDescent="0.3">
      <c r="G66" t="s">
        <v>72</v>
      </c>
      <c r="H66">
        <f>1-((H51/H53)*(H51/H53) + ((H52/H53)*(H52/H53)))</f>
        <v>0</v>
      </c>
      <c r="K66" t="s">
        <v>72</v>
      </c>
      <c r="L66">
        <f>1-((L51/L53)*(L51/L53) + ((L52/L53)*(L52/L53)))</f>
        <v>0.375</v>
      </c>
      <c r="O66" t="s">
        <v>72</v>
      </c>
      <c r="P66">
        <f>1-((P51/P53)*(P51/P53) + ((P52/P53)*(P52/P53)))</f>
        <v>0.5</v>
      </c>
    </row>
    <row r="67" spans="7:16" x14ac:dyDescent="0.3">
      <c r="G67" t="s">
        <v>73</v>
      </c>
      <c r="H67">
        <f>1-((I51/I53)*(I51/I53) + ((I52/I53)*(I52/I53)))</f>
        <v>0.44444444444444442</v>
      </c>
      <c r="K67" t="s">
        <v>73</v>
      </c>
      <c r="L67">
        <f>1-((M51/M53)*(M51/M53) + ((M52/M53)*(M52/M53)))</f>
        <v>0</v>
      </c>
      <c r="O67" t="s">
        <v>73</v>
      </c>
      <c r="P67">
        <f>1-((Q51/Q53)*(Q51/Q53) + ((Q52/Q53)*(Q52/Q53)))</f>
        <v>0</v>
      </c>
    </row>
    <row r="68" spans="7:16" x14ac:dyDescent="0.3">
      <c r="G68" s="19" t="s">
        <v>77</v>
      </c>
      <c r="H68" s="19">
        <f>(H53*H66+I53*H67)/(H53+I53)</f>
        <v>0.22222222222222221</v>
      </c>
      <c r="K68" s="19" t="s">
        <v>78</v>
      </c>
      <c r="L68" s="19">
        <f>(L53*L66+M53*L67)/(L53+M53)</f>
        <v>0.25</v>
      </c>
      <c r="O68" s="19" t="s">
        <v>79</v>
      </c>
      <c r="P68" s="19">
        <f>(P53*P66+Q53*P67)/(P53+Q53)</f>
        <v>0.16666666666666666</v>
      </c>
    </row>
    <row r="70" spans="7:16" x14ac:dyDescent="0.3">
      <c r="G70" t="s">
        <v>72</v>
      </c>
      <c r="H70">
        <f>1-((H58/H60)*(H58/H60) + ((H59/H60)*(H59/H60)))</f>
        <v>0.5</v>
      </c>
      <c r="K70" t="s">
        <v>72</v>
      </c>
      <c r="L70">
        <f>1-((L58/L60)*(L58/L60) + ((L59/L60)*(L59/L60)))</f>
        <v>0</v>
      </c>
    </row>
    <row r="71" spans="7:16" x14ac:dyDescent="0.3">
      <c r="G71" t="s">
        <v>73</v>
      </c>
      <c r="H71">
        <f>1-((I58/I60)*(I58/I60) + ((I59/I60)*(I59/I60)))</f>
        <v>0</v>
      </c>
      <c r="K71" t="s">
        <v>73</v>
      </c>
      <c r="L71">
        <f>1-((M58/M60)*(M58/M60) + ((M59/M60)*(M59/M60)))</f>
        <v>0.375</v>
      </c>
    </row>
    <row r="72" spans="7:16" x14ac:dyDescent="0.3">
      <c r="G72" s="19" t="s">
        <v>77</v>
      </c>
      <c r="H72" s="19">
        <f>(H60*H70+I60*H71)/(H60+I60)</f>
        <v>0.16666666666666666</v>
      </c>
      <c r="K72" s="19" t="s">
        <v>80</v>
      </c>
      <c r="L72" s="19">
        <f>(L60*L70+M60*L71)/(L60+M60)</f>
        <v>0.25</v>
      </c>
    </row>
    <row r="75" spans="7:16" x14ac:dyDescent="0.3">
      <c r="L75" t="s">
        <v>60</v>
      </c>
    </row>
    <row r="76" spans="7:16" x14ac:dyDescent="0.3">
      <c r="L76" t="s">
        <v>61</v>
      </c>
    </row>
    <row r="77" spans="7:16" x14ac:dyDescent="0.3">
      <c r="K77" t="s">
        <v>13</v>
      </c>
      <c r="M77" t="s">
        <v>62</v>
      </c>
    </row>
    <row r="78" spans="7:16" x14ac:dyDescent="0.3">
      <c r="M78" t="s">
        <v>63</v>
      </c>
    </row>
    <row r="79" spans="7:16" x14ac:dyDescent="0.3">
      <c r="L79" t="s">
        <v>12</v>
      </c>
      <c r="N79">
        <v>3.6</v>
      </c>
    </row>
    <row r="81" spans="1:13" x14ac:dyDescent="0.3">
      <c r="A81" s="1"/>
      <c r="B81" s="2" t="s">
        <v>1</v>
      </c>
      <c r="C81" s="2" t="s">
        <v>3</v>
      </c>
      <c r="G81" s="11"/>
      <c r="H81" s="11"/>
      <c r="I81" s="11"/>
      <c r="K81" s="11"/>
      <c r="L81" s="11"/>
      <c r="M81" s="11"/>
    </row>
    <row r="82" spans="1:13" x14ac:dyDescent="0.3">
      <c r="A82" s="14">
        <v>3</v>
      </c>
      <c r="B82" s="1" t="s">
        <v>8</v>
      </c>
      <c r="C82" s="1" t="s">
        <v>13</v>
      </c>
      <c r="G82" s="11"/>
      <c r="H82" s="11"/>
      <c r="I82" s="11"/>
      <c r="K82" s="11"/>
      <c r="L82" s="11"/>
      <c r="M82" s="11"/>
    </row>
    <row r="83" spans="1:13" x14ac:dyDescent="0.3">
      <c r="A83" s="14">
        <v>6</v>
      </c>
      <c r="B83" s="6" t="s">
        <v>9</v>
      </c>
      <c r="C83" s="6" t="s">
        <v>12</v>
      </c>
      <c r="G83" s="11"/>
      <c r="H83" s="20"/>
      <c r="I83" s="11"/>
      <c r="K83" s="11"/>
      <c r="L83" s="20"/>
      <c r="M83" s="11"/>
    </row>
    <row r="84" spans="1:13" x14ac:dyDescent="0.3">
      <c r="G84" s="11"/>
      <c r="H84" s="11"/>
      <c r="I84" s="11"/>
      <c r="K84" s="11"/>
      <c r="L84" s="11"/>
      <c r="M84" s="11"/>
    </row>
    <row r="85" spans="1:13" x14ac:dyDescent="0.3">
      <c r="G85" s="11"/>
      <c r="H85" s="11"/>
      <c r="I85" s="11"/>
      <c r="K85" s="11"/>
      <c r="L85" s="11"/>
      <c r="M85" s="11"/>
    </row>
    <row r="86" spans="1:13" x14ac:dyDescent="0.3">
      <c r="G86" s="11"/>
      <c r="H86" s="11"/>
      <c r="I86" s="11"/>
      <c r="K86" s="11"/>
      <c r="L86" s="11"/>
      <c r="M86" s="11"/>
    </row>
    <row r="87" spans="1:13" x14ac:dyDescent="0.3">
      <c r="G87" s="11"/>
      <c r="H87" s="11"/>
      <c r="I87" s="11"/>
    </row>
    <row r="88" spans="1:13" x14ac:dyDescent="0.3">
      <c r="G88" s="11"/>
      <c r="H88" s="11"/>
      <c r="I88" s="11"/>
      <c r="L88" s="16" t="s">
        <v>50</v>
      </c>
    </row>
    <row r="89" spans="1:13" x14ac:dyDescent="0.3">
      <c r="G89" s="11"/>
      <c r="H89" s="11"/>
      <c r="I89" s="11"/>
      <c r="L89" t="s">
        <v>54</v>
      </c>
      <c r="M89" t="s">
        <v>55</v>
      </c>
    </row>
    <row r="90" spans="1:13" x14ac:dyDescent="0.3">
      <c r="G90" s="11"/>
      <c r="H90" s="20"/>
      <c r="I90" s="11"/>
      <c r="L90" s="13" t="s">
        <v>8</v>
      </c>
      <c r="M90" t="s">
        <v>9</v>
      </c>
    </row>
    <row r="91" spans="1:13" x14ac:dyDescent="0.3">
      <c r="G91" s="11"/>
      <c r="H91" s="11"/>
      <c r="I91" s="11"/>
      <c r="K91" s="16" t="s">
        <v>12</v>
      </c>
      <c r="L91" s="1">
        <v>0</v>
      </c>
      <c r="M91" s="1">
        <v>1</v>
      </c>
    </row>
    <row r="92" spans="1:13" x14ac:dyDescent="0.3">
      <c r="G92" s="11"/>
      <c r="H92" s="11"/>
      <c r="I92" s="11"/>
      <c r="K92" s="16" t="s">
        <v>13</v>
      </c>
      <c r="L92" s="1">
        <v>1</v>
      </c>
      <c r="M92" s="1">
        <v>0</v>
      </c>
    </row>
    <row r="93" spans="1:13" x14ac:dyDescent="0.3">
      <c r="G93" s="11"/>
      <c r="H93" s="11"/>
      <c r="I93" s="11"/>
      <c r="L93">
        <v>1</v>
      </c>
      <c r="M93">
        <v>1</v>
      </c>
    </row>
    <row r="95" spans="1:13" x14ac:dyDescent="0.3">
      <c r="G95" s="11"/>
      <c r="H95" s="11"/>
      <c r="I95" s="11"/>
      <c r="L95" s="16" t="s">
        <v>65</v>
      </c>
    </row>
    <row r="96" spans="1:13" x14ac:dyDescent="0.3">
      <c r="G96" s="11"/>
      <c r="H96" s="11"/>
      <c r="I96" s="11"/>
      <c r="L96" t="s">
        <v>68</v>
      </c>
      <c r="M96" t="s">
        <v>69</v>
      </c>
    </row>
    <row r="97" spans="7:13" x14ac:dyDescent="0.3">
      <c r="G97" s="11"/>
      <c r="H97" s="20"/>
      <c r="I97" s="11"/>
      <c r="L97" s="13" t="s">
        <v>9</v>
      </c>
      <c r="M97" t="s">
        <v>8</v>
      </c>
    </row>
    <row r="98" spans="7:13" x14ac:dyDescent="0.3">
      <c r="G98" s="11"/>
      <c r="H98" s="11"/>
      <c r="I98" s="11"/>
      <c r="K98" s="16" t="s">
        <v>12</v>
      </c>
      <c r="L98" s="1">
        <v>1</v>
      </c>
      <c r="M98" s="1">
        <v>0</v>
      </c>
    </row>
    <row r="99" spans="7:13" x14ac:dyDescent="0.3">
      <c r="G99" s="11"/>
      <c r="H99" s="11"/>
      <c r="I99" s="11"/>
      <c r="K99" s="16" t="s">
        <v>13</v>
      </c>
      <c r="L99" s="1">
        <v>0</v>
      </c>
      <c r="M99" s="1">
        <v>1</v>
      </c>
    </row>
    <row r="100" spans="7:13" x14ac:dyDescent="0.3">
      <c r="G100" s="11"/>
      <c r="H100" s="11"/>
      <c r="I100" s="11"/>
      <c r="L100">
        <v>1</v>
      </c>
      <c r="M100">
        <v>1</v>
      </c>
    </row>
    <row r="103" spans="7:13" x14ac:dyDescent="0.3">
      <c r="G103" s="11"/>
      <c r="H103" s="11"/>
    </row>
    <row r="104" spans="7:13" x14ac:dyDescent="0.3">
      <c r="G104" s="11"/>
      <c r="H104" s="11"/>
      <c r="K104" s="11"/>
      <c r="L104" s="11"/>
    </row>
    <row r="105" spans="7:13" x14ac:dyDescent="0.3">
      <c r="G105" s="11"/>
      <c r="H105" s="11"/>
    </row>
    <row r="106" spans="7:13" x14ac:dyDescent="0.3">
      <c r="G106" s="11"/>
      <c r="H106" s="11"/>
      <c r="K106" t="s">
        <v>72</v>
      </c>
      <c r="L106">
        <f>1-((L91/L93)*(L91/L93) + ((L92/L93)*(L92/L93)))</f>
        <v>0</v>
      </c>
    </row>
    <row r="107" spans="7:13" x14ac:dyDescent="0.3">
      <c r="G107" s="11"/>
      <c r="H107" s="11"/>
      <c r="K107" t="s">
        <v>73</v>
      </c>
      <c r="L107">
        <f>1-((M91/M93)*(M91/M93) + ((M92/M93)*(M92/M93)))</f>
        <v>0</v>
      </c>
    </row>
    <row r="108" spans="7:13" x14ac:dyDescent="0.3">
      <c r="G108" s="11"/>
      <c r="H108" s="11"/>
      <c r="K108" s="19" t="s">
        <v>78</v>
      </c>
      <c r="L108" s="19">
        <f>(L93*L106+M93*L107)/(L93+M93)</f>
        <v>0</v>
      </c>
    </row>
    <row r="109" spans="7:13" x14ac:dyDescent="0.3">
      <c r="G109" s="11"/>
      <c r="H109" s="11"/>
    </row>
    <row r="110" spans="7:13" x14ac:dyDescent="0.3">
      <c r="G110" s="11"/>
      <c r="H110" s="11"/>
      <c r="K110" t="s">
        <v>72</v>
      </c>
      <c r="L110">
        <f>1-((L98/L100)*(L98/L100) + ((L99/L100)*(L99/L100)))</f>
        <v>0</v>
      </c>
    </row>
    <row r="111" spans="7:13" x14ac:dyDescent="0.3">
      <c r="G111" s="11"/>
      <c r="H111" s="11"/>
      <c r="K111" t="s">
        <v>73</v>
      </c>
      <c r="L111">
        <f>1-((M98/M100)*(M98/M100) + ((M99/M100)*(M99/M100)))</f>
        <v>0</v>
      </c>
    </row>
    <row r="112" spans="7:13" x14ac:dyDescent="0.3">
      <c r="G112" s="11"/>
      <c r="H112" s="11"/>
      <c r="K112" s="19" t="s">
        <v>80</v>
      </c>
      <c r="L112" s="19">
        <f>(L100*L110+M100*L111)/(L100+M100)</f>
        <v>0</v>
      </c>
    </row>
    <row r="113" spans="7:16" x14ac:dyDescent="0.3">
      <c r="G113" s="11"/>
      <c r="H113" s="11"/>
    </row>
    <row r="115" spans="7:16" x14ac:dyDescent="0.3">
      <c r="M115" t="s">
        <v>60</v>
      </c>
    </row>
    <row r="116" spans="7:16" x14ac:dyDescent="0.3">
      <c r="M116" t="s">
        <v>61</v>
      </c>
    </row>
    <row r="117" spans="7:16" x14ac:dyDescent="0.3">
      <c r="L117" t="s">
        <v>13</v>
      </c>
      <c r="N117" t="s">
        <v>62</v>
      </c>
    </row>
    <row r="118" spans="7:16" x14ac:dyDescent="0.3">
      <c r="N118" t="s">
        <v>63</v>
      </c>
    </row>
    <row r="119" spans="7:16" x14ac:dyDescent="0.3">
      <c r="M119" t="s">
        <v>12</v>
      </c>
      <c r="O119">
        <v>3.6</v>
      </c>
    </row>
    <row r="120" spans="7:16" x14ac:dyDescent="0.3">
      <c r="O120" t="s">
        <v>66</v>
      </c>
    </row>
    <row r="121" spans="7:16" x14ac:dyDescent="0.3">
      <c r="N121" t="s">
        <v>13</v>
      </c>
      <c r="P1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Twoing</vt:lpstr>
      <vt:lpstr>Gini</vt:lpstr>
      <vt:lpstr>result_gini</vt:lpstr>
      <vt:lpstr>result_twoig</vt:lpstr>
      <vt:lpstr>d_twoig</vt:lpstr>
      <vt:lpstr>d_gini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doğan</dc:creator>
  <cp:lastModifiedBy>zeynep köse</cp:lastModifiedBy>
  <dcterms:created xsi:type="dcterms:W3CDTF">2020-08-05T12:28:11Z</dcterms:created>
  <dcterms:modified xsi:type="dcterms:W3CDTF">2021-05-12T01:48:30Z</dcterms:modified>
</cp:coreProperties>
</file>