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uais" sheetId="1" state="visible" r:id="rId2"/>
    <sheet name="semestrai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<sst xmlns="http://schemas.openxmlformats.org/spreadsheetml/2006/main" count="777" uniqueCount="157">
  <si>
    <t xml:space="preserve">OTP</t>
  </si>
  <si>
    <t xml:space="preserve">Controle de modificações:</t>
  </si>
  <si>
    <t xml:space="preserve">coluna A adicionada</t>
  </si>
  <si>
    <t xml:space="preserve">Remover:</t>
  </si>
  <si>
    <t xml:space="preserve">Linha 23</t>
  </si>
  <si>
    <t xml:space="preserve">Linha 77</t>
  </si>
  <si>
    <t xml:space="preserve">balanco_patrimonial</t>
  </si>
  <si>
    <t xml:space="preserve">ativo</t>
  </si>
  <si>
    <t xml:space="preserve">circulante</t>
  </si>
  <si>
    <t xml:space="preserve">caixa</t>
  </si>
  <si>
    <t xml:space="preserve">Caixa e equivalentes de caixa</t>
  </si>
  <si>
    <t xml:space="preserve">aplicacoes_financeiras</t>
  </si>
  <si>
    <t xml:space="preserve">Aplicações financeiras</t>
  </si>
  <si>
    <t xml:space="preserve">contas_a_receber</t>
  </si>
  <si>
    <t xml:space="preserve">Contas a receber</t>
  </si>
  <si>
    <t xml:space="preserve">partes_relacionadas</t>
  </si>
  <si>
    <t xml:space="preserve">Partes relacionadas</t>
  </si>
  <si>
    <t xml:space="preserve">tributos_a_recuperar</t>
  </si>
  <si>
    <t xml:space="preserve">Tributos a recuperar</t>
  </si>
  <si>
    <t xml:space="preserve">despesas_antecipadas</t>
  </si>
  <si>
    <t xml:space="preserve">Despesas antecipadas</t>
  </si>
  <si>
    <t xml:space="preserve">outros</t>
  </si>
  <si>
    <t xml:space="preserve">Outros ativos</t>
  </si>
  <si>
    <t xml:space="preserve">Ativo Circulante</t>
  </si>
  <si>
    <t xml:space="preserve">ativos_nao_circulantes_mantidos_para_negociacao</t>
  </si>
  <si>
    <t xml:space="preserve">Ativos não circulantes mantidos para negociação</t>
  </si>
  <si>
    <t xml:space="preserve">nao_circulante</t>
  </si>
  <si>
    <t xml:space="preserve">realizavel_a_longo_prazo</t>
  </si>
  <si>
    <t xml:space="preserve">depositos_judiciais</t>
  </si>
  <si>
    <t xml:space="preserve">Depósitos judiciais</t>
  </si>
  <si>
    <t xml:space="preserve">ir_e_cs_diferidos</t>
  </si>
  <si>
    <t xml:space="preserve">Imposto de renda e contribuição social diferidos</t>
  </si>
  <si>
    <t xml:space="preserve">Realizável a Longo Prazo</t>
  </si>
  <si>
    <t xml:space="preserve">investimentos</t>
  </si>
  <si>
    <t xml:space="preserve">Investimentos</t>
  </si>
  <si>
    <t xml:space="preserve">imobilizado</t>
  </si>
  <si>
    <t xml:space="preserve">Imobilizado</t>
  </si>
  <si>
    <t xml:space="preserve">intangivel</t>
  </si>
  <si>
    <t xml:space="preserve">Intangível</t>
  </si>
  <si>
    <t xml:space="preserve">Ativo não Circulante</t>
  </si>
  <si>
    <t xml:space="preserve">Ativo</t>
  </si>
  <si>
    <t xml:space="preserve">passivo</t>
  </si>
  <si>
    <t xml:space="preserve">emp_financ_debentures</t>
  </si>
  <si>
    <t xml:space="preserve">Empréstimos, financiamentos e debêntures</t>
  </si>
  <si>
    <t xml:space="preserve">arrendamento_mercantil</t>
  </si>
  <si>
    <t xml:space="preserve">Arrendamento mercantil</t>
  </si>
  <si>
    <t xml:space="preserve">fornecedores</t>
  </si>
  <si>
    <t xml:space="preserve">Fornecedores</t>
  </si>
  <si>
    <t xml:space="preserve">obrigacoes_sociais_e_trabalhistas</t>
  </si>
  <si>
    <t xml:space="preserve">Obrigações sociais e trabalhistas</t>
  </si>
  <si>
    <t xml:space="preserve">impostos_taxas_e_contribuições_sociais</t>
  </si>
  <si>
    <t xml:space="preserve">Impostos, taxas e contribuições sociais</t>
  </si>
  <si>
    <t xml:space="preserve">Outros passivos</t>
  </si>
  <si>
    <t xml:space="preserve">Circulante</t>
  </si>
  <si>
    <t xml:space="preserve">passivos_rel_ativos_nao_circulantes_mpn</t>
  </si>
  <si>
    <t xml:space="preserve">Passivos relacionados a ativos não circulantes mantidos para negociação</t>
  </si>
  <si>
    <t xml:space="preserve">prov_civeis_trabalhistas_e_previdenciarias</t>
  </si>
  <si>
    <t xml:space="preserve">Provisões cíveis, trabalhistas e previdenciárias</t>
  </si>
  <si>
    <t xml:space="preserve">prov_conserva_especial</t>
  </si>
  <si>
    <t xml:space="preserve">Provisão para conserva especial</t>
  </si>
  <si>
    <t xml:space="preserve">Não Circulante</t>
  </si>
  <si>
    <t xml:space="preserve">Passivo</t>
  </si>
  <si>
    <t xml:space="preserve">patrimonio_liquido</t>
  </si>
  <si>
    <t xml:space="preserve">capital_social</t>
  </si>
  <si>
    <t xml:space="preserve">Capital social</t>
  </si>
  <si>
    <t xml:space="preserve">reservas_de_capital</t>
  </si>
  <si>
    <t xml:space="preserve">Reservas de capital</t>
  </si>
  <si>
    <t xml:space="preserve">ajustes_de_avaliacao_patrimonial</t>
  </si>
  <si>
    <t xml:space="preserve">Ajustes de avaliação patrimonial</t>
  </si>
  <si>
    <t xml:space="preserve">prejuizos_acumulados</t>
  </si>
  <si>
    <t xml:space="preserve">Prejuízos acumulados</t>
  </si>
  <si>
    <t xml:space="preserve">Patrimônio Líquido</t>
  </si>
  <si>
    <t xml:space="preserve">particip_acionistas_n_controladores</t>
  </si>
  <si>
    <t xml:space="preserve">Participação dos acionistas não controladores</t>
  </si>
  <si>
    <t xml:space="preserve">particip_acionistas_n_controladores_em_ativos_mantidos_para_negociacao</t>
  </si>
  <si>
    <t xml:space="preserve">Participação dos acionistas não controladores em ativos mantidos para negociação</t>
  </si>
  <si>
    <t xml:space="preserve">passivo_e_patrimonio_liquido</t>
  </si>
  <si>
    <t xml:space="preserve">Passivo e Patrimônio Líquido</t>
  </si>
  <si>
    <t xml:space="preserve">dre</t>
  </si>
  <si>
    <t xml:space="preserve">operacoes_continuadas</t>
  </si>
  <si>
    <t xml:space="preserve">receita_liquida</t>
  </si>
  <si>
    <t xml:space="preserve">Receita líquida</t>
  </si>
  <si>
    <t xml:space="preserve">custos_de_construcao</t>
  </si>
  <si>
    <t xml:space="preserve">Custos de construção</t>
  </si>
  <si>
    <t xml:space="preserve">Custos dos serviços prestados</t>
  </si>
  <si>
    <t xml:space="preserve">lucro_bruto</t>
  </si>
  <si>
    <t xml:space="preserve">Lucro Bruto</t>
  </si>
  <si>
    <t xml:space="preserve">despesas_operacionais</t>
  </si>
  <si>
    <t xml:space="preserve">resultado_de_participacoes_societarias</t>
  </si>
  <si>
    <t xml:space="preserve">Resultado de participações societárias</t>
  </si>
  <si>
    <t xml:space="preserve">gerais_e_administrativas</t>
  </si>
  <si>
    <t xml:space="preserve">Gerais e administrativas</t>
  </si>
  <si>
    <t xml:space="preserve">outras_receitas_e_despesas</t>
  </si>
  <si>
    <t xml:space="preserve">Outras receitas e despesas, líquidas</t>
  </si>
  <si>
    <t xml:space="preserve">lucro_operacional</t>
  </si>
  <si>
    <t xml:space="preserve">Lucro (prejuízo) operacional</t>
  </si>
  <si>
    <t xml:space="preserve">Resultado financeiro, líquido</t>
  </si>
  <si>
    <t xml:space="preserve">resultado_antes_ircs</t>
  </si>
  <si>
    <t xml:space="preserve">Prejuízo antes do imposto de renda e da contribuição social</t>
  </si>
  <si>
    <t xml:space="preserve">ircs_corrente_e_diferido</t>
  </si>
  <si>
    <t xml:space="preserve">Imposto de renda e contribuição social corrente e diferido</t>
  </si>
  <si>
    <t xml:space="preserve">resultado_operacoes_continuadas</t>
  </si>
  <si>
    <t xml:space="preserve">Prejuízo das operações continuadas</t>
  </si>
  <si>
    <t xml:space="preserve">operacoes_descontinuadas</t>
  </si>
  <si>
    <t xml:space="preserve">par_contrl_n_control_ativos_nao_circulantes_mantidos_negociacao</t>
  </si>
  <si>
    <t xml:space="preserve">Participação dos atuais controladores e não controladores nos ativos não circulantes mantidos para negociação</t>
  </si>
  <si>
    <t xml:space="preserve">resultado_semestre</t>
  </si>
  <si>
    <t xml:space="preserve">Prejuízo do semestre</t>
  </si>
  <si>
    <t xml:space="preserve">atribuicao</t>
  </si>
  <si>
    <t xml:space="preserve">acionistas_da_companhia</t>
  </si>
  <si>
    <t xml:space="preserve">Acionistas da Companhia</t>
  </si>
  <si>
    <t xml:space="preserve">par_nao_controladores</t>
  </si>
  <si>
    <t xml:space="preserve">Participação dos não controladores</t>
  </si>
  <si>
    <t xml:space="preserve">par_nao_controladores_ativos_mantidos_para_negociacao</t>
  </si>
  <si>
    <t xml:space="preserve">Participação dos não controladores nos ativos mantidos para negociação</t>
  </si>
  <si>
    <t xml:space="preserve">Atribuível a</t>
  </si>
  <si>
    <t xml:space="preserve">notas explicativas</t>
  </si>
  <si>
    <t xml:space="preserve">receita_de_construcao</t>
  </si>
  <si>
    <t xml:space="preserve">Receita de construção</t>
  </si>
  <si>
    <t xml:space="preserve">receita_de_operacao</t>
  </si>
  <si>
    <t xml:space="preserve">pedagio_de_rodovias</t>
  </si>
  <si>
    <t xml:space="preserve">Pedágio de rodovias</t>
  </si>
  <si>
    <t xml:space="preserve">outras_receitas</t>
  </si>
  <si>
    <t xml:space="preserve">Outras receitas</t>
  </si>
  <si>
    <t xml:space="preserve">Receita de operação</t>
  </si>
  <si>
    <t xml:space="preserve">tributos</t>
  </si>
  <si>
    <t xml:space="preserve">Tributos sobre serviços de operação</t>
  </si>
  <si>
    <t xml:space="preserve">receita_operacional_liquida</t>
  </si>
  <si>
    <t xml:space="preserve">Receita operacional líquida</t>
  </si>
  <si>
    <t xml:space="preserve">depreciacao_e_amortizacao</t>
  </si>
  <si>
    <t xml:space="preserve">Depreciação e amortização</t>
  </si>
  <si>
    <t xml:space="preserve">receitas_financeiras</t>
  </si>
  <si>
    <t xml:space="preserve">Receitas com juros</t>
  </si>
  <si>
    <t xml:space="preserve">Variações cambiais e monetárias</t>
  </si>
  <si>
    <t xml:space="preserve">Outros</t>
  </si>
  <si>
    <t xml:space="preserve">despesas_financeiras</t>
  </si>
  <si>
    <t xml:space="preserve">Despesas com juros</t>
  </si>
  <si>
    <t xml:space="preserve">Amortização de custos de transação</t>
  </si>
  <si>
    <t xml:space="preserve">Ajuste a valor presente</t>
  </si>
  <si>
    <t xml:space="preserve">resultado_financeiro</t>
  </si>
  <si>
    <t xml:space="preserve">Resultado financeiro</t>
  </si>
  <si>
    <t xml:space="preserve">ircs_diferido_no_resultado</t>
  </si>
  <si>
    <t xml:space="preserve">Imposto de renda diferido</t>
  </si>
  <si>
    <t xml:space="preserve">Contribuição social diferido</t>
  </si>
  <si>
    <t xml:space="preserve">ircs_corrente_no_resultado</t>
  </si>
  <si>
    <t xml:space="preserve">Imposto de renda corrente</t>
  </si>
  <si>
    <t xml:space="preserve">Contribuição social corrente</t>
  </si>
  <si>
    <t xml:space="preserve">ativo_circulante</t>
  </si>
  <si>
    <t xml:space="preserve">nao_circulante_mantido_para_venda</t>
  </si>
  <si>
    <t xml:space="preserve">ativos_nao_circulantes_mantidos_para_venda</t>
  </si>
  <si>
    <t xml:space="preserve">Operações descontinuadas</t>
  </si>
  <si>
    <t xml:space="preserve">ativo_nao_circulante</t>
  </si>
  <si>
    <t xml:space="preserve">relacionados_a_ativos_nao_circulantes_mantidos_para_a_venda</t>
  </si>
  <si>
    <t xml:space="preserve">passivos_rel_ativos_nao_circulantes_mantidos_para_a_venda</t>
  </si>
  <si>
    <t xml:space="preserve">não_circulante</t>
  </si>
  <si>
    <t xml:space="preserve">receitas_de_armazenagem</t>
  </si>
  <si>
    <t xml:space="preserve">Receitas de armazenagem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</si>
</sst>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AFD095"/>
      </patternFill>
    </fill>
    <fill>
      <patternFill patternType="solid">
        <fgColor rgb="FFFFD7D7"/>
        <bgColor rgb="FFFFD8CE"/>
      </patternFill>
    </fill>
    <fill>
      <patternFill patternType="solid">
        <fgColor rgb="FFFFA6A6"/>
        <bgColor rgb="FFFFAA95"/>
      </patternFill>
    </fill>
    <fill>
      <patternFill patternType="solid">
        <fgColor rgb="FFDDE8CB"/>
        <bgColor rgb="FFDDDDDD"/>
      </patternFill>
    </fill>
    <fill>
      <patternFill patternType="solid">
        <fgColor rgb="FFAFD095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FFB66C"/>
        <bgColor rgb="FFFFAA95"/>
      </patternFill>
    </fill>
    <fill>
      <patternFill patternType="solid">
        <fgColor rgb="FFFFD8CE"/>
        <bgColor rgb="FFFFD7D7"/>
      </patternFill>
    </fill>
    <fill>
      <patternFill patternType="solid">
        <fgColor rgb="FFFFAA95"/>
        <bgColor rgb="FFFFA6A6"/>
      </patternFill>
    </fill>
    <fill>
      <patternFill patternType="solid">
        <fgColor rgb="FFFFFFD7"/>
        <bgColor rgb="FFFFFFA6"/>
      </patternFill>
    </fill>
    <fill>
      <patternFill patternType="solid">
        <fgColor rgb="FFFFFFA6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AA95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8CE"/>
      <rgbColor rgb="FFDDE8CB"/>
      <rgbColor rgb="FFFFFFA6"/>
      <rgbColor rgb="FFAFD095"/>
      <rgbColor rgb="FFFFA6A6"/>
      <rgbColor rgb="FFCC99FF"/>
      <rgbColor rgb="FFFFDBB6"/>
      <rgbColor rgb="FF3366FF"/>
      <rgbColor rgb="FF33CCCC"/>
      <rgbColor rgb="FF99CC00"/>
      <rgbColor rgb="FFFFB66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6.14"/>
    <col collapsed="false" customWidth="true" hidden="false" outlineLevel="0" max="3" min="3" style="0" width="15.31"/>
    <col collapsed="false" customWidth="true" hidden="false" outlineLevel="0" max="4" min="4" style="0" width="26.39"/>
    <col collapsed="false" customWidth="true" hidden="false" outlineLevel="0" max="5" min="5" style="0" width="12.5"/>
    <col collapsed="false" customWidth="true" hidden="false" outlineLevel="0" max="6" min="6" style="0" width="36.04"/>
    <col collapsed="false" customWidth="true" hidden="false" outlineLevel="0" max="7" min="7" style="0" width="41.17"/>
    <col collapsed="false" customWidth="true" hidden="false" outlineLevel="0" max="8" min="8" style="0" width="29.9"/>
  </cols>
  <sheetData>
    <row r="1" customFormat="false" ht="12.8" hidden="false" customHeight="false" outlineLevel="0" collapsed="false">
      <c r="G1" s="0" t="s">
        <v>0</v>
      </c>
    </row>
    <row r="2" customFormat="false" ht="12.8" hidden="false" customHeight="false" outlineLevel="0" collapsed="false">
      <c r="A2" s="0" t="s">
        <v>1</v>
      </c>
      <c r="C2" s="0" t="s">
        <v>2</v>
      </c>
    </row>
    <row r="3" customFormat="false" ht="12.8" hidden="false" customHeight="false" outlineLevel="0" collapsed="false">
      <c r="A3" s="0" t="s">
        <v>3</v>
      </c>
      <c r="C3" s="0" t="s">
        <v>4</v>
      </c>
    </row>
    <row r="4" customFormat="false" ht="12.8" hidden="false" customHeight="false" outlineLevel="0" collapsed="false">
      <c r="C4" s="0" t="s">
        <v>5</v>
      </c>
    </row>
    <row r="10" customFormat="false" ht="12.8" hidden="false" customHeight="false" outlineLevel="0" collapsed="false">
      <c r="J10" s="1" t="n">
        <v>2019</v>
      </c>
      <c r="K10" s="1" t="n">
        <v>2018</v>
      </c>
      <c r="L10" s="1" t="n">
        <v>2017</v>
      </c>
      <c r="M10" s="1" t="n">
        <v>2016</v>
      </c>
    </row>
    <row r="11" customFormat="false" ht="12.8" hidden="false" customHeight="false" outlineLevel="0" collapsed="false">
      <c r="A11" s="0" t="s">
        <v>6</v>
      </c>
      <c r="B11" s="0" t="s">
        <v>7</v>
      </c>
      <c r="C11" s="0" t="s">
        <v>8</v>
      </c>
      <c r="F11" s="0" t="s">
        <v>9</v>
      </c>
      <c r="G11" s="0" t="s">
        <v>10</v>
      </c>
      <c r="J11" s="2" t="n">
        <v>42578</v>
      </c>
      <c r="K11" s="2" t="n">
        <v>102963</v>
      </c>
      <c r="L11" s="2" t="n">
        <v>649429</v>
      </c>
      <c r="M11" s="2" t="n">
        <v>651099</v>
      </c>
    </row>
    <row r="12" customFormat="false" ht="12.8" hidden="false" customHeight="false" outlineLevel="0" collapsed="false">
      <c r="A12" s="0" t="s">
        <v>6</v>
      </c>
      <c r="B12" s="0" t="s">
        <v>7</v>
      </c>
      <c r="C12" s="0" t="s">
        <v>8</v>
      </c>
      <c r="F12" s="0" t="s">
        <v>11</v>
      </c>
      <c r="G12" s="0" t="s">
        <v>12</v>
      </c>
      <c r="J12" s="2" t="n">
        <v>81420</v>
      </c>
      <c r="K12" s="2" t="n">
        <v>25224</v>
      </c>
      <c r="L12" s="2" t="n">
        <v>126145</v>
      </c>
      <c r="M12" s="2" t="n">
        <v>284586</v>
      </c>
    </row>
    <row r="13" customFormat="false" ht="12.8" hidden="false" customHeight="false" outlineLevel="0" collapsed="false">
      <c r="A13" s="0" t="s">
        <v>6</v>
      </c>
      <c r="B13" s="0" t="s">
        <v>7</v>
      </c>
      <c r="C13" s="0" t="s">
        <v>8</v>
      </c>
      <c r="F13" s="0" t="s">
        <v>13</v>
      </c>
      <c r="G13" s="0" t="s">
        <v>14</v>
      </c>
      <c r="J13" s="2" t="n">
        <v>15541</v>
      </c>
      <c r="K13" s="2" t="n">
        <v>22272</v>
      </c>
      <c r="L13" s="2" t="n">
        <v>163363</v>
      </c>
      <c r="M13" s="2" t="n">
        <v>139375</v>
      </c>
    </row>
    <row r="14" customFormat="false" ht="12.8" hidden="false" customHeight="false" outlineLevel="0" collapsed="false">
      <c r="A14" s="0" t="s">
        <v>6</v>
      </c>
      <c r="B14" s="0" t="s">
        <v>7</v>
      </c>
      <c r="C14" s="0" t="s">
        <v>8</v>
      </c>
      <c r="F14" s="0" t="s">
        <v>15</v>
      </c>
      <c r="G14" s="0" t="s">
        <v>16</v>
      </c>
      <c r="J14" s="2"/>
      <c r="K14" s="2"/>
      <c r="L14" s="2"/>
      <c r="M14" s="2" t="n">
        <v>100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s">
        <v>8</v>
      </c>
      <c r="F15" s="0" t="s">
        <v>17</v>
      </c>
      <c r="G15" s="0" t="s">
        <v>18</v>
      </c>
      <c r="J15" s="2" t="n">
        <v>18499</v>
      </c>
      <c r="K15" s="2" t="n">
        <v>43032</v>
      </c>
      <c r="L15" s="2" t="n">
        <v>70281</v>
      </c>
      <c r="M15" s="2" t="n">
        <v>62241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s">
        <v>8</v>
      </c>
      <c r="F16" s="0" t="s">
        <v>19</v>
      </c>
      <c r="G16" s="0" t="s">
        <v>20</v>
      </c>
      <c r="J16" s="2" t="n">
        <v>7315</v>
      </c>
      <c r="K16" s="2" t="n">
        <v>7533</v>
      </c>
      <c r="L16" s="2"/>
      <c r="M16" s="2"/>
    </row>
    <row r="17" customFormat="false" ht="12.8" hidden="false" customHeight="false" outlineLevel="0" collapsed="false">
      <c r="A17" s="0" t="s">
        <v>6</v>
      </c>
      <c r="B17" s="0" t="s">
        <v>7</v>
      </c>
      <c r="C17" s="0" t="s">
        <v>8</v>
      </c>
      <c r="F17" s="0" t="s">
        <v>21</v>
      </c>
      <c r="G17" s="0" t="s">
        <v>22</v>
      </c>
      <c r="J17" s="2" t="n">
        <v>4342</v>
      </c>
      <c r="K17" s="2" t="n">
        <v>8093</v>
      </c>
      <c r="L17" s="2" t="n">
        <v>62850</v>
      </c>
      <c r="M17" s="2" t="n">
        <v>50997</v>
      </c>
    </row>
    <row r="19" customFormat="false" ht="12.8" hidden="false" customHeight="false" outlineLevel="0" collapsed="false">
      <c r="F19" s="0" t="s">
        <v>8</v>
      </c>
      <c r="G19" s="0" t="s">
        <v>23</v>
      </c>
      <c r="J19" s="3" t="n">
        <v>169695</v>
      </c>
      <c r="K19" s="3" t="n">
        <v>209117</v>
      </c>
      <c r="L19" s="3" t="n">
        <v>1072068</v>
      </c>
      <c r="M19" s="3" t="n">
        <v>1188398</v>
      </c>
    </row>
    <row r="20" customFormat="false" ht="12.8" hidden="false" customHeight="false" outlineLevel="0" collapsed="false">
      <c r="J20" s="4" t="n">
        <f aca="false">SUM(J11:J17)</f>
        <v>169695</v>
      </c>
      <c r="K20" s="4" t="n">
        <f aca="false">SUM(K11:K17)</f>
        <v>209117</v>
      </c>
      <c r="L20" s="4" t="n">
        <f aca="false">SUM(L11:L17)</f>
        <v>1072068</v>
      </c>
      <c r="M20" s="4" t="n">
        <f aca="false">SUM(M11:M17)</f>
        <v>1188398</v>
      </c>
    </row>
    <row r="22" customFormat="false" ht="12.8" hidden="false" customHeight="false" outlineLevel="0" collapsed="false">
      <c r="A22" s="0" t="s">
        <v>6</v>
      </c>
      <c r="B22" s="0" t="s">
        <v>7</v>
      </c>
      <c r="C22" s="0" t="s">
        <v>8</v>
      </c>
      <c r="F22" s="0" t="s">
        <v>24</v>
      </c>
      <c r="G22" s="0" t="s">
        <v>25</v>
      </c>
      <c r="J22" s="2" t="n">
        <v>122524</v>
      </c>
      <c r="K22" s="2" t="n">
        <v>6423080</v>
      </c>
      <c r="L22" s="2" t="n">
        <v>58346</v>
      </c>
      <c r="M22" s="2" t="n">
        <v>2411598</v>
      </c>
    </row>
    <row r="24" customFormat="false" ht="12.8" hidden="false" customHeight="false" outlineLevel="0" collapsed="false">
      <c r="A24" s="0" t="s">
        <v>6</v>
      </c>
      <c r="B24" s="0" t="s">
        <v>7</v>
      </c>
      <c r="F24" s="0" t="s">
        <v>8</v>
      </c>
      <c r="G24" s="0" t="s">
        <v>23</v>
      </c>
      <c r="J24" s="3" t="n">
        <v>292219</v>
      </c>
      <c r="K24" s="3" t="n">
        <v>6632197</v>
      </c>
      <c r="L24" s="3" t="n">
        <v>1130414</v>
      </c>
      <c r="M24" s="3" t="n">
        <v>3599996</v>
      </c>
    </row>
    <row r="25" customFormat="false" ht="12.8" hidden="false" customHeight="false" outlineLevel="0" collapsed="false">
      <c r="J25" s="4" t="n">
        <f aca="false">SUM(J11:J17, J22)</f>
        <v>292219</v>
      </c>
      <c r="K25" s="4" t="n">
        <f aca="false">SUM(K11:K17, K22)</f>
        <v>6632197</v>
      </c>
      <c r="L25" s="4" t="n">
        <f aca="false">SUM(L11:L17, L22)</f>
        <v>1130414</v>
      </c>
      <c r="M25" s="4" t="n">
        <f aca="false">SUM(M11:M17, M22)</f>
        <v>3599996</v>
      </c>
    </row>
    <row r="27" customFormat="false" ht="12.8" hidden="false" customHeight="false" outlineLevel="0" collapsed="false">
      <c r="J27" s="2"/>
      <c r="K27" s="2"/>
      <c r="L27" s="2"/>
      <c r="M27" s="2"/>
    </row>
    <row r="28" customFormat="false" ht="12.8" hidden="false" customHeight="false" outlineLevel="0" collapsed="false">
      <c r="A28" s="0" t="s">
        <v>6</v>
      </c>
      <c r="B28" s="0" t="s">
        <v>7</v>
      </c>
      <c r="C28" s="0" t="s">
        <v>26</v>
      </c>
      <c r="D28" s="0" t="s">
        <v>27</v>
      </c>
      <c r="F28" s="0" t="s">
        <v>11</v>
      </c>
      <c r="G28" s="0" t="s">
        <v>12</v>
      </c>
      <c r="J28" s="2" t="n">
        <v>143458</v>
      </c>
      <c r="K28" s="2" t="n">
        <v>29727</v>
      </c>
      <c r="L28" s="2" t="n">
        <v>120834</v>
      </c>
      <c r="M28" s="2" t="n">
        <v>21455</v>
      </c>
    </row>
    <row r="29" customFormat="false" ht="12.8" hidden="false" customHeight="false" outlineLevel="0" collapsed="false">
      <c r="A29" s="0" t="s">
        <v>6</v>
      </c>
      <c r="B29" s="0" t="s">
        <v>7</v>
      </c>
      <c r="C29" s="0" t="s">
        <v>26</v>
      </c>
      <c r="D29" s="0" t="s">
        <v>27</v>
      </c>
      <c r="F29" s="0" t="s">
        <v>13</v>
      </c>
      <c r="G29" s="0" t="s">
        <v>14</v>
      </c>
      <c r="J29" s="2"/>
      <c r="K29" s="2" t="n">
        <v>232</v>
      </c>
      <c r="L29" s="2" t="n">
        <v>134154</v>
      </c>
      <c r="M29" s="2" t="n">
        <v>97854</v>
      </c>
    </row>
    <row r="30" customFormat="false" ht="12.8" hidden="false" customHeight="false" outlineLevel="0" collapsed="false">
      <c r="A30" s="0" t="s">
        <v>6</v>
      </c>
      <c r="B30" s="0" t="s">
        <v>7</v>
      </c>
      <c r="C30" s="0" t="s">
        <v>26</v>
      </c>
      <c r="D30" s="0" t="s">
        <v>27</v>
      </c>
      <c r="F30" s="0" t="s">
        <v>15</v>
      </c>
      <c r="G30" s="0" t="s">
        <v>16</v>
      </c>
      <c r="J30" s="2" t="n">
        <v>242684</v>
      </c>
      <c r="K30" s="2" t="n">
        <v>142372</v>
      </c>
      <c r="L30" s="2" t="n">
        <v>121192</v>
      </c>
      <c r="M30" s="2" t="n">
        <v>69499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0" t="s">
        <v>26</v>
      </c>
      <c r="D31" s="0" t="s">
        <v>27</v>
      </c>
      <c r="F31" s="0" t="s">
        <v>28</v>
      </c>
      <c r="G31" s="0" t="s">
        <v>29</v>
      </c>
      <c r="J31" s="2" t="n">
        <v>365</v>
      </c>
      <c r="K31" s="2" t="n">
        <v>1770</v>
      </c>
      <c r="L31" s="2" t="n">
        <v>30307</v>
      </c>
      <c r="M31" s="2" t="n">
        <v>17489</v>
      </c>
    </row>
    <row r="32" customFormat="false" ht="12.8" hidden="false" customHeight="false" outlineLevel="0" collapsed="false">
      <c r="A32" s="0" t="s">
        <v>6</v>
      </c>
      <c r="B32" s="0" t="s">
        <v>7</v>
      </c>
      <c r="C32" s="0" t="s">
        <v>26</v>
      </c>
      <c r="D32" s="0" t="s">
        <v>27</v>
      </c>
      <c r="F32" s="0" t="s">
        <v>30</v>
      </c>
      <c r="G32" s="0" t="s">
        <v>31</v>
      </c>
      <c r="J32" s="2" t="n">
        <v>30953</v>
      </c>
      <c r="K32" s="2" t="n">
        <v>27141</v>
      </c>
      <c r="L32" s="2" t="n">
        <v>33685</v>
      </c>
      <c r="M32" s="2" t="n">
        <v>59011</v>
      </c>
    </row>
    <row r="33" customFormat="false" ht="12.8" hidden="false" customHeight="false" outlineLevel="0" collapsed="false">
      <c r="A33" s="0" t="s">
        <v>6</v>
      </c>
      <c r="B33" s="0" t="s">
        <v>7</v>
      </c>
      <c r="C33" s="0" t="s">
        <v>26</v>
      </c>
      <c r="D33" s="0" t="s">
        <v>27</v>
      </c>
      <c r="F33" s="0" t="s">
        <v>21</v>
      </c>
      <c r="G33" s="0" t="s">
        <v>22</v>
      </c>
      <c r="J33" s="2" t="n">
        <v>11155</v>
      </c>
      <c r="K33" s="2" t="n">
        <v>9930</v>
      </c>
      <c r="L33" s="2" t="n">
        <v>14357</v>
      </c>
      <c r="M33" s="2" t="n">
        <v>12682</v>
      </c>
    </row>
    <row r="34" customFormat="false" ht="12.8" hidden="false" customHeight="false" outlineLevel="0" collapsed="false">
      <c r="J34" s="2"/>
      <c r="K34" s="2"/>
      <c r="L34" s="2"/>
      <c r="M34" s="2"/>
    </row>
    <row r="35" customFormat="false" ht="12.8" hidden="false" customHeight="false" outlineLevel="0" collapsed="false">
      <c r="J35" s="2"/>
      <c r="K35" s="2"/>
      <c r="L35" s="2"/>
      <c r="M35" s="2"/>
    </row>
    <row r="36" customFormat="false" ht="12.8" hidden="false" customHeight="false" outlineLevel="0" collapsed="false">
      <c r="J36" s="2"/>
      <c r="K36" s="2"/>
      <c r="L36" s="2"/>
      <c r="M36" s="2"/>
    </row>
    <row r="38" customFormat="false" ht="12.8" hidden="false" customHeight="false" outlineLevel="0" collapsed="false">
      <c r="A38" s="0" t="s">
        <v>6</v>
      </c>
      <c r="B38" s="0" t="s">
        <v>7</v>
      </c>
      <c r="C38" s="0" t="s">
        <v>26</v>
      </c>
      <c r="F38" s="0" t="s">
        <v>27</v>
      </c>
      <c r="G38" s="0" t="s">
        <v>32</v>
      </c>
      <c r="J38" s="3" t="n">
        <v>428615</v>
      </c>
      <c r="K38" s="3" t="n">
        <v>211172</v>
      </c>
      <c r="L38" s="3"/>
      <c r="M38" s="3"/>
    </row>
    <row r="39" customFormat="false" ht="12.8" hidden="false" customHeight="false" outlineLevel="0" collapsed="false">
      <c r="J39" s="4" t="n">
        <f aca="false">SUM(J27:J36)</f>
        <v>428615</v>
      </c>
      <c r="K39" s="4" t="n">
        <f aca="false">SUM(K27:K36)</f>
        <v>211172</v>
      </c>
      <c r="L39" s="4" t="n">
        <f aca="false">SUM(L27:L36)</f>
        <v>454529</v>
      </c>
      <c r="M39" s="4" t="n">
        <f aca="false">SUM(M27:M36)</f>
        <v>277990</v>
      </c>
    </row>
    <row r="41" customFormat="false" ht="12.8" hidden="false" customHeight="false" outlineLevel="0" collapsed="false">
      <c r="A41" s="0" t="s">
        <v>6</v>
      </c>
      <c r="B41" s="0" t="s">
        <v>7</v>
      </c>
      <c r="C41" s="0" t="s">
        <v>26</v>
      </c>
      <c r="D41" s="0" t="s">
        <v>33</v>
      </c>
      <c r="F41" s="0" t="s">
        <v>33</v>
      </c>
      <c r="G41" s="0" t="s">
        <v>34</v>
      </c>
      <c r="J41" s="2" t="n">
        <v>119986</v>
      </c>
      <c r="K41" s="2" t="n">
        <v>183611</v>
      </c>
      <c r="L41" s="2" t="n">
        <v>224781</v>
      </c>
      <c r="M41" s="2" t="n">
        <v>401584</v>
      </c>
    </row>
    <row r="42" customFormat="false" ht="12.8" hidden="false" customHeight="false" outlineLevel="0" collapsed="false">
      <c r="A42" s="0" t="s">
        <v>6</v>
      </c>
      <c r="B42" s="0" t="s">
        <v>7</v>
      </c>
      <c r="C42" s="0" t="s">
        <v>26</v>
      </c>
      <c r="D42" s="0" t="s">
        <v>35</v>
      </c>
      <c r="F42" s="0" t="s">
        <v>35</v>
      </c>
      <c r="G42" s="0" t="s">
        <v>36</v>
      </c>
      <c r="J42" s="2" t="n">
        <v>90621</v>
      </c>
      <c r="K42" s="2" t="n">
        <v>66462</v>
      </c>
      <c r="L42" s="2" t="n">
        <v>82781</v>
      </c>
      <c r="M42" s="2" t="n">
        <v>102775</v>
      </c>
    </row>
    <row r="43" customFormat="false" ht="12.8" hidden="false" customHeight="false" outlineLevel="0" collapsed="false">
      <c r="A43" s="0" t="s">
        <v>6</v>
      </c>
      <c r="B43" s="0" t="s">
        <v>7</v>
      </c>
      <c r="C43" s="0" t="s">
        <v>26</v>
      </c>
      <c r="D43" s="0" t="s">
        <v>37</v>
      </c>
      <c r="F43" s="0" t="s">
        <v>37</v>
      </c>
      <c r="G43" s="0" t="s">
        <v>38</v>
      </c>
      <c r="J43" s="2" t="n">
        <v>1843270</v>
      </c>
      <c r="K43" s="2" t="n">
        <v>1850862</v>
      </c>
      <c r="L43" s="2" t="n">
        <v>6919954</v>
      </c>
      <c r="M43" s="2" t="n">
        <v>6718923</v>
      </c>
    </row>
    <row r="44" customFormat="false" ht="12.8" hidden="false" customHeight="false" outlineLevel="0" collapsed="false">
      <c r="J44" s="2"/>
      <c r="K44" s="2"/>
      <c r="L44" s="2"/>
      <c r="M44" s="2"/>
    </row>
    <row r="45" customFormat="false" ht="12.8" hidden="false" customHeight="false" outlineLevel="0" collapsed="false">
      <c r="J45" s="2"/>
      <c r="K45" s="2"/>
      <c r="L45" s="2"/>
      <c r="M45" s="2"/>
    </row>
    <row r="46" customFormat="false" ht="12.8" hidden="false" customHeight="false" outlineLevel="0" collapsed="false">
      <c r="J46" s="2"/>
      <c r="K46" s="2"/>
      <c r="L46" s="2"/>
      <c r="M46" s="2"/>
    </row>
    <row r="47" customFormat="false" ht="12.8" hidden="false" customHeight="false" outlineLevel="0" collapsed="false">
      <c r="J47" s="2"/>
      <c r="K47" s="2"/>
      <c r="L47" s="2"/>
      <c r="M47" s="2"/>
    </row>
    <row r="48" customFormat="false" ht="12.8" hidden="false" customHeight="false" outlineLevel="0" collapsed="false">
      <c r="J48" s="2"/>
      <c r="K48" s="2"/>
      <c r="L48" s="2"/>
      <c r="M48" s="2"/>
    </row>
    <row r="49" customFormat="false" ht="12.8" hidden="false" customHeight="false" outlineLevel="0" collapsed="false">
      <c r="J49" s="2"/>
      <c r="K49" s="2"/>
      <c r="L49" s="2"/>
      <c r="M49" s="2"/>
    </row>
    <row r="50" customFormat="false" ht="12.8" hidden="false" customHeight="false" outlineLevel="0" collapsed="false">
      <c r="J50" s="2"/>
      <c r="K50" s="2"/>
      <c r="L50" s="2"/>
      <c r="M50" s="2"/>
    </row>
    <row r="52" customFormat="false" ht="12.8" hidden="false" customHeight="false" outlineLevel="0" collapsed="false">
      <c r="A52" s="0" t="s">
        <v>6</v>
      </c>
      <c r="B52" s="0" t="s">
        <v>7</v>
      </c>
      <c r="F52" s="0" t="str">
        <f aca="false">_xlfn.CONCAT("nao_circulante")</f>
        <v>nao_circulante</v>
      </c>
      <c r="G52" s="0" t="s">
        <v>39</v>
      </c>
      <c r="J52" s="3" t="n">
        <v>2482492</v>
      </c>
      <c r="K52" s="3" t="n">
        <v>2312107</v>
      </c>
      <c r="L52" s="3"/>
      <c r="M52" s="3"/>
    </row>
    <row r="53" customFormat="false" ht="12.8" hidden="false" customHeight="false" outlineLevel="0" collapsed="false">
      <c r="J53" s="4" t="n">
        <f aca="false">SUM(J27:J36, J41:J50)</f>
        <v>2482492</v>
      </c>
      <c r="K53" s="4" t="n">
        <f aca="false">SUM(K41:K50)</f>
        <v>2100935</v>
      </c>
      <c r="L53" s="4" t="n">
        <f aca="false">SUM(L27:L36, L41:L50)</f>
        <v>7682045</v>
      </c>
      <c r="M53" s="4" t="n">
        <f aca="false">SUM(M41:M50)</f>
        <v>7223282</v>
      </c>
    </row>
    <row r="57" customFormat="false" ht="12.8" hidden="false" customHeight="false" outlineLevel="0" collapsed="false">
      <c r="A57" s="0" t="s">
        <v>6</v>
      </c>
      <c r="F57" s="0" t="s">
        <v>7</v>
      </c>
      <c r="G57" s="0" t="s">
        <v>40</v>
      </c>
      <c r="J57" s="3" t="n">
        <v>2774711</v>
      </c>
      <c r="K57" s="3" t="n">
        <v>8944304</v>
      </c>
      <c r="L57" s="3" t="n">
        <v>8812459</v>
      </c>
      <c r="M57" s="3" t="n">
        <v>11101268</v>
      </c>
    </row>
    <row r="58" customFormat="false" ht="12.8" hidden="false" customHeight="false" outlineLevel="0" collapsed="false">
      <c r="J58" s="4" t="n">
        <f aca="false">SUM(J11:J17, J22:J22, J27:J36, J41:J50)</f>
        <v>2774711</v>
      </c>
      <c r="K58" s="4" t="n">
        <f aca="false">SUM(K11:K17, K22:K22, K27:K36, K41:K50)</f>
        <v>8944304</v>
      </c>
      <c r="L58" s="4" t="n">
        <f aca="false">SUM(L11:L17, L22:L22, L27:L36, L41:L50)</f>
        <v>8812459</v>
      </c>
      <c r="M58" s="4" t="n">
        <f aca="false">SUM(M11:M17, M22:M22, M27:M36, M41:M50)</f>
        <v>11101268</v>
      </c>
    </row>
    <row r="64" customFormat="false" ht="12.8" hidden="false" customHeight="false" outlineLevel="0" collapsed="false">
      <c r="J64" s="1" t="n">
        <v>2019</v>
      </c>
      <c r="K64" s="1" t="n">
        <v>2018</v>
      </c>
      <c r="L64" s="1" t="n">
        <v>2017</v>
      </c>
      <c r="M64" s="1" t="n">
        <v>2016</v>
      </c>
    </row>
    <row r="65" customFormat="false" ht="12.8" hidden="false" customHeight="false" outlineLevel="0" collapsed="false">
      <c r="A65" s="0" t="s">
        <v>6</v>
      </c>
      <c r="B65" s="0" t="s">
        <v>41</v>
      </c>
      <c r="C65" s="0" t="s">
        <v>8</v>
      </c>
      <c r="F65" s="0" t="s">
        <v>42</v>
      </c>
      <c r="G65" s="0" t="s">
        <v>43</v>
      </c>
      <c r="J65" s="5" t="n">
        <v>1889086</v>
      </c>
      <c r="K65" s="5" t="n">
        <v>1736936</v>
      </c>
      <c r="L65" s="5"/>
      <c r="M65" s="5"/>
    </row>
    <row r="66" customFormat="false" ht="12.8" hidden="false" customHeight="false" outlineLevel="0" collapsed="false">
      <c r="A66" s="0" t="s">
        <v>6</v>
      </c>
      <c r="B66" s="0" t="s">
        <v>41</v>
      </c>
      <c r="C66" s="0" t="s">
        <v>8</v>
      </c>
      <c r="F66" s="0" t="s">
        <v>44</v>
      </c>
      <c r="G66" s="0" t="s">
        <v>45</v>
      </c>
      <c r="J66" s="5" t="n">
        <v>17034</v>
      </c>
      <c r="K66" s="5"/>
      <c r="L66" s="5"/>
      <c r="M66" s="5"/>
    </row>
    <row r="67" customFormat="false" ht="12.8" hidden="false" customHeight="false" outlineLevel="0" collapsed="false">
      <c r="A67" s="0" t="s">
        <v>6</v>
      </c>
      <c r="B67" s="0" t="s">
        <v>41</v>
      </c>
      <c r="C67" s="0" t="s">
        <v>8</v>
      </c>
      <c r="F67" s="0" t="s">
        <v>46</v>
      </c>
      <c r="G67" s="0" t="s">
        <v>47</v>
      </c>
      <c r="J67" s="5" t="n">
        <v>91877</v>
      </c>
      <c r="K67" s="5" t="n">
        <v>89351</v>
      </c>
      <c r="L67" s="5"/>
      <c r="M67" s="5"/>
    </row>
    <row r="68" customFormat="false" ht="12.8" hidden="false" customHeight="false" outlineLevel="0" collapsed="false">
      <c r="A68" s="0" t="s">
        <v>6</v>
      </c>
      <c r="B68" s="0" t="s">
        <v>41</v>
      </c>
      <c r="C68" s="0" t="s">
        <v>8</v>
      </c>
      <c r="F68" s="0" t="s">
        <v>48</v>
      </c>
      <c r="G68" s="0" t="s">
        <v>49</v>
      </c>
      <c r="J68" s="5" t="n">
        <v>16163</v>
      </c>
      <c r="K68" s="5" t="n">
        <v>45179</v>
      </c>
      <c r="L68" s="5"/>
      <c r="M68" s="5"/>
    </row>
    <row r="69" customFormat="false" ht="12.8" hidden="false" customHeight="false" outlineLevel="0" collapsed="false">
      <c r="A69" s="0" t="s">
        <v>6</v>
      </c>
      <c r="B69" s="0" t="s">
        <v>41</v>
      </c>
      <c r="C69" s="0" t="s">
        <v>8</v>
      </c>
      <c r="F69" s="0" t="s">
        <v>50</v>
      </c>
      <c r="G69" s="0" t="s">
        <v>51</v>
      </c>
      <c r="J69" s="5" t="n">
        <v>6112</v>
      </c>
      <c r="K69" s="5" t="n">
        <v>15684</v>
      </c>
      <c r="L69" s="5"/>
      <c r="M69" s="5"/>
    </row>
    <row r="70" customFormat="false" ht="12.8" hidden="false" customHeight="false" outlineLevel="0" collapsed="false">
      <c r="A70" s="0" t="s">
        <v>6</v>
      </c>
      <c r="B70" s="0" t="s">
        <v>41</v>
      </c>
      <c r="C70" s="0" t="s">
        <v>8</v>
      </c>
      <c r="F70" s="0" t="s">
        <v>21</v>
      </c>
      <c r="G70" s="0" t="s">
        <v>52</v>
      </c>
      <c r="J70" s="5" t="n">
        <v>6606</v>
      </c>
      <c r="K70" s="5" t="n">
        <v>7912</v>
      </c>
      <c r="L70" s="5"/>
      <c r="M70" s="5"/>
    </row>
    <row r="71" customFormat="false" ht="12.8" hidden="false" customHeight="false" outlineLevel="0" collapsed="false">
      <c r="J71" s="5"/>
      <c r="K71" s="5"/>
      <c r="L71" s="5"/>
      <c r="M71" s="5"/>
    </row>
    <row r="73" customFormat="false" ht="12.8" hidden="false" customHeight="false" outlineLevel="0" collapsed="false">
      <c r="F73" s="0" t="s">
        <v>8</v>
      </c>
      <c r="G73" s="0" t="s">
        <v>53</v>
      </c>
      <c r="J73" s="6" t="n">
        <v>2026878</v>
      </c>
      <c r="K73" s="6" t="n">
        <v>1895062</v>
      </c>
      <c r="L73" s="6"/>
      <c r="M73" s="6"/>
    </row>
    <row r="74" customFormat="false" ht="12.8" hidden="false" customHeight="false" outlineLevel="0" collapsed="false">
      <c r="J74" s="4" t="n">
        <f aca="false">SUM(J65:J71)</f>
        <v>2026878</v>
      </c>
      <c r="K74" s="4" t="n">
        <f aca="false">SUM(K65:K71)</f>
        <v>1895062</v>
      </c>
      <c r="L74" s="4" t="n">
        <f aca="false">SUM(L65:L71)</f>
        <v>0</v>
      </c>
      <c r="M74" s="4" t="n">
        <f aca="false">SUM(M65:M71)</f>
        <v>0</v>
      </c>
    </row>
    <row r="76" customFormat="false" ht="12.8" hidden="false" customHeight="false" outlineLevel="0" collapsed="false">
      <c r="A76" s="0" t="s">
        <v>6</v>
      </c>
      <c r="B76" s="0" t="s">
        <v>41</v>
      </c>
      <c r="C76" s="0" t="s">
        <v>8</v>
      </c>
      <c r="F76" s="0" t="s">
        <v>54</v>
      </c>
      <c r="G76" s="0" t="s">
        <v>55</v>
      </c>
      <c r="J76" s="5" t="n">
        <v>45698</v>
      </c>
      <c r="K76" s="5" t="n">
        <v>4349660</v>
      </c>
      <c r="L76" s="5"/>
      <c r="M76" s="5"/>
    </row>
    <row r="78" customFormat="false" ht="12.8" hidden="false" customHeight="false" outlineLevel="0" collapsed="false">
      <c r="A78" s="0" t="s">
        <v>6</v>
      </c>
      <c r="B78" s="0" t="s">
        <v>41</v>
      </c>
      <c r="F78" s="0" t="s">
        <v>8</v>
      </c>
      <c r="G78" s="0" t="s">
        <v>53</v>
      </c>
      <c r="J78" s="6" t="n">
        <v>2072576</v>
      </c>
      <c r="K78" s="6" t="n">
        <v>6244722</v>
      </c>
      <c r="L78" s="6"/>
      <c r="M78" s="6"/>
    </row>
    <row r="79" customFormat="false" ht="12.8" hidden="false" customHeight="false" outlineLevel="0" collapsed="false">
      <c r="J79" s="4" t="n">
        <f aca="false">SUM(J65:J71,J76)</f>
        <v>2072576</v>
      </c>
      <c r="K79" s="4" t="n">
        <f aca="false">SUM(K65:K71,K76)</f>
        <v>6244722</v>
      </c>
      <c r="L79" s="4" t="n">
        <f aca="false">SUM(L65:L71,L76)</f>
        <v>0</v>
      </c>
      <c r="M79" s="4" t="n">
        <f aca="false">SUM(M65:M71,M76)</f>
        <v>0</v>
      </c>
    </row>
    <row r="81" customFormat="false" ht="12.8" hidden="false" customHeight="false" outlineLevel="0" collapsed="false">
      <c r="J81" s="5"/>
      <c r="K81" s="5"/>
      <c r="L81" s="5"/>
      <c r="M81" s="5"/>
    </row>
    <row r="82" customFormat="false" ht="12.8" hidden="false" customHeight="false" outlineLevel="0" collapsed="false">
      <c r="A82" s="0" t="s">
        <v>6</v>
      </c>
      <c r="B82" s="0" t="s">
        <v>41</v>
      </c>
      <c r="C82" s="0" t="s">
        <v>26</v>
      </c>
      <c r="F82" s="0" t="s">
        <v>42</v>
      </c>
      <c r="G82" s="0" t="s">
        <v>43</v>
      </c>
      <c r="J82" s="5"/>
      <c r="K82" s="5" t="n">
        <v>1155428</v>
      </c>
      <c r="L82" s="5"/>
      <c r="M82" s="5"/>
    </row>
    <row r="83" customFormat="false" ht="12.8" hidden="false" customHeight="false" outlineLevel="0" collapsed="false">
      <c r="A83" s="0" t="s">
        <v>6</v>
      </c>
      <c r="B83" s="0" t="s">
        <v>41</v>
      </c>
      <c r="C83" s="0" t="s">
        <v>26</v>
      </c>
      <c r="F83" s="0" t="s">
        <v>44</v>
      </c>
      <c r="G83" s="0" t="s">
        <v>45</v>
      </c>
      <c r="J83" s="5" t="n">
        <v>30946</v>
      </c>
      <c r="K83" s="5"/>
      <c r="L83" s="5"/>
      <c r="M83" s="5"/>
    </row>
    <row r="84" customFormat="false" ht="12.8" hidden="false" customHeight="false" outlineLevel="0" collapsed="false">
      <c r="A84" s="0" t="s">
        <v>6</v>
      </c>
      <c r="B84" s="0" t="s">
        <v>41</v>
      </c>
      <c r="C84" s="0" t="s">
        <v>26</v>
      </c>
      <c r="F84" s="0" t="s">
        <v>46</v>
      </c>
      <c r="G84" s="0" t="s">
        <v>47</v>
      </c>
      <c r="J84" s="5" t="n">
        <v>1225</v>
      </c>
      <c r="K84" s="5" t="n">
        <v>2772</v>
      </c>
      <c r="L84" s="5"/>
      <c r="M84" s="5"/>
    </row>
    <row r="85" customFormat="false" ht="12.8" hidden="false" customHeight="false" outlineLevel="0" collapsed="false">
      <c r="A85" s="0" t="s">
        <v>6</v>
      </c>
      <c r="B85" s="0" t="s">
        <v>41</v>
      </c>
      <c r="C85" s="0" t="s">
        <v>26</v>
      </c>
      <c r="F85" s="0" t="s">
        <v>15</v>
      </c>
      <c r="G85" s="0" t="s">
        <v>16</v>
      </c>
      <c r="J85" s="5" t="n">
        <v>29718</v>
      </c>
      <c r="K85" s="5" t="n">
        <v>30</v>
      </c>
      <c r="L85" s="5"/>
      <c r="M85" s="5"/>
    </row>
    <row r="86" customFormat="false" ht="12.8" hidden="false" customHeight="false" outlineLevel="0" collapsed="false">
      <c r="A86" s="0" t="s">
        <v>6</v>
      </c>
      <c r="B86" s="0" t="s">
        <v>41</v>
      </c>
      <c r="C86" s="0" t="s">
        <v>26</v>
      </c>
      <c r="F86" s="0" t="s">
        <v>56</v>
      </c>
      <c r="G86" s="0" t="s">
        <v>57</v>
      </c>
      <c r="J86" s="5" t="n">
        <v>5960</v>
      </c>
      <c r="K86" s="5" t="n">
        <v>1906</v>
      </c>
      <c r="L86" s="5"/>
      <c r="M86" s="5"/>
    </row>
    <row r="87" customFormat="false" ht="12.8" hidden="false" customHeight="false" outlineLevel="0" collapsed="false">
      <c r="A87" s="0" t="s">
        <v>6</v>
      </c>
      <c r="B87" s="0" t="s">
        <v>41</v>
      </c>
      <c r="C87" s="0" t="s">
        <v>26</v>
      </c>
      <c r="F87" s="0" t="s">
        <v>58</v>
      </c>
      <c r="G87" s="0" t="s">
        <v>59</v>
      </c>
      <c r="J87" s="5" t="n">
        <v>121890</v>
      </c>
      <c r="K87" s="5" t="n">
        <v>102263</v>
      </c>
      <c r="L87" s="5"/>
      <c r="M87" s="5"/>
    </row>
    <row r="88" customFormat="false" ht="12.8" hidden="false" customHeight="false" outlineLevel="0" collapsed="false">
      <c r="A88" s="0" t="s">
        <v>6</v>
      </c>
      <c r="B88" s="0" t="s">
        <v>41</v>
      </c>
      <c r="C88" s="0" t="s">
        <v>26</v>
      </c>
      <c r="F88" s="0" t="s">
        <v>21</v>
      </c>
      <c r="G88" s="0" t="s">
        <v>52</v>
      </c>
      <c r="J88" s="5" t="n">
        <v>321667</v>
      </c>
      <c r="K88" s="5" t="n">
        <v>331215</v>
      </c>
      <c r="L88" s="5"/>
      <c r="M88" s="5"/>
    </row>
    <row r="90" customFormat="false" ht="12.8" hidden="false" customHeight="false" outlineLevel="0" collapsed="false">
      <c r="A90" s="0" t="s">
        <v>6</v>
      </c>
      <c r="B90" s="0" t="s">
        <v>41</v>
      </c>
      <c r="F90" s="0" t="str">
        <f aca="false">_xlfn.CONCAT("nao_circulante")</f>
        <v>nao_circulante</v>
      </c>
      <c r="G90" s="0" t="s">
        <v>60</v>
      </c>
      <c r="J90" s="6" t="n">
        <v>511406</v>
      </c>
      <c r="K90" s="6" t="n">
        <v>1593614</v>
      </c>
      <c r="L90" s="6"/>
      <c r="M90" s="6"/>
    </row>
    <row r="91" customFormat="false" ht="12.8" hidden="false" customHeight="false" outlineLevel="0" collapsed="false">
      <c r="J91" s="4" t="n">
        <f aca="false">SUM(J81:J88)</f>
        <v>511406</v>
      </c>
      <c r="K91" s="4" t="n">
        <f aca="false">SUM(K81:K88)</f>
        <v>1593614</v>
      </c>
      <c r="L91" s="4" t="n">
        <f aca="false">SUM(L81:L88)</f>
        <v>0</v>
      </c>
      <c r="M91" s="4" t="n">
        <f aca="false">SUM(M81:M88)</f>
        <v>0</v>
      </c>
    </row>
    <row r="93" customFormat="false" ht="12.8" hidden="false" customHeight="false" outlineLevel="0" collapsed="false">
      <c r="A93" s="0" t="s">
        <v>6</v>
      </c>
      <c r="F93" s="0" t="s">
        <v>41</v>
      </c>
      <c r="G93" s="0" t="s">
        <v>61</v>
      </c>
      <c r="J93" s="6" t="n">
        <v>2583982</v>
      </c>
      <c r="K93" s="6" t="n">
        <v>7838336</v>
      </c>
      <c r="L93" s="6"/>
      <c r="M93" s="6"/>
    </row>
    <row r="94" customFormat="false" ht="12.8" hidden="false" customHeight="false" outlineLevel="0" collapsed="false">
      <c r="J94" s="4" t="n">
        <f aca="false">SUM(J65:J71, J76, J81:J88)</f>
        <v>2583982</v>
      </c>
      <c r="K94" s="4" t="n">
        <f aca="false">SUM(K65:K71, K76, K81:K88)</f>
        <v>7838336</v>
      </c>
      <c r="L94" s="4" t="n">
        <f aca="false">SUM(L65:L71, L76, L81:L88)</f>
        <v>0</v>
      </c>
      <c r="M94" s="4" t="n">
        <f aca="false">SUM(M65:M71, M76, M81:M88)</f>
        <v>0</v>
      </c>
    </row>
    <row r="97" customFormat="false" ht="12.8" hidden="false" customHeight="false" outlineLevel="0" collapsed="false">
      <c r="A97" s="0" t="s">
        <v>6</v>
      </c>
      <c r="B97" s="0" t="s">
        <v>62</v>
      </c>
      <c r="F97" s="0" t="s">
        <v>63</v>
      </c>
      <c r="G97" s="0" t="s">
        <v>64</v>
      </c>
      <c r="J97" s="7" t="n">
        <v>1610713</v>
      </c>
      <c r="K97" s="7" t="n">
        <v>1610713</v>
      </c>
      <c r="L97" s="7"/>
      <c r="M97" s="7"/>
    </row>
    <row r="98" customFormat="false" ht="12.8" hidden="false" customHeight="false" outlineLevel="0" collapsed="false">
      <c r="A98" s="0" t="s">
        <v>6</v>
      </c>
      <c r="B98" s="0" t="s">
        <v>62</v>
      </c>
      <c r="F98" s="0" t="s">
        <v>65</v>
      </c>
      <c r="G98" s="0" t="s">
        <v>66</v>
      </c>
      <c r="J98" s="7" t="n">
        <v>621483</v>
      </c>
      <c r="K98" s="7" t="n">
        <v>621483</v>
      </c>
      <c r="L98" s="7"/>
      <c r="M98" s="7"/>
    </row>
    <row r="99" customFormat="false" ht="12.8" hidden="false" customHeight="false" outlineLevel="0" collapsed="false">
      <c r="A99" s="0" t="s">
        <v>6</v>
      </c>
      <c r="B99" s="0" t="s">
        <v>62</v>
      </c>
      <c r="F99" s="0" t="s">
        <v>67</v>
      </c>
      <c r="G99" s="0" t="s">
        <v>68</v>
      </c>
      <c r="J99" s="7" t="n">
        <v>-43893</v>
      </c>
      <c r="K99" s="7" t="n">
        <v>-42669</v>
      </c>
      <c r="L99" s="7"/>
      <c r="M99" s="7"/>
    </row>
    <row r="100" customFormat="false" ht="12.8" hidden="false" customHeight="false" outlineLevel="0" collapsed="false">
      <c r="A100" s="0" t="s">
        <v>6</v>
      </c>
      <c r="B100" s="0" t="s">
        <v>62</v>
      </c>
      <c r="F100" s="0" t="s">
        <v>69</v>
      </c>
      <c r="G100" s="0" t="s">
        <v>70</v>
      </c>
      <c r="J100" s="7" t="n">
        <v>-2040821</v>
      </c>
      <c r="K100" s="7" t="n">
        <v>-1719529</v>
      </c>
      <c r="L100" s="7"/>
      <c r="M100" s="7"/>
    </row>
    <row r="101" customFormat="false" ht="12.8" hidden="false" customHeight="false" outlineLevel="0" collapsed="false">
      <c r="J101" s="7"/>
      <c r="K101" s="7"/>
      <c r="L101" s="7"/>
      <c r="M101" s="7"/>
    </row>
    <row r="102" customFormat="false" ht="12.8" hidden="false" customHeight="false" outlineLevel="0" collapsed="false">
      <c r="J102" s="7"/>
      <c r="K102" s="7"/>
      <c r="L102" s="7"/>
      <c r="M102" s="7"/>
    </row>
    <row r="103" customFormat="false" ht="12.8" hidden="false" customHeight="false" outlineLevel="0" collapsed="false">
      <c r="J103" s="7"/>
      <c r="K103" s="7"/>
      <c r="L103" s="7"/>
      <c r="M103" s="7"/>
    </row>
    <row r="105" customFormat="false" ht="12.8" hidden="false" customHeight="false" outlineLevel="0" collapsed="false">
      <c r="A105" s="0" t="s">
        <v>6</v>
      </c>
      <c r="F105" s="0" t="s">
        <v>62</v>
      </c>
      <c r="G105" s="0" t="s">
        <v>71</v>
      </c>
      <c r="J105" s="8" t="n">
        <v>147482</v>
      </c>
      <c r="K105" s="8" t="n">
        <v>469998</v>
      </c>
      <c r="L105" s="8"/>
      <c r="M105" s="8"/>
    </row>
    <row r="106" customFormat="false" ht="12.8" hidden="false" customHeight="false" outlineLevel="0" collapsed="false">
      <c r="J106" s="4" t="n">
        <f aca="false">SUM(J97:J103)</f>
        <v>147482</v>
      </c>
      <c r="K106" s="4" t="n">
        <f aca="false">SUM(K97:K103)</f>
        <v>469998</v>
      </c>
      <c r="L106" s="4" t="n">
        <f aca="false">SUM(L97:L103)</f>
        <v>0</v>
      </c>
      <c r="M106" s="4" t="n">
        <f aca="false">SUM(M97:M103)</f>
        <v>0</v>
      </c>
    </row>
    <row r="108" customFormat="false" ht="12.8" hidden="false" customHeight="false" outlineLevel="0" collapsed="false">
      <c r="A108" s="0" t="s">
        <v>6</v>
      </c>
      <c r="B108" s="0" t="s">
        <v>62</v>
      </c>
      <c r="F108" s="0" t="s">
        <v>72</v>
      </c>
      <c r="G108" s="0" t="s">
        <v>73</v>
      </c>
      <c r="J108" s="7" t="n">
        <v>33769</v>
      </c>
      <c r="K108" s="7" t="n">
        <v>377147</v>
      </c>
      <c r="L108" s="7"/>
      <c r="M108" s="7"/>
    </row>
    <row r="109" customFormat="false" ht="12.8" hidden="false" customHeight="false" outlineLevel="0" collapsed="false">
      <c r="A109" s="0" t="s">
        <v>6</v>
      </c>
      <c r="B109" s="0" t="s">
        <v>62</v>
      </c>
      <c r="F109" s="0" t="s">
        <v>74</v>
      </c>
      <c r="G109" s="0" t="s">
        <v>75</v>
      </c>
      <c r="J109" s="7" t="n">
        <v>9478</v>
      </c>
      <c r="K109" s="7" t="n">
        <v>258823</v>
      </c>
      <c r="L109" s="7"/>
      <c r="M109" s="7"/>
    </row>
    <row r="111" customFormat="false" ht="12.8" hidden="false" customHeight="false" outlineLevel="0" collapsed="false">
      <c r="A111" s="0" t="s">
        <v>6</v>
      </c>
      <c r="F111" s="0" t="s">
        <v>62</v>
      </c>
      <c r="G111" s="0" t="s">
        <v>71</v>
      </c>
      <c r="J111" s="8" t="n">
        <v>190729</v>
      </c>
      <c r="K111" s="8" t="n">
        <v>1105968</v>
      </c>
      <c r="L111" s="8"/>
      <c r="M111" s="8"/>
    </row>
    <row r="112" customFormat="false" ht="12.8" hidden="false" customHeight="false" outlineLevel="0" collapsed="false">
      <c r="J112" s="4" t="n">
        <f aca="false">SUM(J97:J103, J108:J109)</f>
        <v>190729</v>
      </c>
      <c r="K112" s="4" t="n">
        <f aca="false">SUM(K97:K103, K108:K109)</f>
        <v>1105968</v>
      </c>
      <c r="L112" s="4" t="n">
        <f aca="false">SUM(L97:L103, L108:L109)</f>
        <v>0</v>
      </c>
      <c r="M112" s="4" t="n">
        <f aca="false">SUM(M97:M103, M108:M109)</f>
        <v>0</v>
      </c>
    </row>
    <row r="115" customFormat="false" ht="12.8" hidden="false" customHeight="false" outlineLevel="0" collapsed="false">
      <c r="A115" s="0" t="s">
        <v>6</v>
      </c>
      <c r="F115" s="0" t="s">
        <v>76</v>
      </c>
      <c r="G115" s="0" t="s">
        <v>77</v>
      </c>
      <c r="J115" s="8" t="n">
        <v>2774711</v>
      </c>
      <c r="K115" s="8" t="n">
        <v>8944304</v>
      </c>
      <c r="L115" s="8"/>
      <c r="M115" s="8"/>
    </row>
    <row r="116" customFormat="false" ht="12.8" hidden="false" customHeight="false" outlineLevel="0" collapsed="false">
      <c r="J116" s="4" t="n">
        <f aca="false">SUM(J65:J71, J76:J76, J81:J88, J97:J103, J108:J109)</f>
        <v>2774711</v>
      </c>
      <c r="K116" s="4" t="n">
        <f aca="false">SUM(K65:K71, K76:K76, K81:K88, K97:K103, K108:K109)</f>
        <v>8944304</v>
      </c>
      <c r="L116" s="4" t="n">
        <f aca="false">SUM(L65:L71, L76:L76, L81:L88, L97:L103, L108:L109)</f>
        <v>0</v>
      </c>
      <c r="M116" s="4" t="n">
        <f aca="false">SUM(M65:M71, M76:M76, M81:M88, M97:M103, M108:M109)</f>
        <v>0</v>
      </c>
    </row>
    <row r="119" customFormat="false" ht="12.8" hidden="false" customHeight="false" outlineLevel="0" collapsed="false">
      <c r="J119" s="1" t="n">
        <v>2019</v>
      </c>
      <c r="K119" s="1" t="n">
        <v>2018</v>
      </c>
      <c r="L119" s="1" t="n">
        <v>2017</v>
      </c>
      <c r="M119" s="1" t="n">
        <v>2016</v>
      </c>
    </row>
    <row r="120" customFormat="false" ht="12.8" hidden="false" customHeight="false" outlineLevel="0" collapsed="false">
      <c r="A120" s="0" t="s">
        <v>78</v>
      </c>
      <c r="B120" s="0" t="s">
        <v>79</v>
      </c>
      <c r="F120" s="0" t="s">
        <v>80</v>
      </c>
      <c r="G120" s="0" t="s">
        <v>81</v>
      </c>
      <c r="J120" s="9" t="n">
        <v>500669</v>
      </c>
      <c r="K120" s="9" t="n">
        <v>493157</v>
      </c>
      <c r="L120" s="9"/>
      <c r="M120" s="9"/>
    </row>
    <row r="121" customFormat="false" ht="12.8" hidden="false" customHeight="false" outlineLevel="0" collapsed="false">
      <c r="A121" s="0" t="s">
        <v>78</v>
      </c>
      <c r="B121" s="0" t="s">
        <v>79</v>
      </c>
      <c r="F121" s="0" t="s">
        <v>82</v>
      </c>
      <c r="G121" s="0" t="s">
        <v>83</v>
      </c>
      <c r="J121" s="9" t="n">
        <v>-90622</v>
      </c>
      <c r="K121" s="9" t="n">
        <v>-95682</v>
      </c>
      <c r="L121" s="9"/>
      <c r="M121" s="9"/>
    </row>
    <row r="122" customFormat="false" ht="12.8" hidden="false" customHeight="false" outlineLevel="0" collapsed="false">
      <c r="A122" s="0" t="s">
        <v>78</v>
      </c>
      <c r="B122" s="0" t="s">
        <v>79</v>
      </c>
      <c r="F122" s="0" t="s">
        <v>84</v>
      </c>
      <c r="G122" s="0" t="s">
        <v>84</v>
      </c>
      <c r="J122" s="9" t="n">
        <v>-176194</v>
      </c>
      <c r="K122" s="9" t="n">
        <v>-213255</v>
      </c>
      <c r="L122" s="9"/>
      <c r="M122" s="9"/>
    </row>
    <row r="123" customFormat="false" ht="12.8" hidden="false" customHeight="false" outlineLevel="0" collapsed="false">
      <c r="A123" s="0" t="s">
        <v>78</v>
      </c>
      <c r="J123" s="9"/>
      <c r="K123" s="9"/>
      <c r="L123" s="9"/>
      <c r="M123" s="9"/>
    </row>
    <row r="124" customFormat="false" ht="12.8" hidden="false" customHeight="false" outlineLevel="0" collapsed="false">
      <c r="A124" s="0" t="s">
        <v>78</v>
      </c>
      <c r="J124" s="9"/>
      <c r="K124" s="9"/>
      <c r="L124" s="9"/>
      <c r="M124" s="9"/>
    </row>
    <row r="125" customFormat="false" ht="12.8" hidden="false" customHeight="false" outlineLevel="0" collapsed="false">
      <c r="A125" s="0" t="s">
        <v>78</v>
      </c>
      <c r="J125" s="9"/>
      <c r="K125" s="9"/>
      <c r="L125" s="9"/>
      <c r="M125" s="9"/>
    </row>
    <row r="127" customFormat="false" ht="12.8" hidden="false" customHeight="false" outlineLevel="0" collapsed="false">
      <c r="A127" s="0" t="s">
        <v>78</v>
      </c>
      <c r="B127" s="0" t="s">
        <v>85</v>
      </c>
      <c r="F127" s="0" t="s">
        <v>85</v>
      </c>
      <c r="G127" s="0" t="s">
        <v>86</v>
      </c>
      <c r="J127" s="10" t="n">
        <v>233853</v>
      </c>
      <c r="K127" s="10" t="n">
        <v>184220</v>
      </c>
      <c r="L127" s="10"/>
      <c r="M127" s="10"/>
    </row>
    <row r="128" customFormat="false" ht="12.8" hidden="false" customHeight="false" outlineLevel="0" collapsed="false">
      <c r="J128" s="4" t="n">
        <f aca="false">SUM(J120:J125)</f>
        <v>233853</v>
      </c>
      <c r="K128" s="4" t="n">
        <f aca="false">SUM(K120:K125)</f>
        <v>184220</v>
      </c>
      <c r="L128" s="4" t="n">
        <f aca="false">SUM(L120:L125)</f>
        <v>0</v>
      </c>
      <c r="M128" s="4" t="n">
        <f aca="false">SUM(M120:M125)</f>
        <v>0</v>
      </c>
    </row>
    <row r="130" customFormat="false" ht="12.8" hidden="false" customHeight="false" outlineLevel="0" collapsed="false">
      <c r="A130" s="0" t="s">
        <v>78</v>
      </c>
      <c r="B130" s="0" t="s">
        <v>87</v>
      </c>
      <c r="F130" s="0" t="s">
        <v>88</v>
      </c>
      <c r="G130" s="0" t="s">
        <v>89</v>
      </c>
      <c r="J130" s="9"/>
      <c r="K130" s="9"/>
      <c r="L130" s="9"/>
      <c r="M130" s="9"/>
    </row>
    <row r="131" customFormat="false" ht="12.8" hidden="false" customHeight="false" outlineLevel="0" collapsed="false">
      <c r="A131" s="0" t="s">
        <v>78</v>
      </c>
      <c r="B131" s="0" t="s">
        <v>87</v>
      </c>
      <c r="F131" s="0" t="s">
        <v>90</v>
      </c>
      <c r="G131" s="0" t="s">
        <v>91</v>
      </c>
      <c r="J131" s="9" t="n">
        <v>-92434</v>
      </c>
      <c r="K131" s="9" t="n">
        <v>-118928</v>
      </c>
      <c r="L131" s="9"/>
      <c r="M131" s="9"/>
    </row>
    <row r="132" customFormat="false" ht="12.8" hidden="false" customHeight="false" outlineLevel="0" collapsed="false">
      <c r="A132" s="0" t="s">
        <v>78</v>
      </c>
      <c r="B132" s="0" t="s">
        <v>87</v>
      </c>
      <c r="F132" s="0" t="s">
        <v>92</v>
      </c>
      <c r="G132" s="0" t="s">
        <v>93</v>
      </c>
      <c r="J132" s="9" t="n">
        <v>-35915</v>
      </c>
      <c r="K132" s="9" t="n">
        <v>-35114</v>
      </c>
      <c r="L132" s="9"/>
      <c r="M132" s="9"/>
    </row>
    <row r="133" customFormat="false" ht="12.8" hidden="false" customHeight="false" outlineLevel="0" collapsed="false">
      <c r="A133" s="0" t="s">
        <v>78</v>
      </c>
      <c r="J133" s="9"/>
      <c r="K133" s="9"/>
      <c r="L133" s="9"/>
      <c r="M133" s="9"/>
    </row>
    <row r="134" customFormat="false" ht="12.8" hidden="false" customHeight="false" outlineLevel="0" collapsed="false">
      <c r="A134" s="0" t="s">
        <v>78</v>
      </c>
      <c r="J134" s="9"/>
      <c r="K134" s="9"/>
      <c r="L134" s="9"/>
      <c r="M134" s="9"/>
    </row>
    <row r="135" customFormat="false" ht="12.8" hidden="false" customHeight="false" outlineLevel="0" collapsed="false">
      <c r="A135" s="0" t="s">
        <v>78</v>
      </c>
      <c r="J135" s="9"/>
      <c r="K135" s="9"/>
      <c r="L135" s="9"/>
      <c r="M135" s="9"/>
    </row>
    <row r="137" customFormat="false" ht="12.8" hidden="false" customHeight="false" outlineLevel="0" collapsed="false">
      <c r="A137" s="0" t="s">
        <v>78</v>
      </c>
      <c r="B137" s="0" t="s">
        <v>94</v>
      </c>
      <c r="F137" s="0" t="s">
        <v>94</v>
      </c>
      <c r="G137" s="0" t="s">
        <v>95</v>
      </c>
      <c r="J137" s="10" t="n">
        <v>105504</v>
      </c>
      <c r="K137" s="10" t="n">
        <v>30178</v>
      </c>
      <c r="L137" s="10"/>
      <c r="M137" s="10"/>
    </row>
    <row r="138" customFormat="false" ht="12.8" hidden="false" customHeight="false" outlineLevel="0" collapsed="false">
      <c r="J138" s="4" t="n">
        <f aca="false">SUM(J120:J125, J130:J135)</f>
        <v>105504</v>
      </c>
      <c r="K138" s="4" t="n">
        <f aca="false">SUM(K120:K125, K130:K135)</f>
        <v>30178</v>
      </c>
      <c r="L138" s="4" t="n">
        <f aca="false">SUM(L120:L125, L130:L135)</f>
        <v>0</v>
      </c>
      <c r="M138" s="4" t="n">
        <f aca="false">SUM(M120:M125, M130:M135)</f>
        <v>0</v>
      </c>
    </row>
    <row r="140" customFormat="false" ht="12.8" hidden="false" customHeight="false" outlineLevel="0" collapsed="false">
      <c r="A140" s="0" t="s">
        <v>78</v>
      </c>
      <c r="F140" s="0" t="s">
        <v>88</v>
      </c>
      <c r="G140" s="0" t="s">
        <v>89</v>
      </c>
      <c r="J140" s="9" t="n">
        <v>-79006</v>
      </c>
      <c r="K140" s="9" t="n">
        <v>-38192</v>
      </c>
      <c r="L140" s="9"/>
      <c r="M140" s="9"/>
    </row>
    <row r="141" customFormat="false" ht="12.8" hidden="false" customHeight="false" outlineLevel="0" collapsed="false">
      <c r="A141" s="0" t="s">
        <v>78</v>
      </c>
      <c r="F141" s="0" t="s">
        <v>90</v>
      </c>
      <c r="G141" s="0" t="s">
        <v>96</v>
      </c>
      <c r="J141" s="9" t="n">
        <v>-361064</v>
      </c>
      <c r="K141" s="9" t="n">
        <v>-364917</v>
      </c>
      <c r="L141" s="9"/>
      <c r="M141" s="9"/>
    </row>
    <row r="142" customFormat="false" ht="12.8" hidden="false" customHeight="false" outlineLevel="0" collapsed="false">
      <c r="A142" s="0" t="s">
        <v>78</v>
      </c>
      <c r="J142" s="9"/>
      <c r="K142" s="9"/>
      <c r="L142" s="9"/>
      <c r="M142" s="9"/>
    </row>
    <row r="143" customFormat="false" ht="12.8" hidden="false" customHeight="false" outlineLevel="0" collapsed="false">
      <c r="A143" s="0" t="s">
        <v>78</v>
      </c>
      <c r="J143" s="9"/>
      <c r="K143" s="9"/>
      <c r="L143" s="9"/>
      <c r="M143" s="9"/>
    </row>
    <row r="144" customFormat="false" ht="12.8" hidden="false" customHeight="false" outlineLevel="0" collapsed="false">
      <c r="A144" s="0" t="s">
        <v>78</v>
      </c>
      <c r="J144" s="9"/>
      <c r="K144" s="9"/>
      <c r="L144" s="9"/>
      <c r="M144" s="9"/>
    </row>
    <row r="145" customFormat="false" ht="12.8" hidden="false" customHeight="false" outlineLevel="0" collapsed="false">
      <c r="A145" s="0" t="s">
        <v>78</v>
      </c>
      <c r="J145" s="9"/>
      <c r="K145" s="9"/>
      <c r="L145" s="9"/>
      <c r="M145" s="9"/>
    </row>
    <row r="147" customFormat="false" ht="12.8" hidden="false" customHeight="false" outlineLevel="0" collapsed="false">
      <c r="A147" s="0" t="s">
        <v>78</v>
      </c>
      <c r="B147" s="0" t="s">
        <v>97</v>
      </c>
      <c r="F147" s="0" t="s">
        <v>97</v>
      </c>
      <c r="G147" s="0" t="s">
        <v>98</v>
      </c>
      <c r="J147" s="10" t="n">
        <v>-334566</v>
      </c>
      <c r="K147" s="10" t="n">
        <v>-372931</v>
      </c>
      <c r="L147" s="10"/>
      <c r="M147" s="10"/>
    </row>
    <row r="148" customFormat="false" ht="12.8" hidden="false" customHeight="false" outlineLevel="0" collapsed="false">
      <c r="J148" s="4" t="n">
        <f aca="false">SUM(J120:J125, J130:J135, J140:J145)</f>
        <v>-334566</v>
      </c>
      <c r="K148" s="4" t="n">
        <f aca="false">SUM(K120:K125, K130:K135, K140:K145)</f>
        <v>-372931</v>
      </c>
      <c r="L148" s="4" t="n">
        <f aca="false">SUM(L120:L125, L130:L135, L140:L145)</f>
        <v>0</v>
      </c>
      <c r="M148" s="4" t="n">
        <f aca="false">SUM(M120:M125, M130:M135, M140:M145)</f>
        <v>0</v>
      </c>
    </row>
    <row r="150" customFormat="false" ht="12.8" hidden="false" customHeight="false" outlineLevel="0" collapsed="false">
      <c r="A150" s="0" t="s">
        <v>78</v>
      </c>
      <c r="F150" s="0" t="s">
        <v>99</v>
      </c>
      <c r="G150" s="0" t="s">
        <v>100</v>
      </c>
      <c r="J150" s="9" t="n">
        <v>2367</v>
      </c>
      <c r="K150" s="9" t="n">
        <v>-9924</v>
      </c>
      <c r="L150" s="9"/>
      <c r="M150" s="9"/>
    </row>
    <row r="151" customFormat="false" ht="12.8" hidden="false" customHeight="false" outlineLevel="0" collapsed="false">
      <c r="A151" s="0" t="s">
        <v>78</v>
      </c>
      <c r="J151" s="9"/>
      <c r="K151" s="9"/>
      <c r="L151" s="9"/>
      <c r="M151" s="9"/>
    </row>
    <row r="152" customFormat="false" ht="12.8" hidden="false" customHeight="false" outlineLevel="0" collapsed="false">
      <c r="A152" s="0" t="s">
        <v>78</v>
      </c>
      <c r="J152" s="9"/>
      <c r="K152" s="9"/>
      <c r="L152" s="9"/>
      <c r="M152" s="9"/>
    </row>
    <row r="153" customFormat="false" ht="12.8" hidden="false" customHeight="false" outlineLevel="0" collapsed="false">
      <c r="A153" s="0" t="s">
        <v>78</v>
      </c>
      <c r="J153" s="9"/>
      <c r="K153" s="9"/>
      <c r="L153" s="9"/>
      <c r="M153" s="9"/>
    </row>
    <row r="154" customFormat="false" ht="12.8" hidden="false" customHeight="false" outlineLevel="0" collapsed="false">
      <c r="A154" s="0" t="s">
        <v>78</v>
      </c>
      <c r="J154" s="9"/>
      <c r="K154" s="9"/>
      <c r="L154" s="9"/>
      <c r="M154" s="9"/>
    </row>
    <row r="155" customFormat="false" ht="12.8" hidden="false" customHeight="false" outlineLevel="0" collapsed="false">
      <c r="A155" s="0" t="s">
        <v>78</v>
      </c>
      <c r="J155" s="9"/>
      <c r="K155" s="9"/>
      <c r="L155" s="9"/>
      <c r="M155" s="9"/>
    </row>
    <row r="157" customFormat="false" ht="12.8" hidden="false" customHeight="false" outlineLevel="0" collapsed="false">
      <c r="A157" s="0" t="s">
        <v>78</v>
      </c>
      <c r="B157" s="0" t="s">
        <v>101</v>
      </c>
      <c r="F157" s="0" t="s">
        <v>101</v>
      </c>
      <c r="G157" s="0" t="s">
        <v>102</v>
      </c>
      <c r="J157" s="10" t="n">
        <v>-332199</v>
      </c>
      <c r="K157" s="10" t="n">
        <v>-382855</v>
      </c>
      <c r="L157" s="10"/>
      <c r="M157" s="10"/>
    </row>
    <row r="158" customFormat="false" ht="12.8" hidden="false" customHeight="false" outlineLevel="0" collapsed="false">
      <c r="J158" s="4" t="n">
        <f aca="false">SUM(J120:J125, J130:J135, J140:J145, J150:J155)</f>
        <v>-332199</v>
      </c>
      <c r="K158" s="4" t="n">
        <f aca="false">SUM(K120:K125, K130:K135, K140:K145, K150:K155)</f>
        <v>-382855</v>
      </c>
      <c r="L158" s="4" t="n">
        <f aca="false">SUM(L120:L125, L130:L135, L140:L145, L150:L155)</f>
        <v>0</v>
      </c>
      <c r="M158" s="4" t="n">
        <f aca="false">SUM(M120:M125, M130:M135, M140:M145, M150:M155)</f>
        <v>0</v>
      </c>
    </row>
    <row r="160" customFormat="false" ht="12.8" hidden="false" customHeight="false" outlineLevel="0" collapsed="false">
      <c r="A160" s="0" t="s">
        <v>78</v>
      </c>
      <c r="B160" s="0" t="s">
        <v>103</v>
      </c>
      <c r="F160" s="0" t="s">
        <v>104</v>
      </c>
      <c r="G160" s="0" t="s">
        <v>105</v>
      </c>
      <c r="J160" s="9" t="n">
        <v>-21290</v>
      </c>
      <c r="K160" s="9" t="n">
        <v>-173201</v>
      </c>
      <c r="L160" s="9"/>
      <c r="M160" s="9"/>
    </row>
    <row r="161" customFormat="false" ht="12.8" hidden="false" customHeight="false" outlineLevel="0" collapsed="false">
      <c r="A161" s="0" t="s">
        <v>78</v>
      </c>
      <c r="J161" s="9"/>
      <c r="K161" s="9"/>
      <c r="L161" s="9"/>
      <c r="M161" s="9"/>
    </row>
    <row r="162" customFormat="false" ht="12.8" hidden="false" customHeight="false" outlineLevel="0" collapsed="false">
      <c r="A162" s="0" t="s">
        <v>78</v>
      </c>
      <c r="J162" s="9"/>
      <c r="K162" s="9"/>
      <c r="L162" s="9"/>
      <c r="M162" s="9"/>
    </row>
    <row r="163" customFormat="false" ht="12.8" hidden="false" customHeight="false" outlineLevel="0" collapsed="false">
      <c r="A163" s="0" t="s">
        <v>78</v>
      </c>
      <c r="J163" s="9"/>
      <c r="K163" s="9"/>
      <c r="L163" s="9"/>
      <c r="M163" s="9"/>
    </row>
    <row r="164" customFormat="false" ht="12.8" hidden="false" customHeight="false" outlineLevel="0" collapsed="false">
      <c r="A164" s="0" t="s">
        <v>78</v>
      </c>
      <c r="J164" s="9"/>
      <c r="K164" s="9"/>
      <c r="L164" s="9"/>
      <c r="M164" s="9"/>
    </row>
    <row r="165" customFormat="false" ht="12.8" hidden="false" customHeight="false" outlineLevel="0" collapsed="false">
      <c r="A165" s="0" t="s">
        <v>78</v>
      </c>
      <c r="J165" s="9"/>
      <c r="K165" s="9"/>
      <c r="L165" s="9"/>
      <c r="M165" s="9"/>
    </row>
    <row r="167" customFormat="false" ht="12.8" hidden="false" customHeight="false" outlineLevel="0" collapsed="false">
      <c r="A167" s="0" t="s">
        <v>78</v>
      </c>
      <c r="B167" s="0" t="s">
        <v>103</v>
      </c>
      <c r="F167" s="0" t="s">
        <v>106</v>
      </c>
      <c r="G167" s="0" t="s">
        <v>107</v>
      </c>
      <c r="J167" s="10" t="n">
        <v>-353489</v>
      </c>
      <c r="K167" s="10" t="n">
        <v>-556056</v>
      </c>
      <c r="L167" s="10"/>
      <c r="M167" s="10"/>
    </row>
    <row r="168" customFormat="false" ht="12.8" hidden="false" customHeight="false" outlineLevel="0" collapsed="false">
      <c r="J168" s="4" t="n">
        <f aca="false">SUM(J120:J125, J130:J135, J140:J145, J150:J155, J160:J165)</f>
        <v>-353489</v>
      </c>
      <c r="K168" s="4" t="n">
        <f aca="false">SUM(K120:K125, K130:K135, K140:K145, K150:K155, K160:K165)</f>
        <v>-556056</v>
      </c>
      <c r="L168" s="4" t="n">
        <f aca="false">SUM(L120:L125, L130:L135, L140:L145, L150:L155, L160:L165)</f>
        <v>0</v>
      </c>
      <c r="M168" s="4" t="n">
        <f aca="false">SUM(M120:M125, M130:M135, M140:M145, M150:M155, M160:M165)</f>
        <v>0</v>
      </c>
    </row>
    <row r="170" customFormat="false" ht="12.8" hidden="false" customHeight="false" outlineLevel="0" collapsed="false">
      <c r="A170" s="0" t="s">
        <v>78</v>
      </c>
      <c r="B170" s="0" t="s">
        <v>108</v>
      </c>
      <c r="F170" s="0" t="s">
        <v>109</v>
      </c>
      <c r="G170" s="0" t="s">
        <v>110</v>
      </c>
      <c r="J170" s="11" t="n">
        <v>-321285</v>
      </c>
      <c r="K170" s="11" t="n">
        <v>-559342</v>
      </c>
      <c r="L170" s="11"/>
      <c r="M170" s="11"/>
    </row>
    <row r="171" customFormat="false" ht="12.8" hidden="false" customHeight="false" outlineLevel="0" collapsed="false">
      <c r="A171" s="0" t="s">
        <v>78</v>
      </c>
      <c r="B171" s="0" t="s">
        <v>108</v>
      </c>
      <c r="F171" s="0" t="s">
        <v>111</v>
      </c>
      <c r="G171" s="0" t="s">
        <v>112</v>
      </c>
      <c r="J171" s="11" t="n">
        <v>-31327</v>
      </c>
      <c r="K171" s="11" t="n">
        <v>-845</v>
      </c>
      <c r="L171" s="11"/>
      <c r="M171" s="11"/>
    </row>
    <row r="172" customFormat="false" ht="12.8" hidden="false" customHeight="false" outlineLevel="0" collapsed="false">
      <c r="A172" s="0" t="s">
        <v>78</v>
      </c>
      <c r="B172" s="0" t="s">
        <v>108</v>
      </c>
      <c r="F172" s="0" t="s">
        <v>113</v>
      </c>
      <c r="G172" s="0" t="s">
        <v>114</v>
      </c>
      <c r="J172" s="11" t="n">
        <v>-877</v>
      </c>
      <c r="K172" s="11" t="n">
        <v>4131</v>
      </c>
      <c r="L172" s="11"/>
      <c r="M172" s="11"/>
    </row>
    <row r="174" customFormat="false" ht="12.8" hidden="false" customHeight="false" outlineLevel="0" collapsed="false">
      <c r="A174" s="0" t="s">
        <v>78</v>
      </c>
      <c r="B174" s="0" t="s">
        <v>108</v>
      </c>
      <c r="F174" s="0" t="s">
        <v>108</v>
      </c>
      <c r="G174" s="0" t="s">
        <v>115</v>
      </c>
      <c r="J174" s="12" t="n">
        <v>-353489</v>
      </c>
      <c r="K174" s="12" t="n">
        <v>-556056</v>
      </c>
      <c r="L174" s="12"/>
      <c r="M174" s="12"/>
    </row>
    <row r="175" customFormat="false" ht="12.8" hidden="false" customHeight="false" outlineLevel="0" collapsed="false">
      <c r="J175" s="4" t="n">
        <f aca="false">SUM(J170:J172)</f>
        <v>-353489</v>
      </c>
      <c r="K175" s="4" t="n">
        <f aca="false">SUM(K170:K172)</f>
        <v>-556056</v>
      </c>
      <c r="L175" s="4" t="n">
        <f aca="false">SUM(L170:L172)</f>
        <v>0</v>
      </c>
      <c r="M175" s="4" t="n">
        <f aca="false">SUM(M170:M172)</f>
        <v>0</v>
      </c>
    </row>
    <row r="180" customFormat="false" ht="12.8" hidden="false" customHeight="false" outlineLevel="0" collapsed="false">
      <c r="A180" s="0" t="s">
        <v>116</v>
      </c>
      <c r="B180" s="0" t="s">
        <v>80</v>
      </c>
      <c r="C180" s="0" t="s">
        <v>117</v>
      </c>
      <c r="F180" s="0" t="s">
        <v>117</v>
      </c>
      <c r="G180" s="0" t="s">
        <v>118</v>
      </c>
      <c r="J180" s="13" t="n">
        <v>90622</v>
      </c>
      <c r="K180" s="13" t="n">
        <v>95682</v>
      </c>
      <c r="L180" s="13"/>
      <c r="M180" s="13"/>
    </row>
    <row r="182" customFormat="false" ht="12.8" hidden="false" customHeight="false" outlineLevel="0" collapsed="false">
      <c r="J182" s="13"/>
      <c r="K182" s="13"/>
      <c r="L182" s="13"/>
      <c r="M182" s="13"/>
    </row>
    <row r="183" customFormat="false" ht="12.8" hidden="false" customHeight="false" outlineLevel="0" collapsed="false">
      <c r="A183" s="0" t="s">
        <v>116</v>
      </c>
      <c r="B183" s="0" t="s">
        <v>80</v>
      </c>
      <c r="C183" s="0" t="s">
        <v>119</v>
      </c>
      <c r="F183" s="0" t="s">
        <v>120</v>
      </c>
      <c r="G183" s="0" t="s">
        <v>121</v>
      </c>
      <c r="J183" s="13" t="n">
        <v>441113</v>
      </c>
      <c r="K183" s="13" t="n">
        <v>424504</v>
      </c>
      <c r="L183" s="13"/>
      <c r="M183" s="13"/>
    </row>
    <row r="184" customFormat="false" ht="12.8" hidden="false" customHeight="false" outlineLevel="0" collapsed="false">
      <c r="A184" s="0" t="s">
        <v>116</v>
      </c>
      <c r="B184" s="0" t="s">
        <v>80</v>
      </c>
      <c r="C184" s="0" t="s">
        <v>119</v>
      </c>
      <c r="F184" s="0" t="s">
        <v>122</v>
      </c>
      <c r="G184" s="0" t="s">
        <v>123</v>
      </c>
      <c r="J184" s="13" t="n">
        <v>6350</v>
      </c>
      <c r="K184" s="13" t="n">
        <v>12321</v>
      </c>
      <c r="L184" s="13"/>
      <c r="M184" s="13"/>
    </row>
    <row r="185" customFormat="false" ht="12.8" hidden="false" customHeight="false" outlineLevel="0" collapsed="false">
      <c r="J185" s="13"/>
      <c r="K185" s="13"/>
      <c r="L185" s="13"/>
      <c r="M185" s="13"/>
    </row>
    <row r="187" customFormat="false" ht="12.8" hidden="false" customHeight="false" outlineLevel="0" collapsed="false">
      <c r="A187" s="0" t="s">
        <v>116</v>
      </c>
      <c r="B187" s="0" t="s">
        <v>80</v>
      </c>
      <c r="C187" s="0" t="s">
        <v>119</v>
      </c>
      <c r="F187" s="0" t="s">
        <v>119</v>
      </c>
      <c r="G187" s="0" t="s">
        <v>124</v>
      </c>
      <c r="J187" s="14" t="n">
        <v>447463</v>
      </c>
      <c r="K187" s="14" t="n">
        <v>436825</v>
      </c>
      <c r="L187" s="14"/>
      <c r="M187" s="14"/>
    </row>
    <row r="188" customFormat="false" ht="12.8" hidden="false" customHeight="false" outlineLevel="0" collapsed="false">
      <c r="J188" s="4" t="n">
        <f aca="false">SUM(J183:J185)</f>
        <v>447463</v>
      </c>
      <c r="K188" s="4" t="n">
        <f aca="false">SUM(K183:K185)</f>
        <v>436825</v>
      </c>
      <c r="L188" s="4" t="n">
        <f aca="false">SUM(L183:L185)</f>
        <v>0</v>
      </c>
      <c r="M188" s="4" t="n">
        <f aca="false">SUM(M183:M185)</f>
        <v>0</v>
      </c>
    </row>
    <row r="190" customFormat="false" ht="12.8" hidden="false" customHeight="false" outlineLevel="0" collapsed="false">
      <c r="A190" s="0" t="s">
        <v>116</v>
      </c>
      <c r="B190" s="0" t="s">
        <v>80</v>
      </c>
      <c r="C190" s="0" t="s">
        <v>119</v>
      </c>
      <c r="F190" s="0" t="s">
        <v>125</v>
      </c>
      <c r="G190" s="0" t="s">
        <v>126</v>
      </c>
      <c r="J190" s="13" t="n">
        <v>-37416</v>
      </c>
      <c r="K190" s="13" t="n">
        <v>-39350</v>
      </c>
      <c r="L190" s="13"/>
      <c r="M190" s="13"/>
    </row>
    <row r="191" customFormat="false" ht="12.8" hidden="false" customHeight="false" outlineLevel="0" collapsed="false">
      <c r="J191" s="13"/>
      <c r="K191" s="13"/>
      <c r="L191" s="13"/>
      <c r="M191" s="13"/>
    </row>
    <row r="193" customFormat="false" ht="12.8" hidden="false" customHeight="false" outlineLevel="0" collapsed="false">
      <c r="A193" s="0" t="s">
        <v>116</v>
      </c>
      <c r="B193" s="0" t="s">
        <v>80</v>
      </c>
      <c r="C193" s="0" t="s">
        <v>127</v>
      </c>
      <c r="F193" s="0" t="s">
        <v>128</v>
      </c>
      <c r="G193" s="0" t="s">
        <v>128</v>
      </c>
      <c r="J193" s="14" t="n">
        <v>410047</v>
      </c>
      <c r="K193" s="14" t="n">
        <v>397475</v>
      </c>
      <c r="L193" s="14"/>
      <c r="M193" s="14"/>
    </row>
    <row r="194" customFormat="false" ht="12.8" hidden="false" customHeight="false" outlineLevel="0" collapsed="false">
      <c r="J194" s="4" t="n">
        <f aca="false">SUM(J182:J185, J190:J191)</f>
        <v>410047</v>
      </c>
      <c r="K194" s="4" t="n">
        <f aca="false">SUM(K182:K185, K190:K191)</f>
        <v>397475</v>
      </c>
      <c r="L194" s="4" t="n">
        <f aca="false">SUM(L189:L191)</f>
        <v>0</v>
      </c>
      <c r="M194" s="4" t="n">
        <f aca="false">SUM(M189:M191)</f>
        <v>0</v>
      </c>
    </row>
    <row r="196" customFormat="false" ht="12.8" hidden="false" customHeight="false" outlineLevel="0" collapsed="false">
      <c r="A196" s="0" t="s">
        <v>116</v>
      </c>
      <c r="B196" s="0" t="s">
        <v>80</v>
      </c>
      <c r="C196" s="0" t="s">
        <v>80</v>
      </c>
      <c r="F196" s="0" t="s">
        <v>81</v>
      </c>
      <c r="G196" s="0" t="s">
        <v>81</v>
      </c>
      <c r="J196" s="14" t="n">
        <v>500669</v>
      </c>
      <c r="K196" s="14" t="n">
        <v>493157</v>
      </c>
      <c r="L196" s="14"/>
      <c r="M196" s="14"/>
    </row>
    <row r="197" customFormat="false" ht="12.8" hidden="false" customHeight="false" outlineLevel="0" collapsed="false">
      <c r="J197" s="4" t="n">
        <f aca="false">SUM(J180, J182:J185, J190:J191)</f>
        <v>500669</v>
      </c>
      <c r="K197" s="4" t="n">
        <f aca="false">SUM(K180, K182:K185, K190:K191)</f>
        <v>493157</v>
      </c>
      <c r="L197" s="4" t="n">
        <f aca="false">SUM(L192:L194)</f>
        <v>0</v>
      </c>
      <c r="M197" s="4" t="n">
        <f aca="false">SUM(M192:M194)</f>
        <v>0</v>
      </c>
    </row>
    <row r="199" customFormat="false" ht="12.8" hidden="false" customHeight="false" outlineLevel="0" collapsed="false">
      <c r="A199" s="0" t="s">
        <v>116</v>
      </c>
      <c r="B199" s="0" t="s">
        <v>129</v>
      </c>
      <c r="F199" s="0" t="s">
        <v>129</v>
      </c>
      <c r="G199" s="0" t="s">
        <v>130</v>
      </c>
      <c r="J199" s="14" t="n">
        <v>-52223</v>
      </c>
      <c r="K199" s="14" t="n">
        <v>-36126</v>
      </c>
      <c r="L199" s="14"/>
      <c r="M199" s="14"/>
    </row>
    <row r="201" customFormat="false" ht="12.8" hidden="false" customHeight="false" outlineLevel="0" collapsed="false">
      <c r="A201" s="0" t="s">
        <v>116</v>
      </c>
      <c r="B201" s="0" t="s">
        <v>131</v>
      </c>
      <c r="G201" s="0" t="s">
        <v>132</v>
      </c>
      <c r="J201" s="13" t="n">
        <v>51001</v>
      </c>
      <c r="K201" s="13" t="n">
        <v>28979</v>
      </c>
      <c r="L201" s="13"/>
      <c r="M201" s="13"/>
    </row>
    <row r="202" customFormat="false" ht="12.8" hidden="false" customHeight="false" outlineLevel="0" collapsed="false">
      <c r="A202" s="0" t="s">
        <v>116</v>
      </c>
      <c r="B202" s="0" t="s">
        <v>131</v>
      </c>
      <c r="G202" s="0" t="s">
        <v>133</v>
      </c>
      <c r="J202" s="13" t="n">
        <v>368</v>
      </c>
      <c r="K202" s="13" t="n">
        <v>5066</v>
      </c>
      <c r="L202" s="13"/>
      <c r="M202" s="13"/>
    </row>
    <row r="203" customFormat="false" ht="12.8" hidden="false" customHeight="false" outlineLevel="0" collapsed="false">
      <c r="A203" s="0" t="s">
        <v>116</v>
      </c>
      <c r="B203" s="0" t="s">
        <v>131</v>
      </c>
      <c r="G203" s="0" t="s">
        <v>134</v>
      </c>
      <c r="J203" s="13" t="n">
        <v>1056</v>
      </c>
      <c r="K203" s="13" t="n">
        <v>360</v>
      </c>
      <c r="L203" s="13"/>
      <c r="M203" s="13"/>
    </row>
    <row r="204" customFormat="false" ht="12.8" hidden="false" customHeight="false" outlineLevel="0" collapsed="false">
      <c r="A204" s="0" t="s">
        <v>116</v>
      </c>
      <c r="B204" s="0" t="s">
        <v>131</v>
      </c>
      <c r="J204" s="13"/>
      <c r="K204" s="13"/>
      <c r="L204" s="13"/>
      <c r="M204" s="13"/>
    </row>
    <row r="206" customFormat="false" ht="12.8" hidden="false" customHeight="false" outlineLevel="0" collapsed="false">
      <c r="A206" s="0" t="s">
        <v>116</v>
      </c>
      <c r="B206" s="0" t="s">
        <v>131</v>
      </c>
      <c r="J206" s="14" t="n">
        <v>52425</v>
      </c>
      <c r="K206" s="14" t="n">
        <v>34405</v>
      </c>
      <c r="L206" s="14"/>
      <c r="M206" s="14"/>
    </row>
    <row r="207" customFormat="false" ht="12.8" hidden="false" customHeight="false" outlineLevel="0" collapsed="false">
      <c r="J207" s="4" t="n">
        <f aca="false">SUM(J201:J204)</f>
        <v>52425</v>
      </c>
      <c r="K207" s="4" t="n">
        <f aca="false">SUM(K201:K204)</f>
        <v>34405</v>
      </c>
      <c r="L207" s="4" t="n">
        <f aca="false">SUM(L201:L204)</f>
        <v>0</v>
      </c>
      <c r="M207" s="4" t="n">
        <f aca="false">SUM(M201:M204)</f>
        <v>0</v>
      </c>
    </row>
    <row r="209" customFormat="false" ht="12.8" hidden="false" customHeight="false" outlineLevel="0" collapsed="false">
      <c r="A209" s="0" t="s">
        <v>116</v>
      </c>
      <c r="B209" s="0" t="s">
        <v>135</v>
      </c>
      <c r="G209" s="0" t="s">
        <v>136</v>
      </c>
      <c r="J209" s="13" t="n">
        <v>-320918</v>
      </c>
      <c r="K209" s="13" t="n">
        <v>-292596</v>
      </c>
      <c r="L209" s="13"/>
      <c r="M209" s="13"/>
    </row>
    <row r="210" customFormat="false" ht="12.8" hidden="false" customHeight="false" outlineLevel="0" collapsed="false">
      <c r="A210" s="0" t="s">
        <v>116</v>
      </c>
      <c r="B210" s="0" t="s">
        <v>135</v>
      </c>
      <c r="G210" s="0" t="s">
        <v>137</v>
      </c>
      <c r="J210" s="13" t="n">
        <v>-46835</v>
      </c>
      <c r="K210" s="13" t="n">
        <v>-52002</v>
      </c>
      <c r="L210" s="13"/>
      <c r="M210" s="13"/>
    </row>
    <row r="211" customFormat="false" ht="12.8" hidden="false" customHeight="false" outlineLevel="0" collapsed="false">
      <c r="A211" s="0" t="s">
        <v>116</v>
      </c>
      <c r="B211" s="0" t="s">
        <v>135</v>
      </c>
      <c r="G211" s="0" t="s">
        <v>133</v>
      </c>
      <c r="J211" s="13" t="n">
        <v>-28258</v>
      </c>
      <c r="K211" s="13" t="n">
        <v>-16907</v>
      </c>
      <c r="L211" s="13"/>
      <c r="M211" s="13"/>
    </row>
    <row r="212" customFormat="false" ht="12.8" hidden="false" customHeight="false" outlineLevel="0" collapsed="false">
      <c r="A212" s="0" t="s">
        <v>116</v>
      </c>
      <c r="B212" s="0" t="s">
        <v>135</v>
      </c>
      <c r="G212" s="0" t="s">
        <v>138</v>
      </c>
      <c r="J212" s="13" t="n">
        <v>-7067</v>
      </c>
      <c r="K212" s="13" t="n">
        <v>-6460</v>
      </c>
      <c r="L212" s="13"/>
      <c r="M212" s="13"/>
    </row>
    <row r="213" customFormat="false" ht="12.8" hidden="false" customHeight="false" outlineLevel="0" collapsed="false">
      <c r="A213" s="0" t="s">
        <v>116</v>
      </c>
      <c r="B213" s="0" t="s">
        <v>135</v>
      </c>
      <c r="G213" s="0" t="s">
        <v>134</v>
      </c>
      <c r="J213" s="13" t="n">
        <v>-10411</v>
      </c>
      <c r="K213" s="13" t="n">
        <v>-31357</v>
      </c>
      <c r="L213" s="13"/>
      <c r="M213" s="13"/>
    </row>
    <row r="215" customFormat="false" ht="12.8" hidden="false" customHeight="false" outlineLevel="0" collapsed="false">
      <c r="A215" s="0" t="s">
        <v>116</v>
      </c>
      <c r="B215" s="0" t="s">
        <v>135</v>
      </c>
      <c r="J215" s="14" t="n">
        <v>-413489</v>
      </c>
      <c r="K215" s="14" t="n">
        <v>-399322</v>
      </c>
      <c r="L215" s="14"/>
      <c r="M215" s="14"/>
    </row>
    <row r="216" customFormat="false" ht="12.8" hidden="false" customHeight="false" outlineLevel="0" collapsed="false">
      <c r="J216" s="4" t="n">
        <f aca="false">SUM(J209:J213)</f>
        <v>-413489</v>
      </c>
      <c r="K216" s="4" t="n">
        <f aca="false">SUM(K209:K213)</f>
        <v>-399322</v>
      </c>
      <c r="L216" s="4" t="n">
        <f aca="false">SUM(L209:L213)</f>
        <v>0</v>
      </c>
      <c r="M216" s="4" t="n">
        <f aca="false">SUM(M209:M213)</f>
        <v>0</v>
      </c>
    </row>
    <row r="218" customFormat="false" ht="12.8" hidden="false" customHeight="false" outlineLevel="0" collapsed="false">
      <c r="A218" s="0" t="s">
        <v>116</v>
      </c>
      <c r="B218" s="0" t="s">
        <v>139</v>
      </c>
      <c r="G218" s="0" t="s">
        <v>140</v>
      </c>
      <c r="J218" s="14" t="n">
        <v>-361064</v>
      </c>
      <c r="K218" s="14" t="n">
        <v>-364917</v>
      </c>
      <c r="L218" s="14"/>
      <c r="M218" s="14"/>
    </row>
    <row r="219" customFormat="false" ht="12.8" hidden="false" customHeight="false" outlineLevel="0" collapsed="false">
      <c r="J219" s="4" t="n">
        <f aca="false">J206+J215</f>
        <v>-361064</v>
      </c>
      <c r="K219" s="4" t="n">
        <f aca="false">K206+K215</f>
        <v>-364917</v>
      </c>
      <c r="L219" s="4" t="n">
        <f aca="false">L206+L215</f>
        <v>0</v>
      </c>
      <c r="M219" s="4" t="n">
        <f aca="false">M206+M215</f>
        <v>0</v>
      </c>
    </row>
    <row r="221" customFormat="false" ht="12.8" hidden="false" customHeight="false" outlineLevel="0" collapsed="false">
      <c r="A221" s="0" t="s">
        <v>116</v>
      </c>
      <c r="B221" s="0" t="s">
        <v>141</v>
      </c>
      <c r="G221" s="0" t="s">
        <v>142</v>
      </c>
      <c r="J221" s="13" t="n">
        <v>5159</v>
      </c>
      <c r="K221" s="13" t="n">
        <v>-959</v>
      </c>
      <c r="L221" s="13"/>
      <c r="M221" s="13"/>
    </row>
    <row r="222" customFormat="false" ht="12.8" hidden="false" customHeight="false" outlineLevel="0" collapsed="false">
      <c r="A222" s="0" t="s">
        <v>116</v>
      </c>
      <c r="B222" s="0" t="s">
        <v>141</v>
      </c>
      <c r="G222" s="0" t="s">
        <v>143</v>
      </c>
      <c r="J222" s="13" t="n">
        <v>1857</v>
      </c>
      <c r="K222" s="13" t="n">
        <v>-95</v>
      </c>
      <c r="L222" s="13"/>
      <c r="M222" s="13"/>
    </row>
    <row r="224" customFormat="false" ht="12.8" hidden="false" customHeight="false" outlineLevel="0" collapsed="false">
      <c r="A224" s="0" t="s">
        <v>116</v>
      </c>
      <c r="B224" s="0" t="s">
        <v>144</v>
      </c>
      <c r="G224" s="0" t="s">
        <v>145</v>
      </c>
      <c r="J224" s="13" t="n">
        <v>-3393</v>
      </c>
      <c r="K224" s="13" t="n">
        <v>-6502</v>
      </c>
      <c r="L224" s="13"/>
      <c r="M224" s="13"/>
    </row>
    <row r="225" customFormat="false" ht="12.8" hidden="false" customHeight="false" outlineLevel="0" collapsed="false">
      <c r="A225" s="0" t="s">
        <v>116</v>
      </c>
      <c r="B225" s="0" t="s">
        <v>144</v>
      </c>
      <c r="G225" s="0" t="s">
        <v>146</v>
      </c>
      <c r="J225" s="13" t="n">
        <v>-1256</v>
      </c>
      <c r="K225" s="13" t="n">
        <v>-2368</v>
      </c>
      <c r="L225" s="13"/>
      <c r="M225" s="1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77" activeCellId="0" sqref="A7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31"/>
    <col collapsed="false" customWidth="true" hidden="false" outlineLevel="0" max="3" min="3" style="0" width="26.39"/>
    <col collapsed="false" customWidth="true" hidden="false" outlineLevel="0" max="4" min="4" style="0" width="12.5"/>
    <col collapsed="false" customWidth="true" hidden="false" outlineLevel="0" max="5" min="5" style="0" width="36.04"/>
    <col collapsed="false" customWidth="true" hidden="false" outlineLevel="0" max="6" min="6" style="0" width="41.17"/>
    <col collapsed="false" customWidth="true" hidden="false" outlineLevel="0" max="7" min="7" style="0" width="29.9"/>
  </cols>
  <sheetData>
    <row r="1" customFormat="false" ht="12.8" hidden="false" customHeight="false" outlineLevel="0" collapsed="false">
      <c r="F1" s="0" t="s">
        <v>0</v>
      </c>
    </row>
    <row r="10" customFormat="false" ht="12.8" hidden="false" customHeight="false" outlineLevel="0" collapsed="false">
      <c r="I10" s="1" t="n">
        <v>2020</v>
      </c>
      <c r="J10" s="1" t="n">
        <v>2019</v>
      </c>
    </row>
    <row r="11" customFormat="false" ht="12.8" hidden="false" customHeight="false" outlineLevel="0" collapsed="false">
      <c r="A11" s="0" t="s">
        <v>7</v>
      </c>
      <c r="B11" s="0" t="s">
        <v>8</v>
      </c>
      <c r="E11" s="0" t="s">
        <v>9</v>
      </c>
      <c r="F11" s="0" t="s">
        <v>10</v>
      </c>
      <c r="I11" s="2" t="n">
        <v>35017</v>
      </c>
      <c r="J11" s="2" t="n">
        <v>63027</v>
      </c>
    </row>
    <row r="12" customFormat="false" ht="12.8" hidden="false" customHeight="false" outlineLevel="0" collapsed="false">
      <c r="A12" s="0" t="s">
        <v>7</v>
      </c>
      <c r="B12" s="0" t="s">
        <v>8</v>
      </c>
      <c r="E12" s="0" t="s">
        <v>11</v>
      </c>
      <c r="F12" s="0" t="s">
        <v>12</v>
      </c>
      <c r="I12" s="2" t="n">
        <v>114076</v>
      </c>
      <c r="J12" s="2" t="n">
        <v>31315</v>
      </c>
    </row>
    <row r="13" customFormat="false" ht="12.8" hidden="false" customHeight="false" outlineLevel="0" collapsed="false">
      <c r="A13" s="0" t="s">
        <v>7</v>
      </c>
      <c r="B13" s="0" t="s">
        <v>8</v>
      </c>
      <c r="E13" s="0" t="s">
        <v>13</v>
      </c>
      <c r="F13" s="0" t="s">
        <v>14</v>
      </c>
      <c r="I13" s="2" t="n">
        <v>25901</v>
      </c>
      <c r="J13" s="2" t="n">
        <v>20197</v>
      </c>
    </row>
    <row r="14" customFormat="false" ht="12.8" hidden="false" customHeight="false" outlineLevel="0" collapsed="false">
      <c r="A14" s="0" t="s">
        <v>7</v>
      </c>
      <c r="B14" s="0" t="s">
        <v>8</v>
      </c>
      <c r="E14" s="0" t="s">
        <v>15</v>
      </c>
      <c r="F14" s="0" t="s">
        <v>16</v>
      </c>
      <c r="I14" s="2"/>
      <c r="J14" s="2"/>
    </row>
    <row r="15" customFormat="false" ht="12.8" hidden="false" customHeight="false" outlineLevel="0" collapsed="false">
      <c r="A15" s="0" t="s">
        <v>7</v>
      </c>
      <c r="B15" s="0" t="s">
        <v>8</v>
      </c>
      <c r="E15" s="0" t="s">
        <v>17</v>
      </c>
      <c r="F15" s="0" t="s">
        <v>18</v>
      </c>
      <c r="I15" s="2" t="n">
        <v>17371</v>
      </c>
      <c r="J15" s="2" t="n">
        <v>24611</v>
      </c>
    </row>
    <row r="16" customFormat="false" ht="12.8" hidden="false" customHeight="false" outlineLevel="0" collapsed="false">
      <c r="A16" s="0" t="s">
        <v>7</v>
      </c>
      <c r="B16" s="0" t="s">
        <v>8</v>
      </c>
      <c r="E16" s="0" t="s">
        <v>19</v>
      </c>
      <c r="F16" s="0" t="s">
        <v>20</v>
      </c>
      <c r="I16" s="2" t="n">
        <v>11948</v>
      </c>
      <c r="J16" s="2" t="n">
        <v>15455</v>
      </c>
    </row>
    <row r="17" customFormat="false" ht="12.8" hidden="false" customHeight="false" outlineLevel="0" collapsed="false">
      <c r="A17" s="0" t="s">
        <v>7</v>
      </c>
      <c r="B17" s="0" t="s">
        <v>8</v>
      </c>
      <c r="E17" s="0" t="s">
        <v>21</v>
      </c>
      <c r="F17" s="0" t="s">
        <v>22</v>
      </c>
      <c r="I17" s="2" t="n">
        <v>3843</v>
      </c>
      <c r="J17" s="2" t="n">
        <v>15981</v>
      </c>
    </row>
    <row r="19" customFormat="false" ht="12.8" hidden="false" customHeight="false" outlineLevel="0" collapsed="false">
      <c r="A19" s="0" t="s">
        <v>7</v>
      </c>
      <c r="B19" s="0" t="s">
        <v>8</v>
      </c>
      <c r="E19" s="0" t="s">
        <v>147</v>
      </c>
      <c r="F19" s="0" t="s">
        <v>23</v>
      </c>
      <c r="I19" s="3" t="n">
        <v>208156</v>
      </c>
      <c r="J19" s="3" t="n">
        <v>170586</v>
      </c>
    </row>
    <row r="20" customFormat="false" ht="12.8" hidden="false" customHeight="false" outlineLevel="0" collapsed="false">
      <c r="I20" s="4" t="n">
        <f aca="false">SUM(I11:I17)</f>
        <v>208156</v>
      </c>
      <c r="J20" s="4" t="n">
        <f aca="false">SUM(J11:J17)</f>
        <v>170586</v>
      </c>
    </row>
    <row r="22" customFormat="false" ht="12.8" hidden="false" customHeight="false" outlineLevel="0" collapsed="false">
      <c r="A22" s="0" t="s">
        <v>7</v>
      </c>
      <c r="B22" s="0" t="s">
        <v>148</v>
      </c>
      <c r="E22" s="0" t="s">
        <v>149</v>
      </c>
      <c r="F22" s="0" t="s">
        <v>25</v>
      </c>
      <c r="I22" s="2" t="n">
        <v>122676</v>
      </c>
      <c r="J22" s="2" t="n">
        <v>28634</v>
      </c>
    </row>
    <row r="24" customFormat="false" ht="12.8" hidden="false" customHeight="false" outlineLevel="0" collapsed="false">
      <c r="A24" s="0" t="s">
        <v>7</v>
      </c>
      <c r="B24" s="0" t="s">
        <v>148</v>
      </c>
      <c r="E24" s="0" t="s">
        <v>103</v>
      </c>
      <c r="F24" s="0" t="s">
        <v>150</v>
      </c>
      <c r="I24" s="3" t="n">
        <v>122676</v>
      </c>
      <c r="J24" s="3" t="n">
        <v>28634</v>
      </c>
    </row>
    <row r="25" customFormat="false" ht="12.8" hidden="false" customHeight="false" outlineLevel="0" collapsed="false">
      <c r="I25" s="4" t="n">
        <f aca="false">SUM(I22:I22)</f>
        <v>122676</v>
      </c>
      <c r="J25" s="4" t="n">
        <f aca="false">SUM(J22:J22)</f>
        <v>28634</v>
      </c>
    </row>
    <row r="27" customFormat="false" ht="12.8" hidden="false" customHeight="false" outlineLevel="0" collapsed="false">
      <c r="I27" s="2"/>
      <c r="J27" s="2"/>
    </row>
    <row r="28" customFormat="false" ht="12.8" hidden="false" customHeight="false" outlineLevel="0" collapsed="false">
      <c r="A28" s="0" t="s">
        <v>7</v>
      </c>
      <c r="B28" s="0" t="s">
        <v>26</v>
      </c>
      <c r="C28" s="0" t="s">
        <v>27</v>
      </c>
      <c r="E28" s="0" t="s">
        <v>11</v>
      </c>
      <c r="F28" s="0" t="s">
        <v>12</v>
      </c>
      <c r="I28" s="2" t="n">
        <v>129409</v>
      </c>
      <c r="J28" s="2" t="n">
        <v>8103</v>
      </c>
    </row>
    <row r="29" customFormat="false" ht="12.8" hidden="false" customHeight="false" outlineLevel="0" collapsed="false">
      <c r="A29" s="0" t="s">
        <v>7</v>
      </c>
      <c r="B29" s="0" t="s">
        <v>26</v>
      </c>
      <c r="C29" s="0" t="s">
        <v>27</v>
      </c>
      <c r="E29" s="0" t="s">
        <v>13</v>
      </c>
      <c r="F29" s="0" t="s">
        <v>14</v>
      </c>
      <c r="I29" s="2"/>
      <c r="J29" s="2" t="n">
        <v>232</v>
      </c>
    </row>
    <row r="30" customFormat="false" ht="12.8" hidden="false" customHeight="false" outlineLevel="0" collapsed="false">
      <c r="A30" s="0" t="s">
        <v>7</v>
      </c>
      <c r="B30" s="0" t="s">
        <v>26</v>
      </c>
      <c r="C30" s="0" t="s">
        <v>27</v>
      </c>
      <c r="E30" s="0" t="s">
        <v>15</v>
      </c>
      <c r="F30" s="0" t="s">
        <v>16</v>
      </c>
      <c r="I30" s="2" t="n">
        <v>243068</v>
      </c>
      <c r="J30" s="2" t="n">
        <v>288478</v>
      </c>
    </row>
    <row r="31" customFormat="false" ht="12.8" hidden="false" customHeight="false" outlineLevel="0" collapsed="false">
      <c r="A31" s="0" t="s">
        <v>7</v>
      </c>
      <c r="B31" s="0" t="s">
        <v>26</v>
      </c>
      <c r="C31" s="0" t="s">
        <v>27</v>
      </c>
      <c r="E31" s="0" t="s">
        <v>28</v>
      </c>
      <c r="F31" s="0" t="s">
        <v>29</v>
      </c>
      <c r="I31" s="2" t="n">
        <v>1344</v>
      </c>
      <c r="J31" s="2" t="n">
        <v>639</v>
      </c>
    </row>
    <row r="32" customFormat="false" ht="12.8" hidden="false" customHeight="false" outlineLevel="0" collapsed="false">
      <c r="A32" s="0" t="s">
        <v>7</v>
      </c>
      <c r="B32" s="0" t="s">
        <v>26</v>
      </c>
      <c r="C32" s="0" t="s">
        <v>27</v>
      </c>
      <c r="E32" s="0" t="s">
        <v>30</v>
      </c>
      <c r="F32" s="0" t="s">
        <v>31</v>
      </c>
      <c r="I32" s="2" t="n">
        <v>21831</v>
      </c>
      <c r="J32" s="2" t="n">
        <v>27665</v>
      </c>
    </row>
    <row r="33" customFormat="false" ht="12.8" hidden="false" customHeight="false" outlineLevel="0" collapsed="false">
      <c r="A33" s="0" t="s">
        <v>7</v>
      </c>
      <c r="B33" s="0" t="s">
        <v>26</v>
      </c>
      <c r="C33" s="0" t="s">
        <v>27</v>
      </c>
      <c r="E33" s="0" t="s">
        <v>21</v>
      </c>
      <c r="F33" s="0" t="s">
        <v>22</v>
      </c>
      <c r="I33" s="2" t="n">
        <v>11394</v>
      </c>
      <c r="J33" s="2" t="n">
        <v>8975</v>
      </c>
    </row>
    <row r="34" customFormat="false" ht="12.8" hidden="false" customHeight="false" outlineLevel="0" collapsed="false">
      <c r="I34" s="2"/>
      <c r="J34" s="2"/>
    </row>
    <row r="35" customFormat="false" ht="12.8" hidden="false" customHeight="false" outlineLevel="0" collapsed="false">
      <c r="I35" s="2"/>
      <c r="J35" s="2"/>
    </row>
    <row r="36" customFormat="false" ht="12.8" hidden="false" customHeight="false" outlineLevel="0" collapsed="false">
      <c r="I36" s="2"/>
      <c r="J36" s="2"/>
    </row>
    <row r="38" customFormat="false" ht="12.8" hidden="false" customHeight="false" outlineLevel="0" collapsed="false">
      <c r="A38" s="0" t="s">
        <v>7</v>
      </c>
      <c r="B38" s="0" t="s">
        <v>26</v>
      </c>
      <c r="E38" s="0" t="s">
        <v>151</v>
      </c>
      <c r="F38" s="0" t="s">
        <v>39</v>
      </c>
      <c r="I38" s="3" t="n">
        <v>407046</v>
      </c>
      <c r="J38" s="3"/>
    </row>
    <row r="39" customFormat="false" ht="12.8" hidden="false" customHeight="false" outlineLevel="0" collapsed="false">
      <c r="I39" s="4" t="n">
        <f aca="false">SUM(I27:I36)</f>
        <v>407046</v>
      </c>
      <c r="J39" s="4" t="n">
        <f aca="false">SUM(J27:J36)</f>
        <v>334092</v>
      </c>
      <c r="L39" s="0" t="n">
        <f aca="false">SUM(I22:I22,I27:I36)</f>
        <v>529722</v>
      </c>
      <c r="M39" s="0" t="n">
        <f aca="false">SUM(J22:J22,J27:J36)</f>
        <v>362726</v>
      </c>
    </row>
    <row r="41" customFormat="false" ht="12.8" hidden="false" customHeight="false" outlineLevel="0" collapsed="false">
      <c r="A41" s="0" t="s">
        <v>7</v>
      </c>
      <c r="B41" s="0" t="s">
        <v>26</v>
      </c>
      <c r="C41" s="0" t="s">
        <v>33</v>
      </c>
      <c r="E41" s="0" t="s">
        <v>33</v>
      </c>
      <c r="F41" s="0" t="s">
        <v>34</v>
      </c>
      <c r="I41" s="2" t="n">
        <v>113140</v>
      </c>
      <c r="J41" s="2" t="n">
        <v>414498</v>
      </c>
    </row>
    <row r="42" customFormat="false" ht="12.8" hidden="false" customHeight="false" outlineLevel="0" collapsed="false">
      <c r="A42" s="0" t="s">
        <v>7</v>
      </c>
      <c r="B42" s="0" t="s">
        <v>26</v>
      </c>
      <c r="C42" s="0" t="s">
        <v>35</v>
      </c>
      <c r="E42" s="0" t="s">
        <v>35</v>
      </c>
      <c r="F42" s="0" t="s">
        <v>36</v>
      </c>
      <c r="I42" s="2" t="n">
        <v>87155</v>
      </c>
      <c r="J42" s="2" t="n">
        <v>63447</v>
      </c>
    </row>
    <row r="43" customFormat="false" ht="12.8" hidden="false" customHeight="false" outlineLevel="0" collapsed="false">
      <c r="A43" s="0" t="s">
        <v>7</v>
      </c>
      <c r="B43" s="0" t="s">
        <v>26</v>
      </c>
      <c r="C43" s="0" t="s">
        <v>37</v>
      </c>
      <c r="E43" s="0" t="s">
        <v>37</v>
      </c>
      <c r="F43" s="0" t="s">
        <v>38</v>
      </c>
      <c r="I43" s="2" t="n">
        <v>1847541</v>
      </c>
      <c r="J43" s="2" t="n">
        <v>1917916</v>
      </c>
    </row>
    <row r="44" customFormat="false" ht="12.8" hidden="false" customHeight="false" outlineLevel="0" collapsed="false">
      <c r="I44" s="2"/>
      <c r="J44" s="2"/>
    </row>
    <row r="45" customFormat="false" ht="12.8" hidden="false" customHeight="false" outlineLevel="0" collapsed="false">
      <c r="I45" s="2"/>
      <c r="J45" s="2"/>
    </row>
    <row r="46" customFormat="false" ht="12.8" hidden="false" customHeight="false" outlineLevel="0" collapsed="false">
      <c r="I46" s="2"/>
      <c r="J46" s="2"/>
    </row>
    <row r="47" customFormat="false" ht="12.8" hidden="false" customHeight="false" outlineLevel="0" collapsed="false">
      <c r="I47" s="2"/>
      <c r="J47" s="2"/>
    </row>
    <row r="48" customFormat="false" ht="12.8" hidden="false" customHeight="false" outlineLevel="0" collapsed="false">
      <c r="I48" s="2"/>
      <c r="J48" s="2"/>
    </row>
    <row r="49" customFormat="false" ht="12.8" hidden="false" customHeight="false" outlineLevel="0" collapsed="false">
      <c r="I49" s="2"/>
      <c r="J49" s="2"/>
    </row>
    <row r="50" customFormat="false" ht="12.8" hidden="false" customHeight="false" outlineLevel="0" collapsed="false">
      <c r="I50" s="2"/>
      <c r="J50" s="2"/>
    </row>
    <row r="52" customFormat="false" ht="12.8" hidden="false" customHeight="false" outlineLevel="0" collapsed="false">
      <c r="A52" s="0" t="s">
        <v>7</v>
      </c>
      <c r="B52" s="0" t="s">
        <v>26</v>
      </c>
      <c r="E52" s="0" t="s">
        <v>151</v>
      </c>
      <c r="F52" s="0" t="s">
        <v>39</v>
      </c>
      <c r="I52" s="3" t="n">
        <v>2454882</v>
      </c>
      <c r="J52" s="3"/>
    </row>
    <row r="53" customFormat="false" ht="12.8" hidden="false" customHeight="false" outlineLevel="0" collapsed="false">
      <c r="I53" s="4" t="n">
        <f aca="false">SUM(I27:I36, I41:I50)</f>
        <v>2454882</v>
      </c>
      <c r="J53" s="4" t="n">
        <f aca="false">SUM(J41:J50)</f>
        <v>2395861</v>
      </c>
    </row>
    <row r="57" customFormat="false" ht="12.8" hidden="false" customHeight="false" outlineLevel="0" collapsed="false">
      <c r="A57" s="0" t="s">
        <v>7</v>
      </c>
      <c r="E57" s="0" t="s">
        <v>7</v>
      </c>
      <c r="F57" s="0" t="s">
        <v>40</v>
      </c>
      <c r="I57" s="3" t="n">
        <v>2785714</v>
      </c>
      <c r="J57" s="3" t="n">
        <v>2929173</v>
      </c>
    </row>
    <row r="58" customFormat="false" ht="12.8" hidden="false" customHeight="false" outlineLevel="0" collapsed="false">
      <c r="I58" s="4" t="n">
        <f aca="false">SUM(I11:I17, I22:I22, I27:I36, I41:I50)</f>
        <v>2785714</v>
      </c>
      <c r="J58" s="4" t="n">
        <f aca="false">SUM(J11:J17, J22:J22, J27:J36, J41:J50)</f>
        <v>2929173</v>
      </c>
    </row>
    <row r="64" customFormat="false" ht="12.8" hidden="false" customHeight="false" outlineLevel="0" collapsed="false">
      <c r="I64" s="1" t="n">
        <v>2020</v>
      </c>
      <c r="J64" s="1" t="n">
        <v>2019</v>
      </c>
    </row>
    <row r="65" customFormat="false" ht="12.8" hidden="false" customHeight="false" outlineLevel="0" collapsed="false">
      <c r="A65" s="0" t="s">
        <v>41</v>
      </c>
      <c r="B65" s="0" t="s">
        <v>8</v>
      </c>
      <c r="E65" s="0" t="s">
        <v>42</v>
      </c>
      <c r="F65" s="0" t="s">
        <v>43</v>
      </c>
      <c r="I65" s="5" t="n">
        <v>1940007</v>
      </c>
      <c r="J65" s="5" t="n">
        <v>1802251</v>
      </c>
    </row>
    <row r="66" customFormat="false" ht="12.8" hidden="false" customHeight="false" outlineLevel="0" collapsed="false">
      <c r="A66" s="0" t="s">
        <v>41</v>
      </c>
      <c r="B66" s="0" t="s">
        <v>8</v>
      </c>
      <c r="E66" s="0" t="s">
        <v>44</v>
      </c>
      <c r="F66" s="0" t="s">
        <v>45</v>
      </c>
      <c r="I66" s="5" t="n">
        <v>15804</v>
      </c>
      <c r="J66" s="5" t="n">
        <v>10936</v>
      </c>
    </row>
    <row r="67" customFormat="false" ht="12.8" hidden="false" customHeight="false" outlineLevel="0" collapsed="false">
      <c r="A67" s="0" t="s">
        <v>41</v>
      </c>
      <c r="B67" s="0" t="s">
        <v>8</v>
      </c>
      <c r="E67" s="0" t="s">
        <v>46</v>
      </c>
      <c r="F67" s="0" t="s">
        <v>47</v>
      </c>
      <c r="I67" s="5" t="n">
        <v>109672</v>
      </c>
      <c r="J67" s="5" t="n">
        <v>88670</v>
      </c>
    </row>
    <row r="68" customFormat="false" ht="12.8" hidden="false" customHeight="false" outlineLevel="0" collapsed="false">
      <c r="A68" s="0" t="s">
        <v>41</v>
      </c>
      <c r="B68" s="0" t="s">
        <v>8</v>
      </c>
      <c r="E68" s="0" t="s">
        <v>48</v>
      </c>
      <c r="F68" s="0" t="s">
        <v>49</v>
      </c>
      <c r="I68" s="5" t="n">
        <v>20619</v>
      </c>
      <c r="J68" s="5" t="n">
        <v>33368</v>
      </c>
    </row>
    <row r="69" customFormat="false" ht="12.8" hidden="false" customHeight="false" outlineLevel="0" collapsed="false">
      <c r="A69" s="0" t="s">
        <v>41</v>
      </c>
      <c r="B69" s="0" t="s">
        <v>8</v>
      </c>
      <c r="E69" s="0" t="s">
        <v>50</v>
      </c>
      <c r="F69" s="0" t="s">
        <v>51</v>
      </c>
      <c r="I69" s="5" t="n">
        <v>10879</v>
      </c>
      <c r="J69" s="5" t="n">
        <v>9666</v>
      </c>
    </row>
    <row r="70" customFormat="false" ht="12.8" hidden="false" customHeight="false" outlineLevel="0" collapsed="false">
      <c r="A70" s="0" t="s">
        <v>41</v>
      </c>
      <c r="B70" s="0" t="s">
        <v>8</v>
      </c>
      <c r="E70" s="0" t="s">
        <v>21</v>
      </c>
      <c r="F70" s="0" t="s">
        <v>52</v>
      </c>
      <c r="I70" s="5" t="n">
        <v>17199</v>
      </c>
      <c r="J70" s="5" t="n">
        <v>14966</v>
      </c>
    </row>
    <row r="71" customFormat="false" ht="12.8" hidden="false" customHeight="false" outlineLevel="0" collapsed="false">
      <c r="I71" s="5"/>
      <c r="J71" s="5"/>
    </row>
    <row r="73" customFormat="false" ht="12.8" hidden="false" customHeight="false" outlineLevel="0" collapsed="false">
      <c r="A73" s="0" t="s">
        <v>41</v>
      </c>
      <c r="B73" s="0" t="s">
        <v>8</v>
      </c>
      <c r="E73" s="0" t="s">
        <v>8</v>
      </c>
      <c r="F73" s="0" t="s">
        <v>53</v>
      </c>
      <c r="I73" s="6" t="n">
        <v>2114180</v>
      </c>
      <c r="J73" s="6" t="n">
        <v>1959857</v>
      </c>
    </row>
    <row r="74" customFormat="false" ht="12.8" hidden="false" customHeight="false" outlineLevel="0" collapsed="false">
      <c r="I74" s="4" t="n">
        <f aca="false">SUM(I65:I71)</f>
        <v>2114180</v>
      </c>
      <c r="J74" s="4" t="n">
        <f aca="false">SUM(J65:J71)</f>
        <v>1959857</v>
      </c>
    </row>
    <row r="76" customFormat="false" ht="12.8" hidden="false" customHeight="false" outlineLevel="0" collapsed="false">
      <c r="A76" s="0" t="s">
        <v>41</v>
      </c>
      <c r="B76" s="0" t="s">
        <v>152</v>
      </c>
      <c r="E76" s="0" t="s">
        <v>153</v>
      </c>
      <c r="F76" s="0" t="s">
        <v>55</v>
      </c>
      <c r="I76" s="5" t="n">
        <v>46208</v>
      </c>
      <c r="J76" s="5" t="n">
        <v>28634</v>
      </c>
    </row>
    <row r="78" customFormat="false" ht="12.8" hidden="false" customHeight="false" outlineLevel="0" collapsed="false">
      <c r="A78" s="0" t="s">
        <v>41</v>
      </c>
      <c r="B78" s="0" t="s">
        <v>152</v>
      </c>
      <c r="E78" s="0" t="s">
        <v>153</v>
      </c>
      <c r="F78" s="0" t="s">
        <v>55</v>
      </c>
      <c r="I78" s="6"/>
      <c r="J78" s="6"/>
    </row>
    <row r="79" customFormat="false" ht="12.8" hidden="false" customHeight="false" outlineLevel="0" collapsed="false">
      <c r="I79" s="4" t="n">
        <f aca="false">SUM(I71:I76)</f>
        <v>4274568</v>
      </c>
      <c r="J79" s="4" t="n">
        <f aca="false">SUM(J71:J76)</f>
        <v>3948348</v>
      </c>
    </row>
    <row r="81" customFormat="false" ht="12.8" hidden="false" customHeight="false" outlineLevel="0" collapsed="false">
      <c r="I81" s="5"/>
      <c r="J81" s="5"/>
    </row>
    <row r="82" customFormat="false" ht="12.8" hidden="false" customHeight="false" outlineLevel="0" collapsed="false">
      <c r="A82" s="0" t="s">
        <v>41</v>
      </c>
      <c r="B82" s="0" t="s">
        <v>26</v>
      </c>
      <c r="E82" s="0" t="s">
        <v>42</v>
      </c>
      <c r="F82" s="0" t="s">
        <v>43</v>
      </c>
      <c r="I82" s="5"/>
      <c r="J82" s="5" t="n">
        <v>38098</v>
      </c>
    </row>
    <row r="83" customFormat="false" ht="12.8" hidden="false" customHeight="false" outlineLevel="0" collapsed="false">
      <c r="A83" s="0" t="s">
        <v>41</v>
      </c>
      <c r="B83" s="0" t="s">
        <v>26</v>
      </c>
      <c r="E83" s="0" t="s">
        <v>44</v>
      </c>
      <c r="F83" s="0" t="s">
        <v>45</v>
      </c>
      <c r="I83" s="5" t="n">
        <v>24496</v>
      </c>
      <c r="J83" s="5" t="n">
        <v>30814</v>
      </c>
    </row>
    <row r="84" customFormat="false" ht="12.8" hidden="false" customHeight="false" outlineLevel="0" collapsed="false">
      <c r="A84" s="0" t="s">
        <v>41</v>
      </c>
      <c r="B84" s="0" t="s">
        <v>26</v>
      </c>
      <c r="E84" s="0" t="s">
        <v>46</v>
      </c>
      <c r="F84" s="0" t="s">
        <v>47</v>
      </c>
      <c r="I84" s="5" t="n">
        <v>1579</v>
      </c>
      <c r="J84" s="5" t="n">
        <v>2100</v>
      </c>
    </row>
    <row r="85" customFormat="false" ht="12.8" hidden="false" customHeight="false" outlineLevel="0" collapsed="false">
      <c r="A85" s="0" t="s">
        <v>41</v>
      </c>
      <c r="B85" s="0" t="s">
        <v>26</v>
      </c>
      <c r="E85" s="0" t="s">
        <v>15</v>
      </c>
      <c r="F85" s="0" t="s">
        <v>16</v>
      </c>
      <c r="I85" s="5" t="n">
        <v>30085</v>
      </c>
      <c r="J85" s="5" t="n">
        <v>26212</v>
      </c>
    </row>
    <row r="86" customFormat="false" ht="12.8" hidden="false" customHeight="false" outlineLevel="0" collapsed="false">
      <c r="A86" s="0" t="s">
        <v>41</v>
      </c>
      <c r="B86" s="0" t="s">
        <v>26</v>
      </c>
      <c r="E86" s="0" t="s">
        <v>56</v>
      </c>
      <c r="F86" s="0" t="s">
        <v>57</v>
      </c>
      <c r="I86" s="5" t="n">
        <v>6714</v>
      </c>
      <c r="J86" s="5" t="n">
        <v>3891</v>
      </c>
    </row>
    <row r="87" customFormat="false" ht="12.8" hidden="false" customHeight="false" outlineLevel="0" collapsed="false">
      <c r="A87" s="0" t="s">
        <v>41</v>
      </c>
      <c r="B87" s="0" t="s">
        <v>26</v>
      </c>
      <c r="E87" s="0" t="s">
        <v>58</v>
      </c>
      <c r="F87" s="0" t="s">
        <v>59</v>
      </c>
      <c r="I87" s="5" t="n">
        <v>86546</v>
      </c>
      <c r="J87" s="5" t="n">
        <v>112184</v>
      </c>
    </row>
    <row r="88" customFormat="false" ht="12.8" hidden="false" customHeight="false" outlineLevel="0" collapsed="false">
      <c r="A88" s="0" t="s">
        <v>41</v>
      </c>
      <c r="B88" s="0" t="s">
        <v>26</v>
      </c>
      <c r="E88" s="0" t="s">
        <v>21</v>
      </c>
      <c r="F88" s="0" t="s">
        <v>52</v>
      </c>
      <c r="I88" s="5" t="n">
        <v>348948</v>
      </c>
      <c r="J88" s="5" t="n">
        <v>342651</v>
      </c>
    </row>
    <row r="90" customFormat="false" ht="12.8" hidden="false" customHeight="false" outlineLevel="0" collapsed="false">
      <c r="A90" s="0" t="s">
        <v>41</v>
      </c>
      <c r="B90" s="0" t="s">
        <v>26</v>
      </c>
      <c r="E90" s="0" t="s">
        <v>154</v>
      </c>
      <c r="F90" s="0" t="s">
        <v>60</v>
      </c>
      <c r="I90" s="6" t="n">
        <v>498368</v>
      </c>
      <c r="J90" s="6" t="n">
        <v>555950</v>
      </c>
    </row>
    <row r="91" customFormat="false" ht="12.8" hidden="false" customHeight="false" outlineLevel="0" collapsed="false">
      <c r="I91" s="4" t="n">
        <f aca="false">SUM(I81:I88)</f>
        <v>498368</v>
      </c>
      <c r="J91" s="4" t="n">
        <f aca="false">SUM(J81:J88)</f>
        <v>555950</v>
      </c>
      <c r="L91" s="0" t="n">
        <f aca="false">SUM(I76:I76,I81:I88)</f>
        <v>544576</v>
      </c>
      <c r="M91" s="0" t="n">
        <f aca="false">SUM(J76:J76,J81:J88)</f>
        <v>584584</v>
      </c>
    </row>
    <row r="93" customFormat="false" ht="12.8" hidden="false" customHeight="false" outlineLevel="0" collapsed="false">
      <c r="A93" s="0" t="s">
        <v>62</v>
      </c>
      <c r="E93" s="0" t="s">
        <v>63</v>
      </c>
      <c r="F93" s="0" t="s">
        <v>64</v>
      </c>
      <c r="I93" s="7" t="n">
        <v>1610713</v>
      </c>
      <c r="J93" s="7" t="n">
        <v>1610713</v>
      </c>
    </row>
    <row r="94" customFormat="false" ht="12.8" hidden="false" customHeight="false" outlineLevel="0" collapsed="false">
      <c r="A94" s="0" t="s">
        <v>62</v>
      </c>
      <c r="E94" s="0" t="s">
        <v>65</v>
      </c>
      <c r="F94" s="0" t="s">
        <v>66</v>
      </c>
      <c r="I94" s="7" t="n">
        <v>621483</v>
      </c>
      <c r="J94" s="7" t="n">
        <v>621483</v>
      </c>
    </row>
    <row r="95" customFormat="false" ht="12.8" hidden="false" customHeight="false" outlineLevel="0" collapsed="false">
      <c r="A95" s="0" t="s">
        <v>62</v>
      </c>
      <c r="E95" s="0" t="s">
        <v>67</v>
      </c>
      <c r="F95" s="0" t="s">
        <v>68</v>
      </c>
      <c r="I95" s="7" t="n">
        <v>-44263</v>
      </c>
      <c r="J95" s="7" t="n">
        <v>-53762</v>
      </c>
    </row>
    <row r="96" customFormat="false" ht="12.8" hidden="false" customHeight="false" outlineLevel="0" collapsed="false">
      <c r="A96" s="0" t="s">
        <v>62</v>
      </c>
      <c r="E96" s="0" t="s">
        <v>69</v>
      </c>
      <c r="F96" s="0" t="s">
        <v>70</v>
      </c>
      <c r="I96" s="7" t="n">
        <v>-2103917</v>
      </c>
      <c r="J96" s="7" t="n">
        <v>-1856272</v>
      </c>
    </row>
    <row r="97" customFormat="false" ht="12.8" hidden="false" customHeight="false" outlineLevel="0" collapsed="false">
      <c r="I97" s="7"/>
      <c r="J97" s="7"/>
    </row>
    <row r="98" customFormat="false" ht="12.8" hidden="false" customHeight="false" outlineLevel="0" collapsed="false">
      <c r="I98" s="7"/>
      <c r="J98" s="7"/>
    </row>
    <row r="99" customFormat="false" ht="12.8" hidden="false" customHeight="false" outlineLevel="0" collapsed="false">
      <c r="I99" s="7"/>
      <c r="J99" s="7"/>
    </row>
    <row r="101" customFormat="false" ht="12.8" hidden="false" customHeight="false" outlineLevel="0" collapsed="false">
      <c r="A101" s="0" t="s">
        <v>62</v>
      </c>
      <c r="E101" s="0" t="s">
        <v>62</v>
      </c>
      <c r="F101" s="0" t="s">
        <v>71</v>
      </c>
      <c r="I101" s="8" t="n">
        <v>84016</v>
      </c>
      <c r="J101" s="8" t="n">
        <v>322162</v>
      </c>
    </row>
    <row r="102" customFormat="false" ht="12.8" hidden="false" customHeight="false" outlineLevel="0" collapsed="false">
      <c r="I102" s="4" t="n">
        <f aca="false">SUM(I93:I99)</f>
        <v>84016</v>
      </c>
      <c r="J102" s="4" t="n">
        <f aca="false">SUM(J93:J99)</f>
        <v>322162</v>
      </c>
    </row>
    <row r="104" customFormat="false" ht="12.8" hidden="false" customHeight="false" outlineLevel="0" collapsed="false">
      <c r="E104" s="0" t="s">
        <v>72</v>
      </c>
      <c r="F104" s="0" t="s">
        <v>73</v>
      </c>
      <c r="I104" s="7" t="n">
        <v>33055</v>
      </c>
      <c r="J104" s="7" t="n">
        <v>62570</v>
      </c>
    </row>
    <row r="105" customFormat="false" ht="12.8" hidden="false" customHeight="false" outlineLevel="0" collapsed="false">
      <c r="E105" s="0" t="s">
        <v>74</v>
      </c>
      <c r="F105" s="0" t="s">
        <v>75</v>
      </c>
      <c r="I105" s="7" t="n">
        <v>9887</v>
      </c>
      <c r="J105" s="7"/>
    </row>
    <row r="107" customFormat="false" ht="12.8" hidden="false" customHeight="false" outlineLevel="0" collapsed="false">
      <c r="E107" s="0" t="s">
        <v>76</v>
      </c>
      <c r="F107" s="0" t="s">
        <v>77</v>
      </c>
      <c r="I107" s="8" t="n">
        <v>2785714</v>
      </c>
      <c r="J107" s="8" t="n">
        <v>2929173</v>
      </c>
    </row>
    <row r="108" customFormat="false" ht="12.8" hidden="false" customHeight="false" outlineLevel="0" collapsed="false">
      <c r="I108" s="4" t="n">
        <f aca="false">SUM(I65:I71, I76:I76, I81:I88, I93:I99, I104:I105)</f>
        <v>2785714</v>
      </c>
      <c r="J108" s="4" t="n">
        <f aca="false">SUM(J65:J71, J76:J76, J81:J88, J93:J99, J104:J105)</f>
        <v>2929173</v>
      </c>
    </row>
    <row r="111" customFormat="false" ht="12.8" hidden="false" customHeight="false" outlineLevel="0" collapsed="false">
      <c r="I111" s="1" t="n">
        <v>2020</v>
      </c>
      <c r="J111" s="1" t="n">
        <v>2019</v>
      </c>
    </row>
    <row r="112" customFormat="false" ht="12.8" hidden="false" customHeight="false" outlineLevel="0" collapsed="false">
      <c r="A112" s="0" t="s">
        <v>78</v>
      </c>
      <c r="B112" s="0" t="s">
        <v>79</v>
      </c>
      <c r="E112" s="0" t="s">
        <v>80</v>
      </c>
      <c r="F112" s="0" t="s">
        <v>81</v>
      </c>
      <c r="I112" s="9" t="n">
        <v>240617</v>
      </c>
      <c r="J112" s="9" t="n">
        <v>255071</v>
      </c>
    </row>
    <row r="113" customFormat="false" ht="12.8" hidden="false" customHeight="false" outlineLevel="0" collapsed="false">
      <c r="A113" s="0" t="s">
        <v>78</v>
      </c>
      <c r="B113" s="0" t="s">
        <v>79</v>
      </c>
      <c r="E113" s="0" t="s">
        <v>82</v>
      </c>
      <c r="F113" s="0" t="s">
        <v>83</v>
      </c>
      <c r="I113" s="9" t="n">
        <v>-34340</v>
      </c>
      <c r="J113" s="9" t="n">
        <v>-47125</v>
      </c>
    </row>
    <row r="114" customFormat="false" ht="12.8" hidden="false" customHeight="false" outlineLevel="0" collapsed="false">
      <c r="A114" s="0" t="s">
        <v>78</v>
      </c>
      <c r="B114" s="0" t="s">
        <v>79</v>
      </c>
      <c r="E114" s="0" t="s">
        <v>84</v>
      </c>
      <c r="F114" s="0" t="s">
        <v>84</v>
      </c>
      <c r="I114" s="9" t="n">
        <v>-53618</v>
      </c>
      <c r="J114" s="9" t="n">
        <v>-98045</v>
      </c>
    </row>
    <row r="115" customFormat="false" ht="12.8" hidden="false" customHeight="false" outlineLevel="0" collapsed="false">
      <c r="A115" s="0" t="s">
        <v>78</v>
      </c>
      <c r="I115" s="9"/>
      <c r="J115" s="9"/>
    </row>
    <row r="116" customFormat="false" ht="12.8" hidden="false" customHeight="false" outlineLevel="0" collapsed="false">
      <c r="A116" s="0" t="s">
        <v>78</v>
      </c>
      <c r="I116" s="9"/>
      <c r="J116" s="9"/>
    </row>
    <row r="117" customFormat="false" ht="12.8" hidden="false" customHeight="false" outlineLevel="0" collapsed="false">
      <c r="A117" s="0" t="s">
        <v>78</v>
      </c>
      <c r="I117" s="9"/>
      <c r="J117" s="9"/>
    </row>
    <row r="119" customFormat="false" ht="12.8" hidden="false" customHeight="false" outlineLevel="0" collapsed="false">
      <c r="A119" s="0" t="s">
        <v>78</v>
      </c>
      <c r="B119" s="0" t="s">
        <v>85</v>
      </c>
      <c r="E119" s="0" t="s">
        <v>85</v>
      </c>
      <c r="F119" s="0" t="s">
        <v>86</v>
      </c>
      <c r="I119" s="10" t="n">
        <v>152659</v>
      </c>
      <c r="J119" s="10" t="n">
        <v>109901</v>
      </c>
    </row>
    <row r="120" customFormat="false" ht="12.8" hidden="false" customHeight="false" outlineLevel="0" collapsed="false">
      <c r="I120" s="4" t="n">
        <f aca="false">SUM(I112:I117)</f>
        <v>152659</v>
      </c>
      <c r="J120" s="4" t="n">
        <f aca="false">SUM(J112:J117)</f>
        <v>109901</v>
      </c>
    </row>
    <row r="122" customFormat="false" ht="12.8" hidden="false" customHeight="false" outlineLevel="0" collapsed="false">
      <c r="A122" s="0" t="s">
        <v>78</v>
      </c>
      <c r="B122" s="0" t="s">
        <v>87</v>
      </c>
      <c r="E122" s="0" t="s">
        <v>88</v>
      </c>
      <c r="F122" s="0" t="s">
        <v>89</v>
      </c>
      <c r="I122" s="9"/>
      <c r="J122" s="9"/>
    </row>
    <row r="123" customFormat="false" ht="12.8" hidden="false" customHeight="false" outlineLevel="0" collapsed="false">
      <c r="A123" s="0" t="s">
        <v>78</v>
      </c>
      <c r="B123" s="0" t="s">
        <v>87</v>
      </c>
      <c r="E123" s="0" t="s">
        <v>90</v>
      </c>
      <c r="F123" s="0" t="s">
        <v>91</v>
      </c>
      <c r="I123" s="9" t="n">
        <v>-43064</v>
      </c>
      <c r="J123" s="9" t="n">
        <v>-62049</v>
      </c>
    </row>
    <row r="124" customFormat="false" ht="12.8" hidden="false" customHeight="false" outlineLevel="0" collapsed="false">
      <c r="A124" s="0" t="s">
        <v>78</v>
      </c>
      <c r="B124" s="0" t="s">
        <v>87</v>
      </c>
      <c r="E124" s="0" t="s">
        <v>92</v>
      </c>
      <c r="F124" s="0" t="s">
        <v>93</v>
      </c>
      <c r="I124" s="9" t="n">
        <v>-8232</v>
      </c>
      <c r="J124" s="9" t="n">
        <v>-58882</v>
      </c>
    </row>
    <row r="125" customFormat="false" ht="12.8" hidden="false" customHeight="false" outlineLevel="0" collapsed="false">
      <c r="A125" s="0" t="s">
        <v>78</v>
      </c>
      <c r="I125" s="9"/>
      <c r="J125" s="9"/>
    </row>
    <row r="126" customFormat="false" ht="12.8" hidden="false" customHeight="false" outlineLevel="0" collapsed="false">
      <c r="A126" s="0" t="s">
        <v>78</v>
      </c>
      <c r="I126" s="9"/>
      <c r="J126" s="9"/>
    </row>
    <row r="127" customFormat="false" ht="12.8" hidden="false" customHeight="false" outlineLevel="0" collapsed="false">
      <c r="A127" s="0" t="s">
        <v>78</v>
      </c>
      <c r="I127" s="9"/>
      <c r="J127" s="9"/>
    </row>
    <row r="129" customFormat="false" ht="12.8" hidden="false" customHeight="false" outlineLevel="0" collapsed="false">
      <c r="A129" s="0" t="s">
        <v>78</v>
      </c>
      <c r="B129" s="0" t="s">
        <v>94</v>
      </c>
      <c r="E129" s="0" t="s">
        <v>94</v>
      </c>
      <c r="F129" s="0" t="s">
        <v>95</v>
      </c>
      <c r="I129" s="10" t="n">
        <v>101363</v>
      </c>
      <c r="J129" s="10" t="n">
        <v>-11030</v>
      </c>
    </row>
    <row r="130" customFormat="false" ht="12.8" hidden="false" customHeight="false" outlineLevel="0" collapsed="false">
      <c r="I130" s="4" t="n">
        <f aca="false">SUM(I112:I117, I122:I127)</f>
        <v>101363</v>
      </c>
      <c r="J130" s="4" t="n">
        <f aca="false">SUM(J112:J117, J122:J127)</f>
        <v>-11030</v>
      </c>
    </row>
    <row r="132" customFormat="false" ht="12.8" hidden="false" customHeight="false" outlineLevel="0" collapsed="false">
      <c r="A132" s="0" t="s">
        <v>78</v>
      </c>
      <c r="E132" s="0" t="s">
        <v>88</v>
      </c>
      <c r="F132" s="0" t="s">
        <v>89</v>
      </c>
      <c r="I132" s="9" t="n">
        <v>-44261</v>
      </c>
      <c r="J132" s="9" t="n">
        <v>-13552</v>
      </c>
    </row>
    <row r="133" customFormat="false" ht="12.8" hidden="false" customHeight="false" outlineLevel="0" collapsed="false">
      <c r="A133" s="0" t="s">
        <v>78</v>
      </c>
      <c r="E133" s="0" t="s">
        <v>90</v>
      </c>
      <c r="F133" s="0" t="s">
        <v>96</v>
      </c>
      <c r="I133" s="9" t="n">
        <v>-105086</v>
      </c>
      <c r="J133" s="9" t="n">
        <v>-229358</v>
      </c>
    </row>
    <row r="134" customFormat="false" ht="12.8" hidden="false" customHeight="false" outlineLevel="0" collapsed="false">
      <c r="A134" s="0" t="s">
        <v>78</v>
      </c>
      <c r="I134" s="9"/>
      <c r="J134" s="9"/>
    </row>
    <row r="135" customFormat="false" ht="12.8" hidden="false" customHeight="false" outlineLevel="0" collapsed="false">
      <c r="A135" s="0" t="s">
        <v>78</v>
      </c>
      <c r="I135" s="9"/>
      <c r="J135" s="9"/>
    </row>
    <row r="136" customFormat="false" ht="12.8" hidden="false" customHeight="false" outlineLevel="0" collapsed="false">
      <c r="A136" s="0" t="s">
        <v>78</v>
      </c>
      <c r="I136" s="9"/>
      <c r="J136" s="9"/>
    </row>
    <row r="137" customFormat="false" ht="12.8" hidden="false" customHeight="false" outlineLevel="0" collapsed="false">
      <c r="A137" s="0" t="s">
        <v>78</v>
      </c>
      <c r="I137" s="9"/>
      <c r="J137" s="9"/>
    </row>
    <row r="139" customFormat="false" ht="12.8" hidden="false" customHeight="false" outlineLevel="0" collapsed="false">
      <c r="A139" s="0" t="s">
        <v>78</v>
      </c>
      <c r="B139" s="0" t="s">
        <v>97</v>
      </c>
      <c r="E139" s="0" t="s">
        <v>97</v>
      </c>
      <c r="F139" s="0" t="s">
        <v>98</v>
      </c>
      <c r="I139" s="10" t="n">
        <v>-47984</v>
      </c>
      <c r="J139" s="10" t="n">
        <v>-253940</v>
      </c>
    </row>
    <row r="140" customFormat="false" ht="12.8" hidden="false" customHeight="false" outlineLevel="0" collapsed="false">
      <c r="I140" s="4" t="n">
        <f aca="false">SUM(I112:I117, I122:I127, I132:I137)</f>
        <v>-47984</v>
      </c>
      <c r="J140" s="4" t="n">
        <f aca="false">SUM(J112:J117, J122:J127, J132:J137)</f>
        <v>-253940</v>
      </c>
    </row>
    <row r="142" customFormat="false" ht="12.8" hidden="false" customHeight="false" outlineLevel="0" collapsed="false">
      <c r="A142" s="0" t="s">
        <v>78</v>
      </c>
      <c r="E142" s="0" t="s">
        <v>99</v>
      </c>
      <c r="F142" s="0" t="s">
        <v>100</v>
      </c>
      <c r="I142" s="9" t="n">
        <v>-14831</v>
      </c>
      <c r="J142" s="9" t="n">
        <v>-7451</v>
      </c>
    </row>
    <row r="143" customFormat="false" ht="12.8" hidden="false" customHeight="false" outlineLevel="0" collapsed="false">
      <c r="A143" s="0" t="s">
        <v>78</v>
      </c>
      <c r="I143" s="9"/>
      <c r="J143" s="9"/>
    </row>
    <row r="144" customFormat="false" ht="12.8" hidden="false" customHeight="false" outlineLevel="0" collapsed="false">
      <c r="A144" s="0" t="s">
        <v>78</v>
      </c>
      <c r="I144" s="9"/>
      <c r="J144" s="9"/>
    </row>
    <row r="145" customFormat="false" ht="12.8" hidden="false" customHeight="false" outlineLevel="0" collapsed="false">
      <c r="A145" s="0" t="s">
        <v>78</v>
      </c>
      <c r="I145" s="9"/>
      <c r="J145" s="9"/>
    </row>
    <row r="146" customFormat="false" ht="12.8" hidden="false" customHeight="false" outlineLevel="0" collapsed="false">
      <c r="A146" s="0" t="s">
        <v>78</v>
      </c>
      <c r="I146" s="9"/>
      <c r="J146" s="9"/>
    </row>
    <row r="147" customFormat="false" ht="12.8" hidden="false" customHeight="false" outlineLevel="0" collapsed="false">
      <c r="A147" s="0" t="s">
        <v>78</v>
      </c>
      <c r="I147" s="9"/>
      <c r="J147" s="9"/>
    </row>
    <row r="149" customFormat="false" ht="12.8" hidden="false" customHeight="false" outlineLevel="0" collapsed="false">
      <c r="A149" s="0" t="s">
        <v>78</v>
      </c>
      <c r="B149" s="0" t="s">
        <v>101</v>
      </c>
      <c r="E149" s="0" t="s">
        <v>101</v>
      </c>
      <c r="F149" s="0" t="s">
        <v>102</v>
      </c>
      <c r="I149" s="10" t="n">
        <v>-62815</v>
      </c>
      <c r="J149" s="10" t="n">
        <v>-261391</v>
      </c>
    </row>
    <row r="150" customFormat="false" ht="12.8" hidden="false" customHeight="false" outlineLevel="0" collapsed="false">
      <c r="I150" s="4" t="n">
        <f aca="false">SUM(I112:I117, I122:I127, I132:I137, I142:I147)</f>
        <v>-62815</v>
      </c>
      <c r="J150" s="4" t="n">
        <f aca="false">SUM(J112:J117, J122:J127, J132:J137, J142:J147)</f>
        <v>-261391</v>
      </c>
    </row>
    <row r="152" customFormat="false" ht="12.8" hidden="false" customHeight="false" outlineLevel="0" collapsed="false">
      <c r="A152" s="0" t="s">
        <v>78</v>
      </c>
      <c r="B152" s="0" t="s">
        <v>103</v>
      </c>
      <c r="E152" s="0" t="s">
        <v>104</v>
      </c>
      <c r="F152" s="0" t="s">
        <v>105</v>
      </c>
      <c r="I152" s="9" t="n">
        <v>-1384</v>
      </c>
      <c r="J152" s="9" t="n">
        <v>116936</v>
      </c>
    </row>
    <row r="153" customFormat="false" ht="12.8" hidden="false" customHeight="false" outlineLevel="0" collapsed="false">
      <c r="A153" s="0" t="s">
        <v>78</v>
      </c>
      <c r="I153" s="9"/>
      <c r="J153" s="9"/>
    </row>
    <row r="154" customFormat="false" ht="12.8" hidden="false" customHeight="false" outlineLevel="0" collapsed="false">
      <c r="A154" s="0" t="s">
        <v>78</v>
      </c>
      <c r="I154" s="9"/>
      <c r="J154" s="9"/>
    </row>
    <row r="155" customFormat="false" ht="12.8" hidden="false" customHeight="false" outlineLevel="0" collapsed="false">
      <c r="A155" s="0" t="s">
        <v>78</v>
      </c>
      <c r="I155" s="9"/>
      <c r="J155" s="9"/>
    </row>
    <row r="156" customFormat="false" ht="12.8" hidden="false" customHeight="false" outlineLevel="0" collapsed="false">
      <c r="A156" s="0" t="s">
        <v>78</v>
      </c>
      <c r="I156" s="9"/>
      <c r="J156" s="9"/>
    </row>
    <row r="157" customFormat="false" ht="12.8" hidden="false" customHeight="false" outlineLevel="0" collapsed="false">
      <c r="A157" s="0" t="s">
        <v>78</v>
      </c>
      <c r="I157" s="9"/>
      <c r="J157" s="9"/>
    </row>
    <row r="159" customFormat="false" ht="12.8" hidden="false" customHeight="false" outlineLevel="0" collapsed="false">
      <c r="A159" s="0" t="s">
        <v>78</v>
      </c>
      <c r="B159" s="0" t="s">
        <v>103</v>
      </c>
      <c r="E159" s="0" t="s">
        <v>106</v>
      </c>
      <c r="F159" s="0" t="s">
        <v>107</v>
      </c>
      <c r="I159" s="10" t="n">
        <v>-64199</v>
      </c>
      <c r="J159" s="10" t="n">
        <v>-144455</v>
      </c>
    </row>
    <row r="160" customFormat="false" ht="12.8" hidden="false" customHeight="false" outlineLevel="0" collapsed="false">
      <c r="I160" s="4" t="n">
        <f aca="false">SUM(I112:I117, I122:I127, I132:I137, I142:I147, I152:I157)</f>
        <v>-64199</v>
      </c>
      <c r="J160" s="4" t="n">
        <f aca="false">SUM(J112:J117, J122:J127, J132:J137, J142:J147, J152:J157)</f>
        <v>-144455</v>
      </c>
    </row>
    <row r="162" customFormat="false" ht="12.8" hidden="false" customHeight="false" outlineLevel="0" collapsed="false">
      <c r="A162" s="0" t="s">
        <v>78</v>
      </c>
      <c r="B162" s="0" t="s">
        <v>108</v>
      </c>
      <c r="E162" s="0" t="s">
        <v>109</v>
      </c>
      <c r="F162" s="0" t="s">
        <v>110</v>
      </c>
      <c r="I162" s="11" t="n">
        <v>-63096</v>
      </c>
      <c r="J162" s="11" t="n">
        <v>-136736</v>
      </c>
    </row>
    <row r="163" customFormat="false" ht="12.8" hidden="false" customHeight="false" outlineLevel="0" collapsed="false">
      <c r="A163" s="0" t="s">
        <v>78</v>
      </c>
      <c r="B163" s="0" t="s">
        <v>108</v>
      </c>
      <c r="E163" s="0" t="s">
        <v>111</v>
      </c>
      <c r="F163" s="0" t="s">
        <v>112</v>
      </c>
      <c r="I163" s="11" t="n">
        <v>-1299</v>
      </c>
      <c r="J163" s="11" t="n">
        <v>-7719</v>
      </c>
    </row>
    <row r="164" customFormat="false" ht="12.8" hidden="false" customHeight="false" outlineLevel="0" collapsed="false">
      <c r="A164" s="0" t="s">
        <v>78</v>
      </c>
      <c r="B164" s="0" t="s">
        <v>108</v>
      </c>
      <c r="E164" s="0" t="s">
        <v>113</v>
      </c>
      <c r="F164" s="0" t="s">
        <v>114</v>
      </c>
      <c r="I164" s="11" t="n">
        <v>196</v>
      </c>
      <c r="J164" s="11"/>
    </row>
    <row r="166" customFormat="false" ht="12.8" hidden="false" customHeight="false" outlineLevel="0" collapsed="false">
      <c r="A166" s="0" t="s">
        <v>78</v>
      </c>
      <c r="B166" s="0" t="s">
        <v>108</v>
      </c>
      <c r="E166" s="0" t="s">
        <v>108</v>
      </c>
      <c r="F166" s="0" t="s">
        <v>115</v>
      </c>
      <c r="I166" s="12" t="n">
        <v>-64199</v>
      </c>
      <c r="J166" s="12" t="n">
        <v>-144455</v>
      </c>
    </row>
    <row r="167" customFormat="false" ht="12.8" hidden="false" customHeight="false" outlineLevel="0" collapsed="false">
      <c r="I167" s="4" t="n">
        <f aca="false">SUM(I162:I164)</f>
        <v>-64199</v>
      </c>
      <c r="J167" s="4" t="n">
        <f aca="false">SUM(J162:J164)</f>
        <v>-144455</v>
      </c>
    </row>
    <row r="172" customFormat="false" ht="12.8" hidden="false" customHeight="false" outlineLevel="0" collapsed="false">
      <c r="A172" s="0" t="s">
        <v>116</v>
      </c>
      <c r="B172" s="0" t="s">
        <v>80</v>
      </c>
      <c r="C172" s="0" t="s">
        <v>117</v>
      </c>
      <c r="E172" s="0" t="s">
        <v>117</v>
      </c>
      <c r="F172" s="0" t="s">
        <v>118</v>
      </c>
      <c r="I172" s="13" t="n">
        <v>34340</v>
      </c>
      <c r="J172" s="13" t="n">
        <v>47125</v>
      </c>
    </row>
    <row r="174" customFormat="false" ht="12.8" hidden="false" customHeight="false" outlineLevel="0" collapsed="false">
      <c r="I174" s="13"/>
      <c r="J174" s="13"/>
    </row>
    <row r="175" customFormat="false" ht="12.8" hidden="false" customHeight="false" outlineLevel="0" collapsed="false">
      <c r="A175" s="0" t="s">
        <v>116</v>
      </c>
      <c r="B175" s="0" t="s">
        <v>80</v>
      </c>
      <c r="C175" s="0" t="s">
        <v>119</v>
      </c>
      <c r="E175" s="0" t="s">
        <v>120</v>
      </c>
      <c r="F175" s="0" t="s">
        <v>121</v>
      </c>
      <c r="I175" s="13" t="n">
        <v>218844</v>
      </c>
      <c r="J175" s="13" t="n">
        <v>218564</v>
      </c>
    </row>
    <row r="176" customFormat="false" ht="12.8" hidden="false" customHeight="false" outlineLevel="0" collapsed="false">
      <c r="A176" s="0" t="s">
        <v>116</v>
      </c>
      <c r="B176" s="0" t="s">
        <v>80</v>
      </c>
      <c r="C176" s="0" t="s">
        <v>119</v>
      </c>
      <c r="E176" s="0" t="s">
        <v>155</v>
      </c>
      <c r="F176" s="0" t="s">
        <v>156</v>
      </c>
      <c r="I176" s="13"/>
      <c r="J176" s="13" t="n">
        <v>2273</v>
      </c>
    </row>
    <row r="177" customFormat="false" ht="12.8" hidden="false" customHeight="false" outlineLevel="0" collapsed="false">
      <c r="A177" s="0" t="s">
        <v>116</v>
      </c>
      <c r="B177" s="0" t="s">
        <v>80</v>
      </c>
      <c r="C177" s="0" t="s">
        <v>119</v>
      </c>
      <c r="E177" s="0" t="s">
        <v>122</v>
      </c>
      <c r="F177" s="0" t="s">
        <v>123</v>
      </c>
      <c r="I177" s="13" t="n">
        <v>6043</v>
      </c>
      <c r="J177" s="13" t="n">
        <v>6409</v>
      </c>
    </row>
    <row r="179" customFormat="false" ht="12.8" hidden="false" customHeight="false" outlineLevel="0" collapsed="false">
      <c r="A179" s="0" t="s">
        <v>116</v>
      </c>
      <c r="B179" s="0" t="s">
        <v>80</v>
      </c>
      <c r="C179" s="0" t="s">
        <v>119</v>
      </c>
      <c r="E179" s="0" t="s">
        <v>119</v>
      </c>
      <c r="F179" s="0" t="s">
        <v>124</v>
      </c>
      <c r="I179" s="14" t="n">
        <v>224887</v>
      </c>
      <c r="J179" s="14" t="n">
        <v>227246</v>
      </c>
    </row>
    <row r="180" customFormat="false" ht="12.8" hidden="false" customHeight="false" outlineLevel="0" collapsed="false">
      <c r="I180" s="4" t="n">
        <f aca="false">SUM(I175:I177)</f>
        <v>224887</v>
      </c>
      <c r="J180" s="4" t="n">
        <f aca="false">SUM(J175:J177)</f>
        <v>227246</v>
      </c>
    </row>
    <row r="182" customFormat="false" ht="12.8" hidden="false" customHeight="false" outlineLevel="0" collapsed="false">
      <c r="A182" s="0" t="s">
        <v>116</v>
      </c>
      <c r="B182" s="0" t="s">
        <v>80</v>
      </c>
      <c r="C182" s="0" t="s">
        <v>119</v>
      </c>
      <c r="E182" s="0" t="s">
        <v>125</v>
      </c>
      <c r="F182" s="0" t="s">
        <v>126</v>
      </c>
      <c r="I182" s="13" t="n">
        <v>-18610</v>
      </c>
      <c r="J182" s="13" t="n">
        <v>-19300</v>
      </c>
    </row>
    <row r="183" customFormat="false" ht="12.8" hidden="false" customHeight="false" outlineLevel="0" collapsed="false">
      <c r="I183" s="13"/>
      <c r="J183" s="13"/>
    </row>
    <row r="185" customFormat="false" ht="12.8" hidden="false" customHeight="false" outlineLevel="0" collapsed="false">
      <c r="A185" s="0" t="s">
        <v>116</v>
      </c>
      <c r="B185" s="0" t="s">
        <v>80</v>
      </c>
      <c r="C185" s="0" t="s">
        <v>127</v>
      </c>
      <c r="E185" s="0" t="s">
        <v>128</v>
      </c>
      <c r="F185" s="0" t="s">
        <v>128</v>
      </c>
      <c r="I185" s="14" t="n">
        <v>206277</v>
      </c>
      <c r="J185" s="14" t="n">
        <v>207946</v>
      </c>
    </row>
    <row r="186" customFormat="false" ht="12.8" hidden="false" customHeight="false" outlineLevel="0" collapsed="false">
      <c r="I186" s="4" t="n">
        <f aca="false">SUM(I174:I177, I182:I183)</f>
        <v>206277</v>
      </c>
      <c r="J186" s="4" t="n">
        <f aca="false">SUM(J174:J177, J182:J183)</f>
        <v>207946</v>
      </c>
    </row>
    <row r="188" customFormat="false" ht="12.8" hidden="false" customHeight="false" outlineLevel="0" collapsed="false">
      <c r="A188" s="0" t="s">
        <v>116</v>
      </c>
      <c r="B188" s="0" t="s">
        <v>80</v>
      </c>
      <c r="C188" s="0" t="s">
        <v>80</v>
      </c>
      <c r="E188" s="0" t="s">
        <v>81</v>
      </c>
      <c r="F188" s="0" t="s">
        <v>81</v>
      </c>
      <c r="I188" s="14" t="n">
        <v>240617</v>
      </c>
      <c r="J188" s="14" t="n">
        <v>255071</v>
      </c>
    </row>
    <row r="189" customFormat="false" ht="12.8" hidden="false" customHeight="false" outlineLevel="0" collapsed="false">
      <c r="I189" s="4" t="n">
        <f aca="false">SUM(I172, I174:I177, I182:I183)</f>
        <v>240617</v>
      </c>
      <c r="J189" s="4" t="n">
        <f aca="false">SUM(J172, J174:J177, J182:J183)</f>
        <v>255071</v>
      </c>
    </row>
    <row r="191" customFormat="false" ht="12.8" hidden="false" customHeight="false" outlineLevel="0" collapsed="false">
      <c r="A191" s="0" t="s">
        <v>116</v>
      </c>
      <c r="B191" s="0" t="s">
        <v>129</v>
      </c>
      <c r="E191" s="0" t="s">
        <v>129</v>
      </c>
      <c r="F191" s="0" t="s">
        <v>130</v>
      </c>
      <c r="I191" s="14" t="n">
        <v>-28537</v>
      </c>
      <c r="J191" s="14" t="n">
        <v>-26614</v>
      </c>
    </row>
    <row r="193" customFormat="false" ht="12.8" hidden="false" customHeight="false" outlineLevel="0" collapsed="false">
      <c r="A193" s="0" t="s">
        <v>116</v>
      </c>
      <c r="B193" s="0" t="s">
        <v>131</v>
      </c>
      <c r="F193" s="0" t="s">
        <v>132</v>
      </c>
      <c r="I193" s="13" t="n">
        <v>3395</v>
      </c>
      <c r="J193" s="13" t="n">
        <v>40246</v>
      </c>
    </row>
    <row r="194" customFormat="false" ht="12.8" hidden="false" customHeight="false" outlineLevel="0" collapsed="false">
      <c r="A194" s="0" t="s">
        <v>116</v>
      </c>
      <c r="B194" s="0" t="s">
        <v>131</v>
      </c>
      <c r="F194" s="0" t="s">
        <v>133</v>
      </c>
      <c r="I194" s="13" t="n">
        <v>118</v>
      </c>
      <c r="J194" s="13" t="n">
        <v>70</v>
      </c>
    </row>
    <row r="195" customFormat="false" ht="12.8" hidden="false" customHeight="false" outlineLevel="0" collapsed="false">
      <c r="A195" s="0" t="s">
        <v>116</v>
      </c>
      <c r="B195" s="0" t="s">
        <v>131</v>
      </c>
      <c r="F195" s="0" t="s">
        <v>134</v>
      </c>
      <c r="I195" s="13" t="n">
        <v>273</v>
      </c>
      <c r="J195" s="13" t="n">
        <v>3085</v>
      </c>
    </row>
    <row r="196" customFormat="false" ht="12.8" hidden="false" customHeight="false" outlineLevel="0" collapsed="false">
      <c r="A196" s="0" t="s">
        <v>116</v>
      </c>
      <c r="B196" s="0" t="s">
        <v>131</v>
      </c>
      <c r="I196" s="13"/>
      <c r="J196" s="13"/>
    </row>
    <row r="198" customFormat="false" ht="12.8" hidden="false" customHeight="false" outlineLevel="0" collapsed="false">
      <c r="A198" s="0" t="s">
        <v>116</v>
      </c>
      <c r="B198" s="0" t="s">
        <v>131</v>
      </c>
      <c r="I198" s="14" t="n">
        <v>3786</v>
      </c>
      <c r="J198" s="14" t="n">
        <v>43401</v>
      </c>
    </row>
    <row r="199" customFormat="false" ht="12.8" hidden="false" customHeight="false" outlineLevel="0" collapsed="false">
      <c r="I199" s="4" t="n">
        <f aca="false">SUM(I193:I196)</f>
        <v>3786</v>
      </c>
      <c r="J199" s="4" t="n">
        <f aca="false">SUM(J193:J196)</f>
        <v>43401</v>
      </c>
    </row>
    <row r="201" customFormat="false" ht="12.8" hidden="false" customHeight="false" outlineLevel="0" collapsed="false">
      <c r="A201" s="0" t="s">
        <v>116</v>
      </c>
      <c r="B201" s="0" t="s">
        <v>135</v>
      </c>
      <c r="F201" s="0" t="s">
        <v>136</v>
      </c>
      <c r="I201" s="13" t="n">
        <v>-83753</v>
      </c>
      <c r="J201" s="13" t="n">
        <v>-252957</v>
      </c>
    </row>
    <row r="202" customFormat="false" ht="12.8" hidden="false" customHeight="false" outlineLevel="0" collapsed="false">
      <c r="A202" s="0" t="s">
        <v>116</v>
      </c>
      <c r="B202" s="0" t="s">
        <v>135</v>
      </c>
      <c r="F202" s="0" t="s">
        <v>137</v>
      </c>
      <c r="I202" s="13" t="n">
        <v>-24345</v>
      </c>
      <c r="J202" s="13" t="n">
        <v>-11832</v>
      </c>
    </row>
    <row r="203" customFormat="false" ht="12.8" hidden="false" customHeight="false" outlineLevel="0" collapsed="false">
      <c r="A203" s="0" t="s">
        <v>116</v>
      </c>
      <c r="B203" s="0" t="s">
        <v>135</v>
      </c>
      <c r="F203" s="0" t="s">
        <v>133</v>
      </c>
      <c r="I203" s="13" t="n">
        <v>-1</v>
      </c>
      <c r="J203" s="13" t="n">
        <v>-175</v>
      </c>
    </row>
    <row r="204" customFormat="false" ht="12.8" hidden="false" customHeight="false" outlineLevel="0" collapsed="false">
      <c r="A204" s="0" t="s">
        <v>116</v>
      </c>
      <c r="B204" s="0" t="s">
        <v>135</v>
      </c>
      <c r="F204" s="0" t="s">
        <v>138</v>
      </c>
      <c r="I204" s="13" t="n">
        <v>642</v>
      </c>
      <c r="J204" s="13" t="n">
        <v>-1894</v>
      </c>
    </row>
    <row r="205" customFormat="false" ht="12.8" hidden="false" customHeight="false" outlineLevel="0" collapsed="false">
      <c r="A205" s="0" t="s">
        <v>116</v>
      </c>
      <c r="B205" s="0" t="s">
        <v>135</v>
      </c>
      <c r="F205" s="0" t="s">
        <v>134</v>
      </c>
      <c r="I205" s="13" t="n">
        <v>-1415</v>
      </c>
      <c r="J205" s="13" t="n">
        <v>-5901</v>
      </c>
    </row>
    <row r="207" customFormat="false" ht="12.8" hidden="false" customHeight="false" outlineLevel="0" collapsed="false">
      <c r="A207" s="0" t="s">
        <v>116</v>
      </c>
      <c r="B207" s="0" t="s">
        <v>135</v>
      </c>
      <c r="I207" s="14" t="n">
        <v>-108872</v>
      </c>
      <c r="J207" s="14" t="n">
        <v>-272759</v>
      </c>
    </row>
    <row r="208" customFormat="false" ht="12.8" hidden="false" customHeight="false" outlineLevel="0" collapsed="false">
      <c r="I208" s="4" t="n">
        <f aca="false">SUM(I201:I205)</f>
        <v>-108872</v>
      </c>
      <c r="J208" s="4" t="n">
        <f aca="false">SUM(J201:J205)</f>
        <v>-272759</v>
      </c>
    </row>
    <row r="210" customFormat="false" ht="12.8" hidden="false" customHeight="false" outlineLevel="0" collapsed="false">
      <c r="A210" s="0" t="s">
        <v>116</v>
      </c>
      <c r="B210" s="0" t="s">
        <v>139</v>
      </c>
      <c r="F210" s="0" t="s">
        <v>140</v>
      </c>
      <c r="I210" s="14" t="n">
        <v>-105086</v>
      </c>
      <c r="J210" s="14" t="n">
        <v>-229358</v>
      </c>
    </row>
    <row r="211" customFormat="false" ht="12.8" hidden="false" customHeight="false" outlineLevel="0" collapsed="false">
      <c r="I211" s="4" t="n">
        <f aca="false">I198+I207</f>
        <v>-105086</v>
      </c>
      <c r="J211" s="4" t="n">
        <f aca="false">J198+J207</f>
        <v>-229358</v>
      </c>
    </row>
    <row r="213" customFormat="false" ht="12.8" hidden="false" customHeight="false" outlineLevel="0" collapsed="false">
      <c r="A213" s="0" t="s">
        <v>116</v>
      </c>
      <c r="B213" s="0" t="s">
        <v>141</v>
      </c>
      <c r="F213" s="0" t="s">
        <v>142</v>
      </c>
      <c r="I213" s="13" t="n">
        <v>-6708</v>
      </c>
      <c r="J213" s="13" t="n">
        <v>321</v>
      </c>
    </row>
    <row r="214" customFormat="false" ht="12.8" hidden="false" customHeight="false" outlineLevel="0" collapsed="false">
      <c r="A214" s="0" t="s">
        <v>116</v>
      </c>
      <c r="B214" s="0" t="s">
        <v>141</v>
      </c>
      <c r="F214" s="0" t="s">
        <v>143</v>
      </c>
      <c r="I214" s="13" t="n">
        <v>-2415</v>
      </c>
      <c r="J214" s="13" t="n">
        <v>115</v>
      </c>
    </row>
    <row r="216" customFormat="false" ht="12.8" hidden="false" customHeight="false" outlineLevel="0" collapsed="false">
      <c r="A216" s="0" t="s">
        <v>116</v>
      </c>
      <c r="B216" s="0" t="s">
        <v>144</v>
      </c>
      <c r="F216" s="0" t="s">
        <v>145</v>
      </c>
      <c r="I216" s="13" t="n">
        <v>-4163</v>
      </c>
      <c r="J216" s="13" t="n">
        <v>-3502</v>
      </c>
    </row>
    <row r="217" customFormat="false" ht="12.8" hidden="false" customHeight="false" outlineLevel="0" collapsed="false">
      <c r="A217" s="0" t="s">
        <v>116</v>
      </c>
      <c r="B217" s="0" t="s">
        <v>144</v>
      </c>
      <c r="F217" s="0" t="s">
        <v>146</v>
      </c>
      <c r="I217" s="13" t="n">
        <v>-1545</v>
      </c>
      <c r="J217" s="13" t="n">
        <v>-4385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1917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2020-11-02T19:01:35Z</dcterms:created>
  <dc:creator/>
  <dc:description/>
  <dc:language>pt-BR</dc:language>
  <cp:lastModifiedBy/>
  <dcterms:modified xsi:type="dcterms:W3CDTF">2020-11-14T21:46:58Z</dcterms:modified>
  <cp:revision>59</cp:revision>
  <dc:subject/>
  <dc:title/>
</cp:coreProperties>
</file>