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8" firstSheet="1" activeTab="6"/>
  </bookViews>
  <sheets>
    <sheet name="单纯形典式" sheetId="3" r:id="rId1"/>
    <sheet name="两阶段法" sheetId="1" r:id="rId2"/>
    <sheet name="对偶单纯形" sheetId="2" r:id="rId3"/>
    <sheet name="割平面" sheetId="4" r:id="rId4"/>
    <sheet name="隐枚举" sheetId="5" r:id="rId5"/>
    <sheet name="分配" sheetId="6" r:id="rId6"/>
    <sheet name="目标规划单纯形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7" l="1"/>
  <c r="D12" i="7"/>
  <c r="W19" i="7" l="1"/>
  <c r="X19" i="7"/>
  <c r="Y19" i="7"/>
  <c r="Z19" i="7"/>
  <c r="AA19" i="7"/>
  <c r="AB19" i="7"/>
  <c r="AC19" i="7"/>
  <c r="AD19" i="7"/>
  <c r="R19" i="7"/>
  <c r="S19" i="7"/>
  <c r="T19" i="7"/>
  <c r="U19" i="7"/>
  <c r="V19" i="7"/>
  <c r="T13" i="7"/>
  <c r="U13" i="7"/>
  <c r="V13" i="7"/>
  <c r="W13" i="7"/>
  <c r="X13" i="7"/>
  <c r="Y13" i="7"/>
  <c r="Z13" i="7"/>
  <c r="AA13" i="7"/>
  <c r="AB13" i="7"/>
  <c r="AC13" i="7"/>
  <c r="AD13" i="7"/>
  <c r="T14" i="7"/>
  <c r="U14" i="7"/>
  <c r="V14" i="7"/>
  <c r="W14" i="7"/>
  <c r="X14" i="7"/>
  <c r="Y14" i="7"/>
  <c r="Z14" i="7"/>
  <c r="AA14" i="7"/>
  <c r="AB14" i="7"/>
  <c r="AC14" i="7"/>
  <c r="AD14" i="7"/>
  <c r="T15" i="7"/>
  <c r="U15" i="7"/>
  <c r="V15" i="7"/>
  <c r="W15" i="7"/>
  <c r="X15" i="7"/>
  <c r="Y15" i="7"/>
  <c r="Z15" i="7"/>
  <c r="AA15" i="7"/>
  <c r="AB15" i="7"/>
  <c r="AC15" i="7"/>
  <c r="AD15" i="7"/>
  <c r="T16" i="7"/>
  <c r="U16" i="7"/>
  <c r="V16" i="7"/>
  <c r="W16" i="7"/>
  <c r="X16" i="7"/>
  <c r="Y16" i="7"/>
  <c r="Z16" i="7"/>
  <c r="AA16" i="7"/>
  <c r="AB16" i="7"/>
  <c r="AC16" i="7"/>
  <c r="AD16" i="7"/>
  <c r="T17" i="7"/>
  <c r="U17" i="7"/>
  <c r="V17" i="7"/>
  <c r="W17" i="7"/>
  <c r="X17" i="7"/>
  <c r="Y17" i="7"/>
  <c r="Z17" i="7"/>
  <c r="AA17" i="7"/>
  <c r="AB17" i="7"/>
  <c r="AC17" i="7"/>
  <c r="AD17" i="7"/>
  <c r="S14" i="7"/>
  <c r="S15" i="7"/>
  <c r="S16" i="7"/>
  <c r="S17" i="7"/>
  <c r="R13" i="7"/>
  <c r="S13" i="7"/>
  <c r="AB12" i="7"/>
  <c r="AC12" i="7"/>
  <c r="AD12" i="7"/>
  <c r="T12" i="7"/>
  <c r="U12" i="7"/>
  <c r="V12" i="7"/>
  <c r="W12" i="7"/>
  <c r="X12" i="7"/>
  <c r="Y12" i="7"/>
  <c r="Z12" i="7"/>
  <c r="AA12" i="7"/>
  <c r="R12" i="7"/>
  <c r="S12" i="7"/>
  <c r="F14" i="7"/>
  <c r="F22" i="7" s="1"/>
  <c r="G18" i="7"/>
  <c r="E17" i="7"/>
  <c r="F17" i="7"/>
  <c r="G17" i="7"/>
  <c r="H17" i="7"/>
  <c r="I17" i="7"/>
  <c r="J17" i="7"/>
  <c r="K17" i="7"/>
  <c r="L17" i="7"/>
  <c r="M17" i="7"/>
  <c r="N17" i="7"/>
  <c r="E18" i="7"/>
  <c r="F18" i="7"/>
  <c r="H18" i="7"/>
  <c r="I18" i="7"/>
  <c r="J18" i="7"/>
  <c r="K18" i="7"/>
  <c r="L18" i="7"/>
  <c r="M18" i="7"/>
  <c r="N18" i="7"/>
  <c r="E19" i="7"/>
  <c r="F19" i="7"/>
  <c r="G19" i="7"/>
  <c r="H19" i="7"/>
  <c r="I19" i="7"/>
  <c r="J19" i="7"/>
  <c r="K19" i="7"/>
  <c r="L19" i="7"/>
  <c r="M19" i="7"/>
  <c r="N19" i="7"/>
  <c r="E20" i="7"/>
  <c r="F20" i="7"/>
  <c r="F28" i="7" s="1"/>
  <c r="G20" i="7"/>
  <c r="H20" i="7"/>
  <c r="I20" i="7"/>
  <c r="J20" i="7"/>
  <c r="K20" i="7"/>
  <c r="L20" i="7"/>
  <c r="M20" i="7"/>
  <c r="N20" i="7"/>
  <c r="E21" i="7"/>
  <c r="F21" i="7"/>
  <c r="G21" i="7"/>
  <c r="H21" i="7"/>
  <c r="I21" i="7"/>
  <c r="J21" i="7"/>
  <c r="K21" i="7"/>
  <c r="L21" i="7"/>
  <c r="M21" i="7"/>
  <c r="N21" i="7"/>
  <c r="F16" i="7"/>
  <c r="G16" i="7"/>
  <c r="H16" i="7"/>
  <c r="I16" i="7"/>
  <c r="J16" i="7"/>
  <c r="K16" i="7"/>
  <c r="L16" i="7"/>
  <c r="M16" i="7"/>
  <c r="N16" i="7"/>
  <c r="D17" i="7"/>
  <c r="D18" i="7"/>
  <c r="D19" i="7"/>
  <c r="D21" i="7"/>
  <c r="D16" i="7"/>
  <c r="D24" i="7" s="1"/>
  <c r="D15" i="7"/>
  <c r="D14" i="7"/>
  <c r="D22" i="7" s="1"/>
  <c r="E16" i="7"/>
  <c r="G14" i="7"/>
  <c r="G22" i="7" s="1"/>
  <c r="H14" i="7"/>
  <c r="H22" i="7" s="1"/>
  <c r="I14" i="7"/>
  <c r="I22" i="7" s="1"/>
  <c r="J14" i="7"/>
  <c r="J22" i="7" s="1"/>
  <c r="K14" i="7"/>
  <c r="K22" i="7" s="1"/>
  <c r="L14" i="7"/>
  <c r="L22" i="7" s="1"/>
  <c r="M14" i="7"/>
  <c r="M22" i="7" s="1"/>
  <c r="N14" i="7"/>
  <c r="N22" i="7" s="1"/>
  <c r="E14" i="7"/>
  <c r="E22" i="7" s="1"/>
  <c r="F15" i="7"/>
  <c r="G15" i="7"/>
  <c r="H15" i="7"/>
  <c r="I15" i="7"/>
  <c r="J15" i="7"/>
  <c r="K15" i="7"/>
  <c r="L15" i="7"/>
  <c r="M15" i="7"/>
  <c r="N15" i="7"/>
  <c r="E15" i="7"/>
  <c r="D20" i="7"/>
  <c r="D25" i="7" l="1"/>
  <c r="D33" i="7" s="1"/>
  <c r="N28" i="7"/>
  <c r="N36" i="7" s="1"/>
  <c r="J28" i="7"/>
  <c r="N23" i="7"/>
  <c r="J23" i="7"/>
  <c r="F23" i="7"/>
  <c r="D26" i="7"/>
  <c r="M29" i="7"/>
  <c r="I29" i="7"/>
  <c r="E29" i="7"/>
  <c r="E37" i="7" s="1"/>
  <c r="K28" i="7"/>
  <c r="G28" i="7"/>
  <c r="M27" i="7"/>
  <c r="I27" i="7"/>
  <c r="E27" i="7"/>
  <c r="K26" i="7"/>
  <c r="F26" i="7"/>
  <c r="F34" i="7" s="1"/>
  <c r="D29" i="7"/>
  <c r="L24" i="7"/>
  <c r="G26" i="7"/>
  <c r="D28" i="7"/>
  <c r="F24" i="7"/>
  <c r="E23" i="7"/>
  <c r="L26" i="7"/>
  <c r="H24" i="7"/>
  <c r="L25" i="7"/>
  <c r="L33" i="7" s="1"/>
  <c r="H25" i="7"/>
  <c r="H33" i="7" s="1"/>
  <c r="M23" i="7"/>
  <c r="K24" i="7"/>
  <c r="D32" i="7" s="1"/>
  <c r="L29" i="7"/>
  <c r="H29" i="7"/>
  <c r="L23" i="7"/>
  <c r="E24" i="7"/>
  <c r="J24" i="7"/>
  <c r="J32" i="7" s="1"/>
  <c r="G29" i="7"/>
  <c r="I28" i="7"/>
  <c r="K27" i="7"/>
  <c r="G27" i="7"/>
  <c r="I26" i="7"/>
  <c r="N25" i="7"/>
  <c r="N33" i="7" s="1"/>
  <c r="K23" i="7"/>
  <c r="N31" i="7" s="1"/>
  <c r="G23" i="7"/>
  <c r="D27" i="7"/>
  <c r="M24" i="7"/>
  <c r="I24" i="7"/>
  <c r="I32" i="7" s="1"/>
  <c r="N29" i="7"/>
  <c r="J29" i="7"/>
  <c r="F29" i="7"/>
  <c r="N27" i="7"/>
  <c r="J27" i="7"/>
  <c r="M25" i="7"/>
  <c r="M33" i="7" s="1"/>
  <c r="I25" i="7"/>
  <c r="I33" i="7" s="1"/>
  <c r="E25" i="7"/>
  <c r="E33" i="7" s="1"/>
  <c r="E30" i="7"/>
  <c r="G24" i="7"/>
  <c r="L27" i="7"/>
  <c r="H27" i="7"/>
  <c r="N26" i="7"/>
  <c r="J26" i="7"/>
  <c r="E26" i="7"/>
  <c r="K25" i="7"/>
  <c r="K33" i="7" s="1"/>
  <c r="G25" i="7"/>
  <c r="G33" i="7" s="1"/>
  <c r="D23" i="7"/>
  <c r="H26" i="7"/>
  <c r="I23" i="7"/>
  <c r="H23" i="7"/>
  <c r="N24" i="7"/>
  <c r="K29" i="7"/>
  <c r="M28" i="7"/>
  <c r="M26" i="7"/>
  <c r="J25" i="7"/>
  <c r="J33" i="7" s="1"/>
  <c r="D30" i="7"/>
  <c r="H34" i="7"/>
  <c r="F27" i="7"/>
  <c r="F35" i="7" s="1"/>
  <c r="L28" i="7"/>
  <c r="F25" i="7"/>
  <c r="F33" i="7" s="1"/>
  <c r="E28" i="7"/>
  <c r="H28" i="7"/>
  <c r="H36" i="7" s="1"/>
  <c r="B17" i="6"/>
  <c r="B18" i="6"/>
  <c r="B19" i="6"/>
  <c r="B20" i="6"/>
  <c r="B21" i="6"/>
  <c r="C19" i="6"/>
  <c r="D19" i="6"/>
  <c r="E19" i="6"/>
  <c r="F19" i="6"/>
  <c r="C21" i="6"/>
  <c r="D21" i="6"/>
  <c r="E21" i="6"/>
  <c r="F21" i="6"/>
  <c r="C13" i="6"/>
  <c r="D13" i="6"/>
  <c r="E13" i="6"/>
  <c r="F13" i="6"/>
  <c r="B13" i="6"/>
  <c r="C12" i="6"/>
  <c r="D12" i="6"/>
  <c r="E12" i="6"/>
  <c r="F12" i="6"/>
  <c r="B12" i="6"/>
  <c r="C11" i="6"/>
  <c r="D11" i="6"/>
  <c r="E11" i="6"/>
  <c r="F11" i="6"/>
  <c r="B11" i="6"/>
  <c r="C10" i="6"/>
  <c r="D10" i="6"/>
  <c r="E10" i="6"/>
  <c r="F10" i="6"/>
  <c r="B10" i="6"/>
  <c r="C9" i="6"/>
  <c r="D9" i="6"/>
  <c r="E9" i="6"/>
  <c r="F9" i="6"/>
  <c r="B9" i="6"/>
  <c r="K31" i="7" l="1"/>
  <c r="E34" i="7"/>
  <c r="M36" i="7"/>
  <c r="L30" i="7"/>
  <c r="H32" i="7"/>
  <c r="L36" i="7"/>
  <c r="N32" i="7"/>
  <c r="D31" i="7"/>
  <c r="E32" i="7"/>
  <c r="D36" i="7"/>
  <c r="K36" i="7"/>
  <c r="M34" i="7"/>
  <c r="J34" i="7"/>
  <c r="L34" i="7"/>
  <c r="G34" i="7"/>
  <c r="K34" i="7"/>
  <c r="E36" i="7"/>
  <c r="N34" i="7"/>
  <c r="J37" i="7"/>
  <c r="I34" i="7"/>
  <c r="E31" i="7"/>
  <c r="L32" i="7"/>
  <c r="D34" i="7"/>
  <c r="M37" i="7"/>
  <c r="N37" i="7"/>
  <c r="M30" i="7"/>
  <c r="H30" i="7"/>
  <c r="J30" i="7"/>
  <c r="H31" i="7"/>
  <c r="M32" i="7"/>
  <c r="L31" i="7"/>
  <c r="K30" i="7"/>
  <c r="G31" i="7"/>
  <c r="I36" i="7"/>
  <c r="I30" i="7"/>
  <c r="I31" i="7"/>
  <c r="G32" i="7"/>
  <c r="H37" i="7"/>
  <c r="M31" i="7"/>
  <c r="F30" i="7"/>
  <c r="I37" i="7"/>
  <c r="K37" i="7"/>
  <c r="L37" i="7"/>
  <c r="G30" i="7"/>
  <c r="G36" i="7"/>
  <c r="J31" i="7"/>
  <c r="N30" i="7"/>
  <c r="J36" i="7"/>
  <c r="K32" i="7"/>
  <c r="G37" i="7"/>
  <c r="M35" i="7"/>
  <c r="E35" i="7"/>
  <c r="N35" i="7"/>
  <c r="I35" i="7"/>
  <c r="F37" i="7"/>
  <c r="D35" i="7"/>
  <c r="G35" i="7"/>
  <c r="F32" i="7"/>
  <c r="H35" i="7"/>
  <c r="L35" i="7"/>
  <c r="F31" i="7"/>
  <c r="J35" i="7"/>
  <c r="K35" i="7"/>
  <c r="F36" i="7"/>
  <c r="B115" i="4"/>
  <c r="D115" i="4"/>
  <c r="E115" i="4"/>
  <c r="F115" i="4"/>
  <c r="G115" i="4"/>
  <c r="H115" i="4"/>
  <c r="I115" i="4"/>
  <c r="J115" i="4"/>
  <c r="K115" i="4"/>
  <c r="C115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J92" i="4"/>
  <c r="J93" i="4"/>
  <c r="J94" i="4"/>
  <c r="J95" i="4"/>
  <c r="I93" i="4"/>
  <c r="I94" i="4"/>
  <c r="I95" i="4"/>
  <c r="I92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J89" i="4"/>
  <c r="J90" i="4"/>
  <c r="I89" i="4"/>
  <c r="I90" i="4"/>
  <c r="B91" i="4"/>
  <c r="C91" i="4"/>
  <c r="D91" i="4"/>
  <c r="E91" i="4"/>
  <c r="F91" i="4"/>
  <c r="G91" i="4"/>
  <c r="H91" i="4"/>
  <c r="J91" i="4"/>
  <c r="I91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I81" i="4"/>
  <c r="J81" i="4"/>
  <c r="I82" i="4"/>
  <c r="J82" i="4"/>
  <c r="I83" i="4"/>
  <c r="J83" i="4"/>
  <c r="I84" i="4"/>
  <c r="J84" i="4"/>
  <c r="I85" i="4"/>
  <c r="J85" i="4"/>
  <c r="I86" i="4"/>
  <c r="J86" i="4"/>
  <c r="H81" i="4"/>
  <c r="H82" i="4"/>
  <c r="H83" i="4"/>
  <c r="H84" i="4"/>
  <c r="H85" i="4"/>
  <c r="H86" i="4"/>
  <c r="I87" i="4"/>
  <c r="J87" i="4"/>
  <c r="B87" i="4"/>
  <c r="C87" i="4"/>
  <c r="D87" i="4"/>
  <c r="E87" i="4"/>
  <c r="F87" i="4"/>
  <c r="G87" i="4"/>
  <c r="H87" i="4"/>
  <c r="B79" i="4"/>
  <c r="D79" i="4"/>
  <c r="E79" i="4"/>
  <c r="F79" i="4"/>
  <c r="G79" i="4"/>
  <c r="H79" i="4"/>
  <c r="I79" i="4"/>
  <c r="J79" i="4"/>
  <c r="C79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E56" i="4"/>
  <c r="E57" i="4"/>
  <c r="E58" i="4"/>
  <c r="E59" i="4"/>
  <c r="E60" i="4"/>
  <c r="B61" i="4"/>
  <c r="C61" i="4"/>
  <c r="D61" i="4"/>
  <c r="F61" i="4"/>
  <c r="G61" i="4"/>
  <c r="H61" i="4"/>
  <c r="I61" i="4"/>
  <c r="E61" i="4"/>
  <c r="B54" i="4"/>
  <c r="D54" i="4"/>
  <c r="E54" i="4"/>
  <c r="F54" i="4"/>
  <c r="G54" i="4"/>
  <c r="H54" i="4"/>
  <c r="I54" i="4"/>
  <c r="C54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H34" i="4"/>
  <c r="H35" i="4"/>
  <c r="H36" i="4"/>
  <c r="H37" i="4"/>
  <c r="G34" i="4"/>
  <c r="G35" i="4"/>
  <c r="G36" i="4"/>
  <c r="G37" i="4"/>
  <c r="B38" i="4"/>
  <c r="C38" i="4"/>
  <c r="D38" i="4"/>
  <c r="E38" i="4"/>
  <c r="F38" i="4"/>
  <c r="H38" i="4"/>
  <c r="G38" i="4"/>
  <c r="D32" i="4"/>
  <c r="E32" i="4"/>
  <c r="F32" i="4"/>
  <c r="G32" i="4"/>
  <c r="H32" i="4"/>
  <c r="B32" i="4"/>
  <c r="C32" i="4"/>
  <c r="D9" i="4"/>
  <c r="E9" i="4"/>
  <c r="B10" i="4"/>
  <c r="B9" i="4" s="1"/>
  <c r="C10" i="4"/>
  <c r="C9" i="4" s="1"/>
  <c r="C14" i="4" s="1"/>
  <c r="D10" i="4"/>
  <c r="E10" i="4"/>
  <c r="F10" i="4"/>
  <c r="F9" i="4" s="1"/>
  <c r="F14" i="4" s="1"/>
  <c r="G10" i="4"/>
  <c r="G9" i="4" s="1"/>
  <c r="G14" i="4" s="1"/>
  <c r="D11" i="4"/>
  <c r="E11" i="4"/>
  <c r="C12" i="4"/>
  <c r="D12" i="4"/>
  <c r="E12" i="4"/>
  <c r="F12" i="4"/>
  <c r="G12" i="4"/>
  <c r="D14" i="4"/>
  <c r="E14" i="4"/>
  <c r="D16" i="4"/>
  <c r="E16" i="4"/>
  <c r="C17" i="4"/>
  <c r="C15" i="4" s="1"/>
  <c r="D17" i="4"/>
  <c r="D15" i="4" s="1"/>
  <c r="E17" i="4"/>
  <c r="E15" i="4" s="1"/>
  <c r="F17" i="4"/>
  <c r="F15" i="4" s="1"/>
  <c r="G17" i="4"/>
  <c r="G15" i="4" s="1"/>
  <c r="B12" i="4" l="1"/>
  <c r="B17" i="4" s="1"/>
  <c r="B15" i="4" s="1"/>
  <c r="G11" i="4"/>
  <c r="G16" i="4" s="1"/>
  <c r="C11" i="4"/>
  <c r="C16" i="4" s="1"/>
  <c r="F11" i="4"/>
  <c r="F16" i="4" s="1"/>
  <c r="B11" i="4"/>
  <c r="B16" i="4" s="1"/>
  <c r="N12" i="3"/>
  <c r="O12" i="3"/>
  <c r="R12" i="3"/>
  <c r="S12" i="3"/>
  <c r="Q12" i="3"/>
  <c r="N14" i="3"/>
  <c r="O14" i="3"/>
  <c r="N15" i="3"/>
  <c r="O15" i="3"/>
  <c r="R14" i="3"/>
  <c r="S14" i="3"/>
  <c r="R15" i="3"/>
  <c r="S15" i="3"/>
  <c r="Q15" i="3"/>
  <c r="Q14" i="3"/>
  <c r="N13" i="3"/>
  <c r="O13" i="3"/>
  <c r="R13" i="3"/>
  <c r="S13" i="3"/>
  <c r="Q13" i="3"/>
  <c r="N8" i="3"/>
  <c r="O8" i="3"/>
  <c r="N9" i="3"/>
  <c r="O9" i="3"/>
  <c r="N10" i="3"/>
  <c r="O10" i="3"/>
  <c r="Q8" i="3"/>
  <c r="R8" i="3"/>
  <c r="S8" i="3"/>
  <c r="T8" i="3"/>
  <c r="Q9" i="3"/>
  <c r="R9" i="3"/>
  <c r="S9" i="3"/>
  <c r="T9" i="3"/>
  <c r="T13" i="3" s="1"/>
  <c r="T15" i="3" s="1"/>
  <c r="Q10" i="3"/>
  <c r="R10" i="3"/>
  <c r="S10" i="3"/>
  <c r="T10" i="3"/>
  <c r="P8" i="3"/>
  <c r="P12" i="3" s="1"/>
  <c r="P9" i="3"/>
  <c r="P13" i="3" s="1"/>
  <c r="P15" i="3" s="1"/>
  <c r="P10" i="3"/>
  <c r="P14" i="3" s="1"/>
  <c r="N11" i="3"/>
  <c r="O11" i="3"/>
  <c r="Q11" i="3"/>
  <c r="R11" i="3"/>
  <c r="S11" i="3"/>
  <c r="T11" i="3"/>
  <c r="P11" i="3"/>
  <c r="H10" i="3"/>
  <c r="I10" i="3"/>
  <c r="F10" i="3"/>
  <c r="H8" i="3"/>
  <c r="I8" i="3"/>
  <c r="F8" i="3"/>
  <c r="D9" i="3"/>
  <c r="D10" i="3" s="1"/>
  <c r="E9" i="3"/>
  <c r="E10" i="3" s="1"/>
  <c r="G9" i="3"/>
  <c r="H9" i="3"/>
  <c r="I9" i="3"/>
  <c r="F9" i="3"/>
  <c r="B14" i="4" l="1"/>
  <c r="T14" i="3"/>
  <c r="T12" i="3"/>
  <c r="E8" i="3"/>
  <c r="D8" i="3"/>
  <c r="G8" i="3"/>
  <c r="G10" i="3"/>
  <c r="K43" i="2"/>
  <c r="D43" i="2"/>
  <c r="E43" i="2"/>
  <c r="F43" i="2"/>
  <c r="G43" i="2"/>
  <c r="H43" i="2"/>
  <c r="I43" i="2"/>
  <c r="D40" i="2"/>
  <c r="E40" i="2"/>
  <c r="F40" i="2"/>
  <c r="G40" i="2"/>
  <c r="H40" i="2"/>
  <c r="I40" i="2"/>
  <c r="D41" i="2"/>
  <c r="E41" i="2"/>
  <c r="F41" i="2"/>
  <c r="G41" i="2"/>
  <c r="H41" i="2"/>
  <c r="I41" i="2"/>
  <c r="K40" i="2"/>
  <c r="K41" i="2"/>
  <c r="J43" i="2"/>
  <c r="J40" i="2"/>
  <c r="J41" i="2"/>
  <c r="D42" i="2"/>
  <c r="E42" i="2"/>
  <c r="F42" i="2"/>
  <c r="G42" i="2"/>
  <c r="H42" i="2"/>
  <c r="I42" i="2"/>
  <c r="K42" i="2"/>
  <c r="J42" i="2"/>
  <c r="D35" i="2"/>
  <c r="D36" i="2"/>
  <c r="D37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E35" i="2"/>
  <c r="E36" i="2"/>
  <c r="E37" i="2"/>
  <c r="D38" i="2"/>
  <c r="F38" i="2"/>
  <c r="G38" i="2"/>
  <c r="H38" i="2"/>
  <c r="I38" i="2"/>
  <c r="J38" i="2"/>
  <c r="K38" i="2"/>
  <c r="E38" i="2"/>
  <c r="D30" i="2"/>
  <c r="E30" i="2"/>
  <c r="F30" i="2"/>
  <c r="H30" i="2"/>
  <c r="I30" i="2"/>
  <c r="J30" i="2"/>
  <c r="K30" i="2"/>
  <c r="G30" i="2"/>
  <c r="D31" i="2"/>
  <c r="E31" i="2"/>
  <c r="F31" i="2"/>
  <c r="H31" i="2"/>
  <c r="I31" i="2"/>
  <c r="J31" i="2"/>
  <c r="K31" i="2"/>
  <c r="G31" i="2"/>
  <c r="D33" i="2"/>
  <c r="E33" i="2"/>
  <c r="F33" i="2"/>
  <c r="H33" i="2"/>
  <c r="I33" i="2"/>
  <c r="J33" i="2"/>
  <c r="K33" i="2"/>
  <c r="G33" i="2"/>
  <c r="D32" i="2"/>
  <c r="E32" i="2"/>
  <c r="F32" i="2"/>
  <c r="H32" i="2"/>
  <c r="I32" i="2"/>
  <c r="J32" i="2"/>
  <c r="K32" i="2"/>
  <c r="G32" i="2"/>
  <c r="E15" i="2" l="1"/>
  <c r="G14" i="2"/>
  <c r="H14" i="2"/>
  <c r="I14" i="2"/>
  <c r="J14" i="2"/>
  <c r="G15" i="2"/>
  <c r="H15" i="2"/>
  <c r="I15" i="2"/>
  <c r="J15" i="2"/>
  <c r="G16" i="2"/>
  <c r="H16" i="2"/>
  <c r="I16" i="2"/>
  <c r="J16" i="2"/>
  <c r="F14" i="2"/>
  <c r="F15" i="2"/>
  <c r="F16" i="2"/>
  <c r="E17" i="2"/>
  <c r="E14" i="2" s="1"/>
  <c r="G17" i="2"/>
  <c r="H17" i="2"/>
  <c r="I17" i="2"/>
  <c r="J17" i="2"/>
  <c r="F17" i="2"/>
  <c r="F9" i="2"/>
  <c r="G9" i="2"/>
  <c r="H9" i="2"/>
  <c r="I9" i="2"/>
  <c r="J9" i="2"/>
  <c r="E9" i="2"/>
  <c r="D11" i="2"/>
  <c r="F11" i="2"/>
  <c r="G11" i="2"/>
  <c r="H11" i="2"/>
  <c r="I11" i="2"/>
  <c r="J11" i="2"/>
  <c r="F12" i="2"/>
  <c r="G12" i="2"/>
  <c r="H12" i="2"/>
  <c r="I12" i="2"/>
  <c r="J12" i="2"/>
  <c r="E12" i="2"/>
  <c r="E11" i="2"/>
  <c r="H10" i="2"/>
  <c r="F10" i="2"/>
  <c r="G10" i="2"/>
  <c r="I10" i="2"/>
  <c r="J10" i="2"/>
  <c r="D10" i="2"/>
  <c r="D9" i="2" s="1"/>
  <c r="E10" i="2"/>
  <c r="D16" i="2" l="1"/>
  <c r="D15" i="2"/>
  <c r="E16" i="2"/>
  <c r="D12" i="2"/>
  <c r="D17" i="2" s="1"/>
  <c r="D14" i="2" s="1"/>
  <c r="C60" i="1"/>
  <c r="C61" i="1" s="1"/>
  <c r="D60" i="1"/>
  <c r="D61" i="1" s="1"/>
  <c r="F60" i="1"/>
  <c r="G60" i="1"/>
  <c r="H60" i="1"/>
  <c r="H62" i="1" s="1"/>
  <c r="E60" i="1"/>
  <c r="E61" i="1" s="1"/>
  <c r="D14" i="1"/>
  <c r="D15" i="1"/>
  <c r="I13" i="1"/>
  <c r="G14" i="1"/>
  <c r="I14" i="1"/>
  <c r="K14" i="1"/>
  <c r="I15" i="1"/>
  <c r="E14" i="1"/>
  <c r="C16" i="1"/>
  <c r="C15" i="1" s="1"/>
  <c r="D16" i="1"/>
  <c r="F16" i="1"/>
  <c r="F21" i="1" s="1"/>
  <c r="G16" i="1"/>
  <c r="G15" i="1" s="1"/>
  <c r="H16" i="1"/>
  <c r="H15" i="1" s="1"/>
  <c r="I16" i="1"/>
  <c r="J16" i="1"/>
  <c r="J14" i="1" s="1"/>
  <c r="K16" i="1"/>
  <c r="K15" i="1" s="1"/>
  <c r="E16" i="1"/>
  <c r="E15" i="1" s="1"/>
  <c r="D21" i="1"/>
  <c r="E21" i="1"/>
  <c r="G8" i="1"/>
  <c r="G13" i="1" s="1"/>
  <c r="H8" i="1"/>
  <c r="H13" i="1" s="1"/>
  <c r="C8" i="1"/>
  <c r="C13" i="1" s="1"/>
  <c r="D8" i="1"/>
  <c r="D13" i="1" s="1"/>
  <c r="E8" i="1"/>
  <c r="E13" i="1" s="1"/>
  <c r="F8" i="1"/>
  <c r="F13" i="1" s="1"/>
  <c r="J8" i="1"/>
  <c r="K8" i="1"/>
  <c r="K13" i="1" s="1"/>
  <c r="I8" i="1"/>
  <c r="F65" i="1" l="1"/>
  <c r="F62" i="1"/>
  <c r="F67" i="1" s="1"/>
  <c r="G65" i="1"/>
  <c r="F61" i="1"/>
  <c r="E65" i="1"/>
  <c r="D65" i="1"/>
  <c r="E62" i="1"/>
  <c r="G61" i="1"/>
  <c r="G62" i="1"/>
  <c r="D62" i="1"/>
  <c r="H65" i="1"/>
  <c r="H67" i="1" s="1"/>
  <c r="J15" i="1"/>
  <c r="F15" i="1"/>
  <c r="H14" i="1"/>
  <c r="J13" i="1"/>
  <c r="C14" i="1"/>
  <c r="C62" i="1"/>
  <c r="C65" i="1"/>
  <c r="I21" i="1"/>
  <c r="I18" i="1" s="1"/>
  <c r="F14" i="1"/>
  <c r="F19" i="1" s="1"/>
  <c r="H61" i="1"/>
  <c r="D18" i="1"/>
  <c r="E20" i="1"/>
  <c r="D20" i="1"/>
  <c r="K21" i="1"/>
  <c r="K19" i="1" s="1"/>
  <c r="G21" i="1"/>
  <c r="C21" i="1"/>
  <c r="J21" i="1"/>
  <c r="J19" i="1" s="1"/>
  <c r="D19" i="1"/>
  <c r="H21" i="1"/>
  <c r="G20" i="1"/>
  <c r="G18" i="1"/>
  <c r="G19" i="1"/>
  <c r="F18" i="1"/>
  <c r="F20" i="1"/>
  <c r="H20" i="1"/>
  <c r="H19" i="1"/>
  <c r="H18" i="1"/>
  <c r="E19" i="1"/>
  <c r="E18" i="1"/>
  <c r="G67" i="1" l="1"/>
  <c r="E67" i="1"/>
  <c r="E66" i="1"/>
  <c r="C66" i="1"/>
  <c r="D67" i="1"/>
  <c r="K20" i="1"/>
  <c r="J18" i="1"/>
  <c r="I20" i="1"/>
  <c r="K18" i="1"/>
  <c r="I19" i="1"/>
  <c r="H66" i="1"/>
  <c r="C67" i="1"/>
  <c r="F66" i="1"/>
  <c r="G66" i="1"/>
  <c r="D66" i="1"/>
  <c r="J20" i="1"/>
  <c r="C18" i="1"/>
  <c r="C20" i="1"/>
  <c r="C19" i="1"/>
  <c r="C24" i="1" s="1"/>
  <c r="H24" i="1"/>
  <c r="H29" i="1" s="1"/>
  <c r="E24" i="1"/>
  <c r="K24" i="1"/>
  <c r="D24" i="1"/>
  <c r="D29" i="1" s="1"/>
  <c r="I24" i="1"/>
  <c r="I29" i="1" s="1"/>
  <c r="J24" i="1"/>
  <c r="F24" i="1"/>
  <c r="F29" i="1" s="1"/>
  <c r="G24" i="1"/>
  <c r="G29" i="1" s="1"/>
  <c r="C29" i="1" l="1"/>
  <c r="J29" i="1"/>
  <c r="E29" i="1"/>
  <c r="K29" i="1"/>
  <c r="H26" i="1"/>
  <c r="H25" i="1"/>
  <c r="H23" i="1"/>
  <c r="J25" i="1"/>
  <c r="J23" i="1"/>
  <c r="J26" i="1"/>
  <c r="E26" i="1"/>
  <c r="E25" i="1"/>
  <c r="I23" i="1"/>
  <c r="I25" i="1"/>
  <c r="I26" i="1"/>
  <c r="G26" i="1"/>
  <c r="G25" i="1"/>
  <c r="G23" i="1"/>
  <c r="D23" i="1"/>
  <c r="D25" i="1"/>
  <c r="D26" i="1"/>
  <c r="C26" i="1"/>
  <c r="C25" i="1"/>
  <c r="C23" i="1"/>
  <c r="F25" i="1"/>
  <c r="F30" i="1" s="1"/>
  <c r="F23" i="1"/>
  <c r="F28" i="1" s="1"/>
  <c r="F26" i="1"/>
  <c r="F31" i="1" s="1"/>
  <c r="K26" i="1"/>
  <c r="K25" i="1"/>
  <c r="K23" i="1"/>
  <c r="E23" i="1"/>
  <c r="E28" i="1" l="1"/>
  <c r="D28" i="1"/>
  <c r="H28" i="1"/>
  <c r="K30" i="1"/>
  <c r="K28" i="1"/>
  <c r="D31" i="1"/>
  <c r="I28" i="1"/>
  <c r="J28" i="1"/>
  <c r="H31" i="1"/>
  <c r="K31" i="1"/>
  <c r="C28" i="1"/>
  <c r="G31" i="1"/>
  <c r="G30" i="1"/>
  <c r="G35" i="1" s="1"/>
  <c r="D30" i="1"/>
  <c r="E30" i="1"/>
  <c r="J30" i="1"/>
  <c r="C30" i="1"/>
  <c r="I31" i="1"/>
  <c r="E31" i="1"/>
  <c r="C31" i="1"/>
  <c r="G28" i="1"/>
  <c r="I30" i="1"/>
  <c r="J31" i="1"/>
  <c r="H30" i="1"/>
  <c r="I35" i="1" l="1"/>
  <c r="I34" i="1" s="1"/>
  <c r="J35" i="1"/>
  <c r="J34" i="1" s="1"/>
  <c r="G36" i="1"/>
  <c r="G52" i="1" s="1"/>
  <c r="I36" i="1"/>
  <c r="F35" i="1"/>
  <c r="F36" i="1" s="1"/>
  <c r="H35" i="1"/>
  <c r="H51" i="1" s="1"/>
  <c r="D35" i="1"/>
  <c r="D51" i="1" s="1"/>
  <c r="K35" i="1"/>
  <c r="K36" i="1" s="1"/>
  <c r="G51" i="1"/>
  <c r="G34" i="1"/>
  <c r="G50" i="1" s="1"/>
  <c r="G33" i="1"/>
  <c r="C35" i="1"/>
  <c r="E35" i="1"/>
  <c r="I33" i="1" l="1"/>
  <c r="H33" i="1"/>
  <c r="D33" i="1"/>
  <c r="J36" i="1"/>
  <c r="H36" i="1"/>
  <c r="H52" i="1" s="1"/>
  <c r="J33" i="1"/>
  <c r="F51" i="1"/>
  <c r="H34" i="1"/>
  <c r="H50" i="1" s="1"/>
  <c r="D36" i="1"/>
  <c r="D52" i="1" s="1"/>
  <c r="D34" i="1"/>
  <c r="D50" i="1" s="1"/>
  <c r="G54" i="1"/>
  <c r="F52" i="1"/>
  <c r="F33" i="1"/>
  <c r="K34" i="1"/>
  <c r="K33" i="1"/>
  <c r="F34" i="1"/>
  <c r="F50" i="1" s="1"/>
  <c r="F54" i="1" s="1"/>
  <c r="E51" i="1"/>
  <c r="E34" i="1"/>
  <c r="E50" i="1" s="1"/>
  <c r="E33" i="1"/>
  <c r="C51" i="1"/>
  <c r="C34" i="1"/>
  <c r="C50" i="1" s="1"/>
  <c r="C33" i="1"/>
  <c r="E36" i="1"/>
  <c r="E52" i="1" s="1"/>
  <c r="C36" i="1"/>
  <c r="C52" i="1" s="1"/>
  <c r="D54" i="1" l="1"/>
  <c r="H54" i="1"/>
  <c r="C54" i="1"/>
  <c r="E54" i="1"/>
  <c r="D59" i="1" l="1"/>
  <c r="C59" i="1"/>
  <c r="E59" i="1"/>
  <c r="G59" i="1"/>
  <c r="F59" i="1"/>
  <c r="H59" i="1"/>
  <c r="H64" i="1" s="1"/>
  <c r="D64" i="1" l="1"/>
  <c r="F64" i="1"/>
  <c r="C64" i="1"/>
  <c r="G64" i="1"/>
  <c r="E64" i="1"/>
</calcChain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<sst xmlns="http://schemas.openxmlformats.org/spreadsheetml/2006/main" count="351" uniqueCount="119">
  <si>
    <t>`</t>
    <phoneticPr fontId="2" type="noConversion"/>
  </si>
  <si>
    <t>x1</t>
    <phoneticPr fontId="2" type="noConversion"/>
  </si>
  <si>
    <t>x2</t>
    <phoneticPr fontId="2" type="noConversion"/>
  </si>
  <si>
    <t>x3</t>
  </si>
  <si>
    <t>x4</t>
  </si>
  <si>
    <t>x5</t>
  </si>
  <si>
    <t>y1</t>
    <phoneticPr fontId="2" type="noConversion"/>
  </si>
  <si>
    <t>y2</t>
    <phoneticPr fontId="2" type="noConversion"/>
  </si>
  <si>
    <t>y3</t>
    <phoneticPr fontId="2" type="noConversion"/>
  </si>
  <si>
    <t>x1</t>
    <phoneticPr fontId="2" type="noConversion"/>
  </si>
  <si>
    <t>x2</t>
    <phoneticPr fontId="2" type="noConversion"/>
  </si>
  <si>
    <t>y1</t>
    <phoneticPr fontId="2" type="noConversion"/>
  </si>
  <si>
    <t>y2</t>
    <phoneticPr fontId="2" type="noConversion"/>
  </si>
  <si>
    <t>y1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</si>
  <si>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</si>
  <si>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</si>
  <si>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</si>
  <si>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</si>
  <si>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x3</t>
    <phoneticPr fontId="2" type="noConversion"/>
  </si>
  <si>
    <t>x3</t>
    <phoneticPr fontId="2" type="noConversion"/>
  </si>
  <si>
    <t>x4</t>
    <phoneticPr fontId="2" type="noConversion"/>
  </si>
  <si>
    <t>x3</t>
    <phoneticPr fontId="2" type="noConversion"/>
  </si>
  <si>
    <t>x1</t>
    <phoneticPr fontId="2" type="noConversion"/>
  </si>
  <si>
    <t>x4</t>
    <phoneticPr fontId="2" type="noConversion"/>
  </si>
  <si>
    <t>x1</t>
    <phoneticPr fontId="2" type="noConversion"/>
  </si>
  <si>
    <t>x5</t>
    <phoneticPr fontId="2" type="noConversion"/>
  </si>
  <si>
    <t>两阶段法</t>
    <phoneticPr fontId="2" type="noConversion"/>
  </si>
  <si>
    <t>x1</t>
    <phoneticPr fontId="2" type="noConversion"/>
  </si>
  <si>
    <t>x2</t>
    <phoneticPr fontId="2" type="noConversion"/>
  </si>
  <si>
    <t>x6</t>
  </si>
  <si>
    <t>x4</t>
    <phoneticPr fontId="2" type="noConversion"/>
  </si>
  <si>
    <t>x5</t>
    <phoneticPr fontId="2" type="noConversion"/>
  </si>
  <si>
    <t>x6</t>
    <phoneticPr fontId="2" type="noConversion"/>
  </si>
  <si>
    <t>x1</t>
    <phoneticPr fontId="2" type="noConversion"/>
  </si>
  <si>
    <t>x5</t>
    <phoneticPr fontId="2" type="noConversion"/>
  </si>
  <si>
    <t>x7</t>
    <phoneticPr fontId="2" type="noConversion"/>
  </si>
  <si>
    <t>x3</t>
    <phoneticPr fontId="2" type="noConversion"/>
  </si>
  <si>
    <t>x1</t>
    <phoneticPr fontId="2" type="noConversion"/>
  </si>
  <si>
    <t>x6</t>
    <phoneticPr fontId="2" type="noConversion"/>
  </si>
  <si>
    <t>对偶单纯形法</t>
    <phoneticPr fontId="2" type="noConversion"/>
  </si>
  <si>
    <t>单纯形典式法</t>
    <phoneticPr fontId="2" type="noConversion"/>
  </si>
  <si>
    <t>x2</t>
    <phoneticPr fontId="2" type="noConversion"/>
  </si>
  <si>
    <t>x6</t>
    <phoneticPr fontId="2" type="noConversion"/>
  </si>
  <si>
    <t>x2</t>
    <phoneticPr fontId="2" type="noConversion"/>
  </si>
  <si>
    <t>x1</t>
  </si>
  <si>
    <t>x2</t>
  </si>
  <si>
    <t>u1</t>
  </si>
  <si>
    <t>u1</t>
    <phoneticPr fontId="2" type="noConversion"/>
  </si>
  <si>
    <t>u2</t>
  </si>
  <si>
    <t>u2</t>
    <phoneticPr fontId="2" type="noConversion"/>
  </si>
  <si>
    <t>u3</t>
  </si>
  <si>
    <t>u3</t>
    <phoneticPr fontId="2" type="noConversion"/>
  </si>
  <si>
    <t>u1</t>
    <phoneticPr fontId="2" type="noConversion"/>
  </si>
  <si>
    <t>x2</t>
    <phoneticPr fontId="2" type="noConversion"/>
  </si>
  <si>
    <t>u4</t>
  </si>
  <si>
    <t>u4</t>
    <phoneticPr fontId="2" type="noConversion"/>
  </si>
  <si>
    <t>u4</t>
    <phoneticPr fontId="2" type="noConversion"/>
  </si>
  <si>
    <t>x1</t>
    <phoneticPr fontId="2" type="noConversion"/>
  </si>
  <si>
    <t>u2</t>
    <phoneticPr fontId="2" type="noConversion"/>
  </si>
  <si>
    <t>u5</t>
  </si>
  <si>
    <t>u5</t>
    <phoneticPr fontId="2" type="noConversion"/>
  </si>
  <si>
    <t>u1</t>
    <phoneticPr fontId="2" type="noConversion"/>
  </si>
  <si>
    <t>u6</t>
    <phoneticPr fontId="2" type="noConversion"/>
  </si>
  <si>
    <t>u6</t>
    <phoneticPr fontId="2" type="noConversion"/>
  </si>
  <si>
    <t>u7</t>
    <phoneticPr fontId="2" type="noConversion"/>
  </si>
  <si>
    <t>x4</t>
    <phoneticPr fontId="2" type="noConversion"/>
  </si>
  <si>
    <t>x1</t>
    <phoneticPr fontId="2" type="noConversion"/>
  </si>
  <si>
    <t>Z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</si>
  <si>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</si>
  <si>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</si>
  <si>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</si>
  <si>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</si>
  <si>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Z&lt;=4</t>
    <phoneticPr fontId="2" type="noConversion"/>
  </si>
  <si>
    <t>x2</t>
    <phoneticPr fontId="2" type="noConversion"/>
  </si>
  <si>
    <t>d1-</t>
  </si>
  <si>
    <t>d1-</t>
    <phoneticPr fontId="2" type="noConversion"/>
  </si>
  <si>
    <t>d1+</t>
    <phoneticPr fontId="2" type="noConversion"/>
  </si>
  <si>
    <t>d2-</t>
  </si>
  <si>
    <t>d2-</t>
    <phoneticPr fontId="2" type="noConversion"/>
  </si>
  <si>
    <t>d3-</t>
  </si>
  <si>
    <t>d3-</t>
    <phoneticPr fontId="2" type="noConversion"/>
  </si>
  <si>
    <t>d4-</t>
  </si>
  <si>
    <t>d4-</t>
    <phoneticPr fontId="2" type="noConversion"/>
  </si>
  <si>
    <t>d2+</t>
    <phoneticPr fontId="2" type="noConversion"/>
  </si>
  <si>
    <t>d3+</t>
    <phoneticPr fontId="2" type="noConversion"/>
  </si>
  <si>
    <t>d11+</t>
    <phoneticPr fontId="2" type="noConversion"/>
  </si>
  <si>
    <t>d11-</t>
    <phoneticPr fontId="2" type="noConversion"/>
  </si>
  <si>
    <t>P1</t>
    <phoneticPr fontId="2" type="noConversion"/>
  </si>
  <si>
    <t>P2</t>
    <phoneticPr fontId="2" type="noConversion"/>
  </si>
  <si>
    <t>5P3</t>
    <phoneticPr fontId="2" type="noConversion"/>
  </si>
  <si>
    <t>3P3</t>
    <phoneticPr fontId="2" type="noConversion"/>
  </si>
  <si>
    <t>P4</t>
    <phoneticPr fontId="2" type="noConversion"/>
  </si>
  <si>
    <t>d11-</t>
    <phoneticPr fontId="2" type="noConversion"/>
  </si>
  <si>
    <t>XB</t>
    <phoneticPr fontId="2" type="noConversion"/>
  </si>
  <si>
    <t>b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</si>
  <si>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</si>
  <si>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</si>
  <si>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</si>
  <si>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</si>
  <si>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cj</t>
    <phoneticPr fontId="2" type="noConversion"/>
  </si>
  <si>
    <t>P3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</si>
  <si>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</si>
  <si>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</si>
  <si>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</si>
  <si>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</si>
  <si>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</si>
  <si>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d3-</t>
    <phoneticPr fontId="2" type="noConversion"/>
  </si>
  <si>
    <t>d11-</t>
    <phoneticPr fontId="2" type="noConversion"/>
  </si>
  <si>
    <t>x2</t>
    <phoneticPr fontId="2" type="noConversion"/>
  </si>
  <si>
    <t>d3-</t>
    <phoneticPr fontId="2" type="noConversion"/>
  </si>
  <si>
    <t>d11-</t>
    <phoneticPr fontId="2" type="noConversion"/>
  </si>
  <si>
    <t>x1</t>
    <phoneticPr fontId="2" type="noConversion"/>
  </si>
  <si>
    <t>x2</t>
    <phoneticPr fontId="2" type="noConversion"/>
  </si>
  <si>
    <t>x1</t>
    <phoneticPr fontId="2" type="noConversion"/>
  </si>
  <si>
    <t>d3-</t>
    <phoneticPr fontId="2" type="noConversion"/>
  </si>
  <si>
    <t>d1+</t>
    <phoneticPr fontId="2" type="noConversion"/>
  </si>
  <si>
    <t>d4+</t>
    <phoneticPr fontId="2" type="noConversion"/>
  </si>
  <si>
    <t>2P3</t>
    <phoneticPr fontId="2" type="noConversion"/>
  </si>
  <si>
    <t>P3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</si>
</sst>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\ ???/???"/>
  </numFmts>
  <fonts count="13" x14ac:knownFonts="1"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3F3F3F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DashDot">
        <color auto="1"/>
      </right>
      <top/>
      <bottom style="double">
        <color auto="1"/>
      </bottom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DashDot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4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4" borderId="44" applyNumberFormat="0" applyAlignment="0" applyProtection="0">
      <alignment vertical="center"/>
    </xf>
    <xf numFmtId="0" fontId="12" fillId="6" borderId="45" applyNumberFormat="0" applyAlignment="0" applyProtection="0">
      <alignment vertical="center"/>
    </xf>
  </cellStyleXfs>
  <cellXfs count="110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1" fillId="2" borderId="0" xfId="1" applyNumberFormat="1" applyBorder="1" applyAlignment="1">
      <alignment horizontal="center" vertical="center"/>
    </xf>
    <xf numFmtId="0" fontId="0" fillId="0" borderId="4" xfId="0" applyBorder="1"/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1" fillId="2" borderId="8" xfId="1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5" xfId="0" applyBorder="1"/>
    <xf numFmtId="176" fontId="0" fillId="0" borderId="25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1" fillId="2" borderId="15" xfId="1" applyNumberFormat="1" applyBorder="1" applyAlignment="1">
      <alignment horizontal="center" vertical="center"/>
    </xf>
    <xf numFmtId="176" fontId="1" fillId="2" borderId="12" xfId="1" applyNumberFormat="1" applyBorder="1" applyAlignment="1">
      <alignment horizontal="center" vertical="center"/>
    </xf>
    <xf numFmtId="176" fontId="1" fillId="2" borderId="24" xfId="1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176" fontId="0" fillId="0" borderId="0" xfId="0" applyNumberFormat="1"/>
    <xf numFmtId="176" fontId="0" fillId="0" borderId="42" xfId="0" applyNumberFormat="1" applyBorder="1" applyAlignment="1">
      <alignment horizontal="center" vertical="center"/>
    </xf>
    <xf numFmtId="176" fontId="4" fillId="3" borderId="11" xfId="2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/>
    <xf numFmtId="0" fontId="0" fillId="0" borderId="0" xfId="0"/>
    <xf numFmtId="0" fontId="0" fillId="0" borderId="0" xfId="0"/>
    <xf numFmtId="176" fontId="0" fillId="0" borderId="0" xfId="0" applyNumberFormat="1" applyFill="1" applyBorder="1" applyAlignment="1">
      <alignment horizontal="center" vertical="center"/>
    </xf>
    <xf numFmtId="176" fontId="1" fillId="2" borderId="29" xfId="1" applyNumberFormat="1" applyBorder="1" applyAlignment="1">
      <alignment horizontal="center" vertical="center"/>
    </xf>
    <xf numFmtId="176" fontId="0" fillId="0" borderId="0" xfId="0" applyNumberFormat="1" applyBorder="1"/>
    <xf numFmtId="176" fontId="0" fillId="0" borderId="26" xfId="0" applyNumberFormat="1" applyFill="1" applyBorder="1" applyAlignment="1">
      <alignment horizontal="center" vertical="center"/>
    </xf>
    <xf numFmtId="0" fontId="0" fillId="0" borderId="0" xfId="0" applyBorder="1"/>
    <xf numFmtId="176" fontId="0" fillId="0" borderId="26" xfId="0" applyNumberFormat="1" applyBorder="1"/>
    <xf numFmtId="176" fontId="1" fillId="2" borderId="0" xfId="1" applyNumberFormat="1" applyBorder="1" applyAlignment="1"/>
    <xf numFmtId="0" fontId="0" fillId="0" borderId="0" xfId="0"/>
    <xf numFmtId="176" fontId="1" fillId="2" borderId="0" xfId="1" applyNumberForma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176" fontId="8" fillId="4" borderId="43" xfId="3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44" xfId="5" applyAlignment="1"/>
    <xf numFmtId="0" fontId="10" fillId="5" borderId="0" xfId="4" applyAlignment="1"/>
    <xf numFmtId="0" fontId="1" fillId="2" borderId="0" xfId="1" applyAlignment="1"/>
    <xf numFmtId="0" fontId="12" fillId="6" borderId="45" xfId="6" applyAlignment="1"/>
    <xf numFmtId="0" fontId="4" fillId="3" borderId="45" xfId="2" applyBorder="1" applyAlignment="1"/>
    <xf numFmtId="176" fontId="9" fillId="0" borderId="0" xfId="0" applyNumberFormat="1" applyFont="1"/>
    <xf numFmtId="176" fontId="9" fillId="0" borderId="0" xfId="0" applyNumberFormat="1" applyFont="1" applyAlignment="1">
      <alignment horizontal="center"/>
    </xf>
    <xf numFmtId="176" fontId="9" fillId="0" borderId="53" xfId="0" applyNumberFormat="1" applyFont="1" applyBorder="1" applyAlignment="1">
      <alignment horizontal="center" vertical="center"/>
    </xf>
    <xf numFmtId="176" fontId="9" fillId="0" borderId="54" xfId="0" applyNumberFormat="1" applyFont="1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 vertical="center"/>
    </xf>
    <xf numFmtId="176" fontId="9" fillId="0" borderId="5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9" fillId="0" borderId="20" xfId="0" applyNumberFormat="1" applyFont="1" applyBorder="1" applyAlignment="1">
      <alignment horizontal="center" vertical="center"/>
    </xf>
    <xf numFmtId="176" fontId="9" fillId="0" borderId="51" xfId="0" applyNumberFormat="1" applyFont="1" applyBorder="1" applyAlignment="1">
      <alignment horizontal="center" vertical="center"/>
    </xf>
    <xf numFmtId="176" fontId="10" fillId="5" borderId="21" xfId="4" applyNumberForma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176" fontId="9" fillId="0" borderId="22" xfId="0" applyNumberFormat="1" applyFont="1" applyBorder="1" applyAlignment="1">
      <alignment horizontal="center" vertical="center"/>
    </xf>
    <xf numFmtId="176" fontId="9" fillId="0" borderId="46" xfId="0" applyNumberFormat="1" applyFont="1" applyBorder="1" applyAlignment="1">
      <alignment horizontal="center" vertical="center"/>
    </xf>
    <xf numFmtId="176" fontId="9" fillId="0" borderId="49" xfId="0" applyNumberFormat="1" applyFont="1" applyBorder="1" applyAlignment="1">
      <alignment horizontal="center" vertical="center"/>
    </xf>
    <xf numFmtId="176" fontId="9" fillId="0" borderId="47" xfId="0" applyNumberFormat="1" applyFont="1" applyBorder="1" applyAlignment="1">
      <alignment horizontal="center" vertical="center"/>
    </xf>
    <xf numFmtId="176" fontId="9" fillId="0" borderId="48" xfId="0" applyNumberFormat="1" applyFont="1" applyBorder="1" applyAlignment="1">
      <alignment horizontal="center" vertical="center"/>
    </xf>
    <xf numFmtId="176" fontId="0" fillId="0" borderId="55" xfId="0" applyNumberFormat="1" applyBorder="1" applyAlignment="1">
      <alignment horizontal="center"/>
    </xf>
    <xf numFmtId="176" fontId="10" fillId="5" borderId="0" xfId="4" applyNumberFormat="1" applyBorder="1" applyAlignment="1">
      <alignment horizontal="center" vertical="center"/>
    </xf>
    <xf numFmtId="176" fontId="1" fillId="7" borderId="0" xfId="1" applyNumberForma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0" fillId="0" borderId="23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9" fillId="0" borderId="52" xfId="0" applyNumberFormat="1" applyFont="1" applyBorder="1" applyAlignment="1">
      <alignment horizontal="center" vertical="center"/>
    </xf>
    <xf numFmtId="176" fontId="9" fillId="0" borderId="53" xfId="0" applyNumberFormat="1" applyFont="1" applyBorder="1" applyAlignment="1">
      <alignment horizontal="center" vertical="center"/>
    </xf>
  </cellXfs>
  <cellStyles count="7">
    <cellStyle name="差" xfId="4" builtinId="27"/>
    <cellStyle name="常规" xfId="0" builtinId="0"/>
    <cellStyle name="好" xfId="2" builtinId="26"/>
    <cellStyle name="计算" xfId="5" builtinId="22"/>
    <cellStyle name="检查单元格" xfId="6" builtinId="23"/>
    <cellStyle name="适中" xfId="1" builtinId="28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"/>
  <sheetViews>
    <sheetView zoomScale="115" zoomScaleNormal="115" workbookViewId="0">
      <selection activeCell="G16" sqref="G16"/>
    </sheetView>
  </sheetViews>
  <sheetFormatPr defaultColWidth="9.625" defaultRowHeight="14.25" x14ac:dyDescent="0.2"/>
  <cols>
    <col min="2" max="2" width="2.5" bestFit="1" customWidth="1"/>
    <col min="3" max="3" width="3.375" bestFit="1" customWidth="1"/>
    <col min="4" max="4" width="11.875" bestFit="1" customWidth="1"/>
    <col min="5" max="6" width="10.875" bestFit="1" customWidth="1"/>
    <col min="7" max="7" width="11.875" bestFit="1" customWidth="1"/>
    <col min="8" max="8" width="10.875" bestFit="1" customWidth="1"/>
    <col min="9" max="9" width="9.75" bestFit="1" customWidth="1"/>
    <col min="10" max="10" width="10.875" bestFit="1" customWidth="1"/>
    <col min="14" max="16" width="10.875" bestFit="1" customWidth="1"/>
    <col min="17" max="17" width="11.875" bestFit="1" customWidth="1"/>
    <col min="18" max="18" width="10.875" bestFit="1" customWidth="1"/>
    <col min="20" max="20" width="10.875" bestFit="1" customWidth="1"/>
  </cols>
  <sheetData>
    <row r="1" spans="1:20" ht="30" x14ac:dyDescent="0.2">
      <c r="A1" s="97" t="s">
        <v>40</v>
      </c>
      <c r="B1" s="97"/>
      <c r="C1" s="97"/>
      <c r="D1" s="97"/>
      <c r="E1" s="97"/>
      <c r="F1" s="51"/>
      <c r="G1" s="51"/>
      <c r="H1" s="51"/>
      <c r="I1" s="51"/>
    </row>
    <row r="2" spans="1:20" ht="15" thickBot="1" x14ac:dyDescent="0.25">
      <c r="A2" s="51"/>
      <c r="B2" s="51"/>
      <c r="C2" s="51"/>
      <c r="D2" s="51"/>
      <c r="E2" s="51"/>
      <c r="F2" s="51"/>
      <c r="G2" s="51"/>
      <c r="H2" s="51"/>
      <c r="I2" s="51"/>
    </row>
    <row r="3" spans="1:20" x14ac:dyDescent="0.2">
      <c r="A3" s="51"/>
      <c r="B3" s="49"/>
      <c r="C3" s="42"/>
      <c r="D3" s="43"/>
      <c r="E3" s="40" t="s">
        <v>1</v>
      </c>
      <c r="F3" s="40" t="s">
        <v>2</v>
      </c>
      <c r="G3" s="40" t="s">
        <v>3</v>
      </c>
      <c r="H3" s="40" t="s">
        <v>4</v>
      </c>
      <c r="I3" s="41" t="s">
        <v>5</v>
      </c>
      <c r="L3" s="49"/>
      <c r="M3" s="42"/>
      <c r="N3" s="43"/>
      <c r="O3" s="40" t="s">
        <v>1</v>
      </c>
      <c r="P3" s="40" t="s">
        <v>2</v>
      </c>
      <c r="Q3" s="40" t="s">
        <v>3</v>
      </c>
      <c r="R3" s="40" t="s">
        <v>4</v>
      </c>
      <c r="S3" s="35" t="s">
        <v>5</v>
      </c>
      <c r="T3" s="41" t="s">
        <v>42</v>
      </c>
    </row>
    <row r="4" spans="1:20" x14ac:dyDescent="0.2">
      <c r="A4" s="51"/>
      <c r="B4" s="93">
        <v>1</v>
      </c>
      <c r="C4" s="20"/>
      <c r="D4" s="20">
        <v>0</v>
      </c>
      <c r="E4" s="6">
        <v>5</v>
      </c>
      <c r="F4" s="6">
        <v>-5</v>
      </c>
      <c r="G4" s="6">
        <v>-13</v>
      </c>
      <c r="H4" s="6">
        <v>0</v>
      </c>
      <c r="I4" s="28">
        <v>0</v>
      </c>
      <c r="J4" s="55"/>
      <c r="L4" s="93">
        <v>1</v>
      </c>
      <c r="M4" s="20"/>
      <c r="N4" s="20">
        <v>0</v>
      </c>
      <c r="O4" s="6">
        <v>5</v>
      </c>
      <c r="P4" s="6">
        <v>-5</v>
      </c>
      <c r="Q4" s="6">
        <v>-13</v>
      </c>
      <c r="R4" s="6">
        <v>0</v>
      </c>
      <c r="S4" s="6">
        <v>0</v>
      </c>
      <c r="T4" s="58">
        <v>0</v>
      </c>
    </row>
    <row r="5" spans="1:20" x14ac:dyDescent="0.2">
      <c r="A5" s="51"/>
      <c r="B5" s="94"/>
      <c r="C5" s="17" t="s">
        <v>30</v>
      </c>
      <c r="D5" s="17">
        <v>20</v>
      </c>
      <c r="E5" s="6">
        <v>-1</v>
      </c>
      <c r="F5" s="8">
        <v>1</v>
      </c>
      <c r="G5" s="6">
        <v>3</v>
      </c>
      <c r="H5" s="6">
        <v>1</v>
      </c>
      <c r="I5" s="28">
        <v>0</v>
      </c>
      <c r="J5" s="55"/>
      <c r="L5" s="94"/>
      <c r="M5" s="17" t="s">
        <v>20</v>
      </c>
      <c r="N5" s="17">
        <v>20</v>
      </c>
      <c r="O5" s="6">
        <v>-1</v>
      </c>
      <c r="P5" s="59">
        <v>1</v>
      </c>
      <c r="Q5" s="6">
        <v>3</v>
      </c>
      <c r="R5" s="6">
        <v>1</v>
      </c>
      <c r="S5" s="6">
        <v>0</v>
      </c>
      <c r="T5" s="58">
        <v>0</v>
      </c>
    </row>
    <row r="6" spans="1:20" x14ac:dyDescent="0.2">
      <c r="A6" s="51"/>
      <c r="B6" s="94"/>
      <c r="C6" s="17" t="s">
        <v>25</v>
      </c>
      <c r="D6" s="17">
        <v>90</v>
      </c>
      <c r="E6" s="6">
        <v>12</v>
      </c>
      <c r="F6" s="6">
        <v>4</v>
      </c>
      <c r="G6" s="6">
        <v>10</v>
      </c>
      <c r="H6" s="6">
        <v>0</v>
      </c>
      <c r="I6" s="28">
        <v>1</v>
      </c>
      <c r="J6" s="55"/>
      <c r="L6" s="94"/>
      <c r="M6" s="17" t="s">
        <v>25</v>
      </c>
      <c r="N6" s="17">
        <v>90</v>
      </c>
      <c r="O6" s="6">
        <v>12</v>
      </c>
      <c r="P6" s="6">
        <v>4</v>
      </c>
      <c r="Q6" s="6">
        <v>10</v>
      </c>
      <c r="R6" s="6">
        <v>0</v>
      </c>
      <c r="S6" s="6">
        <v>1</v>
      </c>
      <c r="T6" s="58">
        <v>0</v>
      </c>
    </row>
    <row r="7" spans="1:20" ht="15" thickBot="1" x14ac:dyDescent="0.25">
      <c r="A7" s="51"/>
      <c r="B7" s="94"/>
      <c r="C7" s="32"/>
      <c r="D7" s="32"/>
      <c r="E7" s="33"/>
      <c r="F7" s="33"/>
      <c r="G7" s="33"/>
      <c r="H7" s="33"/>
      <c r="I7" s="34"/>
      <c r="L7" s="94"/>
      <c r="M7" s="32" t="s">
        <v>42</v>
      </c>
      <c r="N7" s="32">
        <v>50</v>
      </c>
      <c r="O7" s="33">
        <v>2</v>
      </c>
      <c r="P7" s="56">
        <v>3</v>
      </c>
      <c r="Q7" s="33">
        <v>5</v>
      </c>
      <c r="R7" s="33">
        <v>0</v>
      </c>
      <c r="S7" s="33">
        <v>0</v>
      </c>
      <c r="T7" s="34">
        <v>1</v>
      </c>
    </row>
    <row r="8" spans="1:20" x14ac:dyDescent="0.2">
      <c r="A8" s="51"/>
      <c r="B8" s="93">
        <v>2</v>
      </c>
      <c r="C8" s="17"/>
      <c r="D8" s="6">
        <f t="shared" ref="D8:E8" si="0">D4-D$9*$F4</f>
        <v>100</v>
      </c>
      <c r="E8" s="6">
        <f t="shared" si="0"/>
        <v>0</v>
      </c>
      <c r="F8" s="6">
        <f>F4-F$9*$F4</f>
        <v>0</v>
      </c>
      <c r="G8" s="6">
        <f t="shared" ref="G8:I8" si="1">G4-G$9*$F4</f>
        <v>2</v>
      </c>
      <c r="H8" s="6">
        <f t="shared" si="1"/>
        <v>5</v>
      </c>
      <c r="I8" s="28">
        <f t="shared" si="1"/>
        <v>0</v>
      </c>
      <c r="J8" s="28"/>
      <c r="L8" s="93">
        <v>2</v>
      </c>
      <c r="M8" s="20"/>
      <c r="N8" s="57">
        <f t="shared" ref="N8:O8" si="2">N4-N$11*$P4</f>
        <v>83.333333333333343</v>
      </c>
      <c r="O8" s="57">
        <f t="shared" si="2"/>
        <v>8.3333333333333321</v>
      </c>
      <c r="P8" s="57">
        <f t="shared" ref="P8:T9" si="3">P4-P$11*$P4</f>
        <v>0</v>
      </c>
      <c r="Q8" s="57">
        <f t="shared" si="3"/>
        <v>-4.6666666666666661</v>
      </c>
      <c r="R8" s="57">
        <f t="shared" si="3"/>
        <v>0</v>
      </c>
      <c r="S8" s="57">
        <f t="shared" si="3"/>
        <v>0</v>
      </c>
      <c r="T8" s="60">
        <f t="shared" si="3"/>
        <v>1.6666666666666665</v>
      </c>
    </row>
    <row r="9" spans="1:20" x14ac:dyDescent="0.2">
      <c r="A9" s="51"/>
      <c r="B9" s="94"/>
      <c r="C9" s="17" t="s">
        <v>41</v>
      </c>
      <c r="D9" s="6">
        <f t="shared" ref="D9:E9" si="4">D5/$F$5</f>
        <v>20</v>
      </c>
      <c r="E9" s="6">
        <f t="shared" si="4"/>
        <v>-1</v>
      </c>
      <c r="F9" s="6">
        <f>F5/$F$5</f>
        <v>1</v>
      </c>
      <c r="G9" s="6">
        <f t="shared" ref="G9:I9" si="5">G5/$F$5</f>
        <v>3</v>
      </c>
      <c r="H9" s="6">
        <f t="shared" si="5"/>
        <v>1</v>
      </c>
      <c r="I9" s="28">
        <f t="shared" si="5"/>
        <v>0</v>
      </c>
      <c r="J9" s="28"/>
      <c r="L9" s="94"/>
      <c r="M9" s="17" t="s">
        <v>20</v>
      </c>
      <c r="N9" s="57">
        <f t="shared" ref="N9:O9" si="6">N5-N$11*$P5</f>
        <v>3.3333333333333321</v>
      </c>
      <c r="O9" s="57">
        <f t="shared" si="6"/>
        <v>-1.6666666666666665</v>
      </c>
      <c r="P9" s="57">
        <f t="shared" si="3"/>
        <v>0</v>
      </c>
      <c r="Q9" s="61">
        <f t="shared" si="3"/>
        <v>1.3333333333333333</v>
      </c>
      <c r="R9" s="57">
        <f t="shared" si="3"/>
        <v>1</v>
      </c>
      <c r="S9" s="57">
        <f t="shared" si="3"/>
        <v>0</v>
      </c>
      <c r="T9" s="60">
        <f t="shared" si="3"/>
        <v>-0.33333333333333331</v>
      </c>
    </row>
    <row r="10" spans="1:20" x14ac:dyDescent="0.2">
      <c r="A10" s="51"/>
      <c r="B10" s="94"/>
      <c r="C10" s="17" t="s">
        <v>25</v>
      </c>
      <c r="D10" s="6">
        <f t="shared" ref="D10:E10" si="7">D6-D$9*$F6</f>
        <v>10</v>
      </c>
      <c r="E10" s="6">
        <f t="shared" si="7"/>
        <v>16</v>
      </c>
      <c r="F10" s="6">
        <f>F6-F$9*$F6</f>
        <v>0</v>
      </c>
      <c r="G10" s="6">
        <f t="shared" ref="G10:I10" si="8">G6-G$9*$F6</f>
        <v>-2</v>
      </c>
      <c r="H10" s="6">
        <f t="shared" si="8"/>
        <v>-4</v>
      </c>
      <c r="I10" s="28">
        <f t="shared" si="8"/>
        <v>1</v>
      </c>
      <c r="J10" s="28"/>
      <c r="L10" s="94"/>
      <c r="M10" s="17" t="s">
        <v>25</v>
      </c>
      <c r="N10" s="57">
        <f t="shared" ref="N10:O10" si="9">N6-N$11*$P6</f>
        <v>23.333333333333329</v>
      </c>
      <c r="O10" s="57">
        <f t="shared" si="9"/>
        <v>9.3333333333333339</v>
      </c>
      <c r="P10" s="57">
        <f>P6-P$11*$P6</f>
        <v>0</v>
      </c>
      <c r="Q10" s="57">
        <f t="shared" ref="Q10:T10" si="10">Q6-Q$11*$P6</f>
        <v>3.333333333333333</v>
      </c>
      <c r="R10" s="57">
        <f t="shared" si="10"/>
        <v>0</v>
      </c>
      <c r="S10" s="57">
        <f t="shared" si="10"/>
        <v>1</v>
      </c>
      <c r="T10" s="60">
        <f t="shared" si="10"/>
        <v>-1.3333333333333333</v>
      </c>
    </row>
    <row r="11" spans="1:20" ht="15" thickBot="1" x14ac:dyDescent="0.25">
      <c r="A11" s="51"/>
      <c r="B11" s="95"/>
      <c r="C11" s="32"/>
      <c r="D11" s="32"/>
      <c r="E11" s="33"/>
      <c r="F11" s="52"/>
      <c r="G11" s="33"/>
      <c r="H11" s="33"/>
      <c r="I11" s="34"/>
      <c r="L11" s="94"/>
      <c r="M11" s="32" t="s">
        <v>43</v>
      </c>
      <c r="N11" s="32">
        <f t="shared" ref="N11:O11" si="11">N7/$P$7</f>
        <v>16.666666666666668</v>
      </c>
      <c r="O11" s="33">
        <f t="shared" si="11"/>
        <v>0.66666666666666663</v>
      </c>
      <c r="P11" s="33">
        <f>P7/$P$7</f>
        <v>1</v>
      </c>
      <c r="Q11" s="33">
        <f t="shared" ref="Q11:T11" si="12">Q7/$P$7</f>
        <v>1.6666666666666667</v>
      </c>
      <c r="R11" s="33">
        <f t="shared" si="12"/>
        <v>0</v>
      </c>
      <c r="S11" s="33">
        <f t="shared" si="12"/>
        <v>0</v>
      </c>
      <c r="T11" s="34">
        <f t="shared" si="12"/>
        <v>0.33333333333333331</v>
      </c>
    </row>
    <row r="12" spans="1:20" x14ac:dyDescent="0.2">
      <c r="A12" s="51"/>
      <c r="B12" s="96"/>
      <c r="D12" s="45"/>
      <c r="E12" s="45"/>
      <c r="F12" s="45"/>
      <c r="G12" s="45"/>
      <c r="H12" s="45"/>
      <c r="I12" s="45"/>
      <c r="L12" s="93">
        <v>3</v>
      </c>
      <c r="M12" s="20"/>
      <c r="N12" s="57">
        <f t="shared" ref="N12:P12" si="13">N8-$Q8*N$13</f>
        <v>95</v>
      </c>
      <c r="O12" s="57">
        <f t="shared" si="13"/>
        <v>2.5</v>
      </c>
      <c r="P12" s="57">
        <f t="shared" si="13"/>
        <v>0</v>
      </c>
      <c r="Q12" s="57">
        <f>Q8-$Q8*Q$13</f>
        <v>0</v>
      </c>
      <c r="R12" s="57">
        <f t="shared" ref="R12:T12" si="14">R8-$Q8*R$13</f>
        <v>3.4999999999999996</v>
      </c>
      <c r="S12" s="57">
        <f t="shared" si="14"/>
        <v>0</v>
      </c>
      <c r="T12" s="60">
        <f t="shared" si="14"/>
        <v>0.5</v>
      </c>
    </row>
    <row r="13" spans="1:20" x14ac:dyDescent="0.2">
      <c r="A13" s="51"/>
      <c r="B13" s="96"/>
      <c r="D13" s="45"/>
      <c r="E13" s="45"/>
      <c r="F13" s="45"/>
      <c r="G13" s="45"/>
      <c r="H13" s="53"/>
      <c r="I13" s="45"/>
      <c r="L13" s="94"/>
      <c r="M13" s="17" t="s">
        <v>18</v>
      </c>
      <c r="N13" s="57">
        <f t="shared" ref="N13:P13" si="15">N9/$Q$9</f>
        <v>2.4999999999999991</v>
      </c>
      <c r="O13" s="57">
        <f t="shared" si="15"/>
        <v>-1.25</v>
      </c>
      <c r="P13" s="57">
        <f t="shared" si="15"/>
        <v>0</v>
      </c>
      <c r="Q13" s="57">
        <f>Q9/$Q$9</f>
        <v>1</v>
      </c>
      <c r="R13" s="57">
        <f t="shared" ref="R13:T13" si="16">R9/$Q$9</f>
        <v>0.75</v>
      </c>
      <c r="S13" s="57">
        <f t="shared" si="16"/>
        <v>0</v>
      </c>
      <c r="T13" s="60">
        <f t="shared" si="16"/>
        <v>-0.25</v>
      </c>
    </row>
    <row r="14" spans="1:20" x14ac:dyDescent="0.2">
      <c r="A14" s="51"/>
      <c r="B14" s="96"/>
      <c r="D14" s="45"/>
      <c r="E14" s="45"/>
      <c r="F14" s="45"/>
      <c r="G14" s="45"/>
      <c r="H14" s="45"/>
      <c r="I14" s="45"/>
      <c r="L14" s="94"/>
      <c r="M14" s="17" t="s">
        <v>25</v>
      </c>
      <c r="N14" s="57">
        <f t="shared" ref="N14:P14" si="17">N10-$Q10*N$13</f>
        <v>14.999999999999998</v>
      </c>
      <c r="O14" s="57">
        <f t="shared" si="17"/>
        <v>13.5</v>
      </c>
      <c r="P14" s="57">
        <f t="shared" si="17"/>
        <v>0</v>
      </c>
      <c r="Q14" s="57">
        <f>Q10-$Q10*Q$13</f>
        <v>0</v>
      </c>
      <c r="R14" s="57">
        <f t="shared" ref="R14:T14" si="18">R10-$Q10*R$13</f>
        <v>-2.5</v>
      </c>
      <c r="S14" s="57">
        <f t="shared" si="18"/>
        <v>1</v>
      </c>
      <c r="T14" s="60">
        <f t="shared" si="18"/>
        <v>-0.5</v>
      </c>
    </row>
    <row r="15" spans="1:20" ht="15" thickBot="1" x14ac:dyDescent="0.25">
      <c r="A15" s="51"/>
      <c r="B15" s="96"/>
      <c r="L15" s="95"/>
      <c r="M15" s="32" t="s">
        <v>43</v>
      </c>
      <c r="N15" s="32">
        <f t="shared" ref="N15:P15" si="19">N11-$Q11*N$13</f>
        <v>12.500000000000004</v>
      </c>
      <c r="O15" s="33">
        <f t="shared" si="19"/>
        <v>2.75</v>
      </c>
      <c r="P15" s="52">
        <f t="shared" si="19"/>
        <v>1</v>
      </c>
      <c r="Q15" s="33">
        <f>Q11-$Q11*Q$13</f>
        <v>0</v>
      </c>
      <c r="R15" s="33">
        <f t="shared" ref="R15:T15" si="20">R11-$Q11*R$13</f>
        <v>-1.25</v>
      </c>
      <c r="S15" s="33">
        <f t="shared" si="20"/>
        <v>0</v>
      </c>
      <c r="T15" s="34">
        <f t="shared" si="20"/>
        <v>0.75</v>
      </c>
    </row>
    <row r="16" spans="1:20" x14ac:dyDescent="0.2">
      <c r="A16" s="51"/>
      <c r="B16" s="96"/>
      <c r="D16" s="45"/>
      <c r="E16" s="45"/>
      <c r="F16" s="45"/>
      <c r="G16" s="45"/>
      <c r="H16" s="45"/>
      <c r="I16" s="45"/>
    </row>
    <row r="17" spans="4:9" x14ac:dyDescent="0.2">
      <c r="D17" s="45"/>
      <c r="E17" s="45"/>
      <c r="F17" s="45"/>
      <c r="G17" s="45"/>
      <c r="H17" s="45"/>
      <c r="I17" s="45"/>
    </row>
  </sheetData>
  <mergeCells count="7">
    <mergeCell ref="B4:B7"/>
    <mergeCell ref="B8:B11"/>
    <mergeCell ref="B12:B16"/>
    <mergeCell ref="A1:E1"/>
    <mergeCell ref="L4:L7"/>
    <mergeCell ref="L8:L11"/>
    <mergeCell ref="L12:L1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D5" sqref="D5"/>
    </sheetView>
  </sheetViews>
  <sheetFormatPr defaultRowHeight="14.25" x14ac:dyDescent="0.2"/>
  <cols>
    <col min="1" max="1" width="9.75" bestFit="1" customWidth="1"/>
    <col min="3" max="3" width="10.875" style="1" customWidth="1"/>
    <col min="4" max="5" width="12" style="1" bestFit="1" customWidth="1"/>
    <col min="6" max="6" width="11.125" style="1" bestFit="1" customWidth="1"/>
    <col min="7" max="7" width="11" style="1" bestFit="1" customWidth="1"/>
    <col min="8" max="8" width="11.875" style="1" bestFit="1" customWidth="1"/>
    <col min="9" max="9" width="12" style="1" bestFit="1" customWidth="1"/>
    <col min="10" max="10" width="10.875" style="1" bestFit="1" customWidth="1"/>
    <col min="11" max="11" width="11.875" style="1" bestFit="1" customWidth="1"/>
    <col min="12" max="12" width="9" style="1"/>
    <col min="13" max="13" width="9.75" style="1" bestFit="1" customWidth="1"/>
    <col min="14" max="16384" width="9" style="1"/>
  </cols>
  <sheetData>
    <row r="1" spans="1:11" x14ac:dyDescent="0.2">
      <c r="A1" s="1"/>
      <c r="B1" s="1"/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1</v>
      </c>
      <c r="K1" s="1">
        <v>1</v>
      </c>
    </row>
    <row r="2" spans="1:11" x14ac:dyDescent="0.2">
      <c r="A2" s="1"/>
      <c r="B2" s="1"/>
      <c r="C2" s="1">
        <v>5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 x14ac:dyDescent="0.2">
      <c r="A3" s="1"/>
      <c r="B3" s="1"/>
      <c r="C3" s="1">
        <v>20</v>
      </c>
      <c r="D3" s="1">
        <v>-6</v>
      </c>
      <c r="E3" s="1">
        <v>10</v>
      </c>
      <c r="F3" s="1">
        <v>5</v>
      </c>
      <c r="G3" s="1">
        <v>1</v>
      </c>
      <c r="H3" s="1">
        <v>0</v>
      </c>
      <c r="I3" s="1">
        <v>0</v>
      </c>
      <c r="J3" s="1">
        <v>1</v>
      </c>
      <c r="K3" s="1">
        <v>0</v>
      </c>
    </row>
    <row r="4" spans="1:11" x14ac:dyDescent="0.2">
      <c r="A4" s="1"/>
      <c r="B4" s="1"/>
      <c r="C4" s="1">
        <v>-15</v>
      </c>
      <c r="D4" s="1">
        <v>-5</v>
      </c>
      <c r="E4" s="1">
        <v>3</v>
      </c>
      <c r="F4" s="1">
        <v>-1</v>
      </c>
      <c r="G4" s="1">
        <v>0</v>
      </c>
      <c r="H4" s="1">
        <v>1</v>
      </c>
      <c r="I4" s="1">
        <v>0</v>
      </c>
      <c r="J4" s="1">
        <v>0</v>
      </c>
      <c r="K4" s="1">
        <v>1</v>
      </c>
    </row>
    <row r="5" spans="1:11" ht="25.5" x14ac:dyDescent="0.35">
      <c r="A5" s="98" t="s">
        <v>26</v>
      </c>
      <c r="B5" s="98"/>
      <c r="C5" s="98"/>
    </row>
    <row r="6" spans="1:11" ht="15" thickBot="1" x14ac:dyDescent="0.25"/>
    <row r="7" spans="1:11" ht="15" thickTop="1" x14ac:dyDescent="0.2">
      <c r="A7" s="2"/>
      <c r="B7" s="3"/>
      <c r="C7" s="4"/>
      <c r="D7" s="13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5" t="s">
        <v>8</v>
      </c>
    </row>
    <row r="8" spans="1:11" x14ac:dyDescent="0.2">
      <c r="A8" s="101">
        <v>1</v>
      </c>
      <c r="B8" s="20"/>
      <c r="C8" s="20">
        <f t="shared" ref="C8:K8" si="0">C1-C2-C3-C4</f>
        <v>-10</v>
      </c>
      <c r="D8" s="21">
        <f t="shared" si="0"/>
        <v>10</v>
      </c>
      <c r="E8" s="19">
        <f t="shared" si="0"/>
        <v>-14</v>
      </c>
      <c r="F8" s="19">
        <f t="shared" si="0"/>
        <v>-5</v>
      </c>
      <c r="G8" s="19">
        <f t="shared" si="0"/>
        <v>-1</v>
      </c>
      <c r="H8" s="19">
        <f t="shared" si="0"/>
        <v>-1</v>
      </c>
      <c r="I8" s="19">
        <f t="shared" si="0"/>
        <v>0</v>
      </c>
      <c r="J8" s="19">
        <f t="shared" si="0"/>
        <v>0</v>
      </c>
      <c r="K8" s="22">
        <f t="shared" si="0"/>
        <v>0</v>
      </c>
    </row>
    <row r="9" spans="1:11" x14ac:dyDescent="0.2">
      <c r="A9" s="102"/>
      <c r="B9" s="20" t="s">
        <v>11</v>
      </c>
      <c r="C9" s="20">
        <v>5</v>
      </c>
      <c r="D9" s="21">
        <v>1</v>
      </c>
      <c r="E9" s="19">
        <v>1</v>
      </c>
      <c r="F9" s="19">
        <v>1</v>
      </c>
      <c r="G9" s="19">
        <v>0</v>
      </c>
      <c r="H9" s="19">
        <v>0</v>
      </c>
      <c r="I9" s="19">
        <v>1</v>
      </c>
      <c r="J9" s="19">
        <v>0</v>
      </c>
      <c r="K9" s="22">
        <v>0</v>
      </c>
    </row>
    <row r="10" spans="1:11" x14ac:dyDescent="0.2">
      <c r="A10" s="102"/>
      <c r="B10" s="17" t="s">
        <v>12</v>
      </c>
      <c r="C10" s="17">
        <v>20</v>
      </c>
      <c r="D10" s="14">
        <v>-6</v>
      </c>
      <c r="E10" s="6">
        <v>10</v>
      </c>
      <c r="F10" s="6">
        <v>5</v>
      </c>
      <c r="G10" s="6">
        <v>1</v>
      </c>
      <c r="H10" s="6">
        <v>0</v>
      </c>
      <c r="I10" s="6">
        <v>0</v>
      </c>
      <c r="J10" s="6">
        <v>1</v>
      </c>
      <c r="K10" s="7">
        <v>0</v>
      </c>
    </row>
    <row r="11" spans="1:11" x14ac:dyDescent="0.2">
      <c r="A11" s="102"/>
      <c r="B11" s="17" t="s">
        <v>8</v>
      </c>
      <c r="C11" s="17">
        <v>-15</v>
      </c>
      <c r="D11" s="14">
        <v>-5</v>
      </c>
      <c r="E11" s="8">
        <v>3</v>
      </c>
      <c r="F11" s="6">
        <v>-1</v>
      </c>
      <c r="G11" s="6">
        <v>0</v>
      </c>
      <c r="H11" s="6">
        <v>1</v>
      </c>
      <c r="I11" s="6">
        <v>0</v>
      </c>
      <c r="J11" s="6">
        <v>0</v>
      </c>
      <c r="K11" s="7">
        <v>1</v>
      </c>
    </row>
    <row r="12" spans="1:11" x14ac:dyDescent="0.2">
      <c r="A12" s="9"/>
      <c r="B12" s="17"/>
      <c r="C12" s="17"/>
      <c r="D12" s="14"/>
      <c r="E12" s="6"/>
      <c r="F12" s="6"/>
      <c r="G12" s="6"/>
      <c r="H12" s="6"/>
      <c r="I12" s="6"/>
      <c r="J12" s="6"/>
      <c r="K12" s="7"/>
    </row>
    <row r="13" spans="1:11" x14ac:dyDescent="0.2">
      <c r="A13" s="101">
        <v>2</v>
      </c>
      <c r="B13" s="20"/>
      <c r="C13" s="20">
        <f t="shared" ref="C13:K13" si="1">C8-C$16*$E8</f>
        <v>-80</v>
      </c>
      <c r="D13" s="21">
        <f t="shared" si="1"/>
        <v>-13.333333333333336</v>
      </c>
      <c r="E13" s="19">
        <f t="shared" si="1"/>
        <v>0</v>
      </c>
      <c r="F13" s="19">
        <f t="shared" si="1"/>
        <v>-9.6666666666666661</v>
      </c>
      <c r="G13" s="19">
        <f t="shared" si="1"/>
        <v>-1</v>
      </c>
      <c r="H13" s="19">
        <f t="shared" si="1"/>
        <v>3.6666666666666661</v>
      </c>
      <c r="I13" s="19">
        <f t="shared" si="1"/>
        <v>0</v>
      </c>
      <c r="J13" s="19">
        <f t="shared" si="1"/>
        <v>0</v>
      </c>
      <c r="K13" s="22">
        <f t="shared" si="1"/>
        <v>4.6666666666666661</v>
      </c>
    </row>
    <row r="14" spans="1:11" x14ac:dyDescent="0.2">
      <c r="A14" s="102"/>
      <c r="B14" s="17" t="s">
        <v>13</v>
      </c>
      <c r="C14" s="20">
        <f t="shared" ref="C14:K14" si="2">C9-C$16*$E9</f>
        <v>10</v>
      </c>
      <c r="D14" s="20">
        <f t="shared" si="2"/>
        <v>2.666666666666667</v>
      </c>
      <c r="E14" s="21">
        <f t="shared" si="2"/>
        <v>0</v>
      </c>
      <c r="F14" s="19">
        <f t="shared" si="2"/>
        <v>1.3333333333333333</v>
      </c>
      <c r="G14" s="19">
        <f t="shared" si="2"/>
        <v>0</v>
      </c>
      <c r="H14" s="19">
        <f t="shared" si="2"/>
        <v>-0.33333333333333331</v>
      </c>
      <c r="I14" s="19">
        <f t="shared" si="2"/>
        <v>1</v>
      </c>
      <c r="J14" s="19">
        <f t="shared" si="2"/>
        <v>0</v>
      </c>
      <c r="K14" s="27">
        <f t="shared" si="2"/>
        <v>-0.33333333333333331</v>
      </c>
    </row>
    <row r="15" spans="1:11" x14ac:dyDescent="0.2">
      <c r="A15" s="102"/>
      <c r="B15" s="17" t="s">
        <v>12</v>
      </c>
      <c r="C15" s="17">
        <f t="shared" ref="C15:K15" si="3">C10-C$16*$E10</f>
        <v>70</v>
      </c>
      <c r="D15" s="14">
        <f t="shared" si="3"/>
        <v>10.666666666666668</v>
      </c>
      <c r="E15" s="6">
        <f t="shared" si="3"/>
        <v>0</v>
      </c>
      <c r="F15" s="6">
        <f t="shared" si="3"/>
        <v>8.3333333333333321</v>
      </c>
      <c r="G15" s="6">
        <f t="shared" si="3"/>
        <v>1</v>
      </c>
      <c r="H15" s="6">
        <f t="shared" si="3"/>
        <v>-3.333333333333333</v>
      </c>
      <c r="I15" s="6">
        <f t="shared" si="3"/>
        <v>0</v>
      </c>
      <c r="J15" s="6">
        <f t="shared" si="3"/>
        <v>1</v>
      </c>
      <c r="K15" s="28">
        <f t="shared" si="3"/>
        <v>-3.333333333333333</v>
      </c>
    </row>
    <row r="16" spans="1:11" x14ac:dyDescent="0.2">
      <c r="A16" s="102"/>
      <c r="B16" s="17" t="s">
        <v>2</v>
      </c>
      <c r="C16" s="17">
        <f t="shared" ref="C16:K16" si="4">C11/$E$11</f>
        <v>-5</v>
      </c>
      <c r="D16" s="15">
        <f t="shared" si="4"/>
        <v>-1.6666666666666667</v>
      </c>
      <c r="E16" s="6">
        <f t="shared" si="4"/>
        <v>1</v>
      </c>
      <c r="F16" s="6">
        <f t="shared" si="4"/>
        <v>-0.33333333333333331</v>
      </c>
      <c r="G16" s="6">
        <f t="shared" si="4"/>
        <v>0</v>
      </c>
      <c r="H16" s="6">
        <f t="shared" si="4"/>
        <v>0.33333333333333331</v>
      </c>
      <c r="I16" s="6">
        <f t="shared" si="4"/>
        <v>0</v>
      </c>
      <c r="J16" s="6">
        <f t="shared" si="4"/>
        <v>0</v>
      </c>
      <c r="K16" s="28">
        <f t="shared" si="4"/>
        <v>0.33333333333333331</v>
      </c>
    </row>
    <row r="17" spans="1:11" x14ac:dyDescent="0.2">
      <c r="A17" s="10"/>
      <c r="B17" s="17"/>
      <c r="C17" s="17"/>
      <c r="D17" s="14"/>
      <c r="E17" s="6"/>
      <c r="F17" s="6"/>
      <c r="G17" s="6"/>
      <c r="H17" s="6"/>
      <c r="I17" s="6"/>
      <c r="J17" s="6"/>
      <c r="K17" s="28"/>
    </row>
    <row r="18" spans="1:11" x14ac:dyDescent="0.2">
      <c r="A18" s="101">
        <v>3</v>
      </c>
      <c r="B18" s="20"/>
      <c r="C18" s="20">
        <f t="shared" ref="C18:K18" si="5">C13-C$21*$D13</f>
        <v>-39.999999999999993</v>
      </c>
      <c r="D18" s="21">
        <f t="shared" si="5"/>
        <v>0</v>
      </c>
      <c r="E18" s="19">
        <f t="shared" si="5"/>
        <v>-8.0000000000000018</v>
      </c>
      <c r="F18" s="19">
        <f t="shared" si="5"/>
        <v>-6.9999999999999991</v>
      </c>
      <c r="G18" s="19">
        <f t="shared" si="5"/>
        <v>-1</v>
      </c>
      <c r="H18" s="19">
        <f t="shared" si="5"/>
        <v>0.99999999999999911</v>
      </c>
      <c r="I18" s="19">
        <f t="shared" si="5"/>
        <v>0</v>
      </c>
      <c r="J18" s="19">
        <f t="shared" si="5"/>
        <v>0</v>
      </c>
      <c r="K18" s="27">
        <f t="shared" si="5"/>
        <v>1.9999999999999991</v>
      </c>
    </row>
    <row r="19" spans="1:11" x14ac:dyDescent="0.2">
      <c r="A19" s="102"/>
      <c r="B19" s="20" t="s">
        <v>15</v>
      </c>
      <c r="C19" s="20">
        <f t="shared" ref="C19:K19" si="6">C14-C$21*$D14</f>
        <v>2</v>
      </c>
      <c r="D19" s="20">
        <f t="shared" si="6"/>
        <v>0</v>
      </c>
      <c r="E19" s="37">
        <f t="shared" si="6"/>
        <v>1.6</v>
      </c>
      <c r="F19" s="19">
        <f t="shared" si="6"/>
        <v>0.79999999999999993</v>
      </c>
      <c r="G19" s="19">
        <f t="shared" si="6"/>
        <v>0</v>
      </c>
      <c r="H19" s="19">
        <f t="shared" si="6"/>
        <v>0.2</v>
      </c>
      <c r="I19" s="19">
        <f t="shared" si="6"/>
        <v>1</v>
      </c>
      <c r="J19" s="19">
        <f t="shared" si="6"/>
        <v>0</v>
      </c>
      <c r="K19" s="27">
        <f t="shared" si="6"/>
        <v>0.2</v>
      </c>
    </row>
    <row r="20" spans="1:11" x14ac:dyDescent="0.2">
      <c r="A20" s="102"/>
      <c r="B20" s="17" t="s">
        <v>12</v>
      </c>
      <c r="C20" s="17">
        <f t="shared" ref="C20:K20" si="7">C15-C$21*$D15</f>
        <v>38</v>
      </c>
      <c r="D20" s="14">
        <f t="shared" si="7"/>
        <v>0</v>
      </c>
      <c r="E20" s="6">
        <f t="shared" si="7"/>
        <v>6.4</v>
      </c>
      <c r="F20" s="6">
        <f t="shared" si="7"/>
        <v>6.1999999999999993</v>
      </c>
      <c r="G20" s="6">
        <f t="shared" si="7"/>
        <v>1</v>
      </c>
      <c r="H20" s="6">
        <f t="shared" si="7"/>
        <v>-1.1999999999999997</v>
      </c>
      <c r="I20" s="6">
        <f t="shared" si="7"/>
        <v>0</v>
      </c>
      <c r="J20" s="6">
        <f t="shared" si="7"/>
        <v>1</v>
      </c>
      <c r="K20" s="28">
        <f t="shared" si="7"/>
        <v>-1.1999999999999997</v>
      </c>
    </row>
    <row r="21" spans="1:11" x14ac:dyDescent="0.2">
      <c r="A21" s="102"/>
      <c r="B21" s="17" t="s">
        <v>14</v>
      </c>
      <c r="C21" s="17">
        <f t="shared" ref="C21:K21" si="8">C16/$D$16</f>
        <v>3</v>
      </c>
      <c r="D21" s="14">
        <f t="shared" si="8"/>
        <v>1</v>
      </c>
      <c r="E21" s="11">
        <f t="shared" si="8"/>
        <v>-0.6</v>
      </c>
      <c r="F21" s="6">
        <f t="shared" si="8"/>
        <v>0.19999999999999998</v>
      </c>
      <c r="G21" s="6">
        <f t="shared" si="8"/>
        <v>0</v>
      </c>
      <c r="H21" s="6">
        <f t="shared" si="8"/>
        <v>-0.19999999999999998</v>
      </c>
      <c r="I21" s="6">
        <f t="shared" si="8"/>
        <v>0</v>
      </c>
      <c r="J21" s="6">
        <f t="shared" si="8"/>
        <v>0</v>
      </c>
      <c r="K21" s="28">
        <f t="shared" si="8"/>
        <v>-0.19999999999999998</v>
      </c>
    </row>
    <row r="22" spans="1:11" x14ac:dyDescent="0.2">
      <c r="A22" s="10"/>
      <c r="B22" s="17"/>
      <c r="C22" s="17"/>
      <c r="D22" s="14"/>
      <c r="E22" s="6"/>
      <c r="F22" s="6"/>
      <c r="G22" s="6"/>
      <c r="H22" s="6"/>
      <c r="I22" s="6"/>
      <c r="J22" s="6"/>
      <c r="K22" s="28"/>
    </row>
    <row r="23" spans="1:11" x14ac:dyDescent="0.2">
      <c r="A23" s="101">
        <v>4</v>
      </c>
      <c r="B23" s="20"/>
      <c r="C23" s="20">
        <f t="shared" ref="C23:K23" si="9">C18-C$24*$E18</f>
        <v>-29.999999999999993</v>
      </c>
      <c r="D23" s="21">
        <f t="shared" si="9"/>
        <v>0</v>
      </c>
      <c r="E23" s="19">
        <f t="shared" si="9"/>
        <v>0</v>
      </c>
      <c r="F23" s="19">
        <f t="shared" si="9"/>
        <v>-2.9999999999999991</v>
      </c>
      <c r="G23" s="19">
        <f t="shared" si="9"/>
        <v>-1</v>
      </c>
      <c r="H23" s="19">
        <f t="shared" si="9"/>
        <v>1.9999999999999993</v>
      </c>
      <c r="I23" s="19">
        <f t="shared" si="9"/>
        <v>5.0000000000000009</v>
      </c>
      <c r="J23" s="19">
        <f t="shared" si="9"/>
        <v>0</v>
      </c>
      <c r="K23" s="27">
        <f t="shared" si="9"/>
        <v>2.9999999999999991</v>
      </c>
    </row>
    <row r="24" spans="1:11" x14ac:dyDescent="0.2">
      <c r="A24" s="102"/>
      <c r="B24" s="20" t="s">
        <v>16</v>
      </c>
      <c r="C24" s="20">
        <f t="shared" ref="C24:K24" si="10">C19/$E$19</f>
        <v>1.25</v>
      </c>
      <c r="D24" s="20">
        <f t="shared" si="10"/>
        <v>0</v>
      </c>
      <c r="E24" s="21">
        <f t="shared" si="10"/>
        <v>1</v>
      </c>
      <c r="F24" s="38">
        <f t="shared" si="10"/>
        <v>0.49999999999999994</v>
      </c>
      <c r="G24" s="19">
        <f t="shared" si="10"/>
        <v>0</v>
      </c>
      <c r="H24" s="19">
        <f t="shared" si="10"/>
        <v>0.125</v>
      </c>
      <c r="I24" s="19">
        <f t="shared" si="10"/>
        <v>0.625</v>
      </c>
      <c r="J24" s="19">
        <f t="shared" si="10"/>
        <v>0</v>
      </c>
      <c r="K24" s="27">
        <f t="shared" si="10"/>
        <v>0.125</v>
      </c>
    </row>
    <row r="25" spans="1:11" x14ac:dyDescent="0.2">
      <c r="A25" s="102"/>
      <c r="B25" s="17" t="s">
        <v>17</v>
      </c>
      <c r="C25" s="17">
        <f t="shared" ref="C25:K25" si="11">C20-C$24*$E20</f>
        <v>30</v>
      </c>
      <c r="D25" s="14">
        <f t="shared" si="11"/>
        <v>0</v>
      </c>
      <c r="E25" s="6">
        <f t="shared" si="11"/>
        <v>0</v>
      </c>
      <c r="F25" s="6">
        <f t="shared" si="11"/>
        <v>2.9999999999999996</v>
      </c>
      <c r="G25" s="6">
        <f t="shared" si="11"/>
        <v>1</v>
      </c>
      <c r="H25" s="6">
        <f t="shared" si="11"/>
        <v>-1.9999999999999998</v>
      </c>
      <c r="I25" s="6">
        <f t="shared" si="11"/>
        <v>-4</v>
      </c>
      <c r="J25" s="6">
        <f t="shared" si="11"/>
        <v>1</v>
      </c>
      <c r="K25" s="28">
        <f t="shared" si="11"/>
        <v>-1.9999999999999998</v>
      </c>
    </row>
    <row r="26" spans="1:11" x14ac:dyDescent="0.2">
      <c r="A26" s="102"/>
      <c r="B26" s="17" t="s">
        <v>14</v>
      </c>
      <c r="C26" s="17">
        <f t="shared" ref="C26:K26" si="12">C21-C$24*$E21</f>
        <v>3.75</v>
      </c>
      <c r="D26" s="14">
        <f t="shared" si="12"/>
        <v>1</v>
      </c>
      <c r="E26" s="6">
        <f t="shared" si="12"/>
        <v>0</v>
      </c>
      <c r="F26" s="6">
        <f t="shared" si="12"/>
        <v>0.49999999999999989</v>
      </c>
      <c r="G26" s="6">
        <f t="shared" si="12"/>
        <v>0</v>
      </c>
      <c r="H26" s="6">
        <f t="shared" si="12"/>
        <v>-0.12499999999999999</v>
      </c>
      <c r="I26" s="6">
        <f t="shared" si="12"/>
        <v>0.375</v>
      </c>
      <c r="J26" s="6">
        <f t="shared" si="12"/>
        <v>0</v>
      </c>
      <c r="K26" s="28">
        <f t="shared" si="12"/>
        <v>-0.12499999999999999</v>
      </c>
    </row>
    <row r="27" spans="1:11" x14ac:dyDescent="0.2">
      <c r="A27" s="10"/>
      <c r="B27" s="17"/>
      <c r="C27" s="17"/>
      <c r="D27" s="14"/>
      <c r="E27" s="6"/>
      <c r="F27" s="6"/>
      <c r="G27" s="6"/>
      <c r="H27" s="6"/>
      <c r="I27" s="6"/>
      <c r="J27" s="6"/>
      <c r="K27" s="28"/>
    </row>
    <row r="28" spans="1:11" x14ac:dyDescent="0.2">
      <c r="A28" s="101">
        <v>5</v>
      </c>
      <c r="B28" s="20"/>
      <c r="C28" s="20">
        <f t="shared" ref="C28:K28" si="13">C23-C$29*$F23</f>
        <v>-22.499999999999993</v>
      </c>
      <c r="D28" s="21">
        <f t="shared" si="13"/>
        <v>0</v>
      </c>
      <c r="E28" s="19">
        <f t="shared" si="13"/>
        <v>5.9999999999999982</v>
      </c>
      <c r="F28" s="19">
        <f t="shared" si="13"/>
        <v>0</v>
      </c>
      <c r="G28" s="19">
        <f t="shared" si="13"/>
        <v>-1</v>
      </c>
      <c r="H28" s="19">
        <f t="shared" si="13"/>
        <v>2.7499999999999991</v>
      </c>
      <c r="I28" s="19">
        <f t="shared" si="13"/>
        <v>8.75</v>
      </c>
      <c r="J28" s="19">
        <f t="shared" si="13"/>
        <v>0</v>
      </c>
      <c r="K28" s="27">
        <f t="shared" si="13"/>
        <v>3.7499999999999991</v>
      </c>
    </row>
    <row r="29" spans="1:11" x14ac:dyDescent="0.2">
      <c r="A29" s="102"/>
      <c r="B29" s="20" t="s">
        <v>18</v>
      </c>
      <c r="C29" s="20">
        <f t="shared" ref="C29:K29" si="14">C24/$F$24</f>
        <v>2.5000000000000004</v>
      </c>
      <c r="D29" s="20">
        <f t="shared" si="14"/>
        <v>0</v>
      </c>
      <c r="E29" s="21">
        <f t="shared" si="14"/>
        <v>2</v>
      </c>
      <c r="F29" s="19">
        <f t="shared" si="14"/>
        <v>1</v>
      </c>
      <c r="G29" s="19">
        <f t="shared" si="14"/>
        <v>0</v>
      </c>
      <c r="H29" s="19">
        <f t="shared" si="14"/>
        <v>0.25</v>
      </c>
      <c r="I29" s="19">
        <f t="shared" si="14"/>
        <v>1.2500000000000002</v>
      </c>
      <c r="J29" s="19">
        <f t="shared" si="14"/>
        <v>0</v>
      </c>
      <c r="K29" s="27">
        <f t="shared" si="14"/>
        <v>0.25</v>
      </c>
    </row>
    <row r="30" spans="1:11" x14ac:dyDescent="0.2">
      <c r="A30" s="102"/>
      <c r="B30" s="17" t="s">
        <v>12</v>
      </c>
      <c r="C30" s="17">
        <f t="shared" ref="C30:K30" si="15">C25-C$29*$F25</f>
        <v>22.5</v>
      </c>
      <c r="D30" s="14">
        <f t="shared" si="15"/>
        <v>0</v>
      </c>
      <c r="E30" s="6">
        <f t="shared" si="15"/>
        <v>-5.9999999999999991</v>
      </c>
      <c r="F30" s="6">
        <f t="shared" si="15"/>
        <v>0</v>
      </c>
      <c r="G30" s="8">
        <f t="shared" si="15"/>
        <v>1</v>
      </c>
      <c r="H30" s="6">
        <f t="shared" si="15"/>
        <v>-2.7499999999999996</v>
      </c>
      <c r="I30" s="6">
        <f t="shared" si="15"/>
        <v>-7.75</v>
      </c>
      <c r="J30" s="6">
        <f t="shared" si="15"/>
        <v>1</v>
      </c>
      <c r="K30" s="28">
        <f t="shared" si="15"/>
        <v>-2.7499999999999996</v>
      </c>
    </row>
    <row r="31" spans="1:11" x14ac:dyDescent="0.2">
      <c r="A31" s="102"/>
      <c r="B31" s="17" t="s">
        <v>9</v>
      </c>
      <c r="C31" s="17">
        <f t="shared" ref="C31:K31" si="16">C26-C$29*$F26</f>
        <v>2.5</v>
      </c>
      <c r="D31" s="14">
        <f t="shared" si="16"/>
        <v>1</v>
      </c>
      <c r="E31" s="6">
        <f t="shared" si="16"/>
        <v>-0.99999999999999978</v>
      </c>
      <c r="F31" s="6">
        <f t="shared" si="16"/>
        <v>0</v>
      </c>
      <c r="G31" s="6">
        <f t="shared" si="16"/>
        <v>0</v>
      </c>
      <c r="H31" s="6">
        <f t="shared" si="16"/>
        <v>-0.24999999999999994</v>
      </c>
      <c r="I31" s="6">
        <f t="shared" si="16"/>
        <v>-0.25</v>
      </c>
      <c r="J31" s="6">
        <f t="shared" si="16"/>
        <v>0</v>
      </c>
      <c r="K31" s="28">
        <f t="shared" si="16"/>
        <v>-0.24999999999999994</v>
      </c>
    </row>
    <row r="32" spans="1:11" x14ac:dyDescent="0.2">
      <c r="A32" s="9"/>
      <c r="B32" s="17"/>
      <c r="C32" s="17"/>
      <c r="D32" s="14"/>
      <c r="E32" s="6"/>
      <c r="F32" s="6"/>
      <c r="G32" s="6"/>
      <c r="H32" s="6"/>
      <c r="I32" s="6"/>
      <c r="J32" s="6"/>
      <c r="K32" s="28"/>
    </row>
    <row r="33" spans="1:11" x14ac:dyDescent="0.2">
      <c r="A33" s="103">
        <v>6</v>
      </c>
      <c r="B33" s="20"/>
      <c r="C33" s="20">
        <f t="shared" ref="C33:K33" si="17">C28-C$35*$G28</f>
        <v>0</v>
      </c>
      <c r="D33" s="21">
        <f t="shared" si="17"/>
        <v>0</v>
      </c>
      <c r="E33" s="19">
        <f t="shared" si="17"/>
        <v>0</v>
      </c>
      <c r="F33" s="19">
        <f t="shared" si="17"/>
        <v>0</v>
      </c>
      <c r="G33" s="19">
        <f t="shared" si="17"/>
        <v>0</v>
      </c>
      <c r="H33" s="19">
        <f t="shared" si="17"/>
        <v>0</v>
      </c>
      <c r="I33" s="19">
        <f t="shared" si="17"/>
        <v>1</v>
      </c>
      <c r="J33" s="19">
        <f t="shared" si="17"/>
        <v>1</v>
      </c>
      <c r="K33" s="27">
        <f t="shared" si="17"/>
        <v>0.99999999999999956</v>
      </c>
    </row>
    <row r="34" spans="1:11" x14ac:dyDescent="0.2">
      <c r="A34" s="104"/>
      <c r="B34" s="20" t="s">
        <v>19</v>
      </c>
      <c r="C34" s="20">
        <f t="shared" ref="C34:K34" si="18">C29-C$35*$G29</f>
        <v>2.5000000000000004</v>
      </c>
      <c r="D34" s="20">
        <f t="shared" si="18"/>
        <v>0</v>
      </c>
      <c r="E34" s="21">
        <f t="shared" si="18"/>
        <v>2</v>
      </c>
      <c r="F34" s="19">
        <f t="shared" si="18"/>
        <v>1</v>
      </c>
      <c r="G34" s="19">
        <f t="shared" si="18"/>
        <v>0</v>
      </c>
      <c r="H34" s="19">
        <f t="shared" si="18"/>
        <v>0.25</v>
      </c>
      <c r="I34" s="19">
        <f t="shared" si="18"/>
        <v>1.2500000000000002</v>
      </c>
      <c r="J34" s="19">
        <f t="shared" si="18"/>
        <v>0</v>
      </c>
      <c r="K34" s="27">
        <f t="shared" si="18"/>
        <v>0.25</v>
      </c>
    </row>
    <row r="35" spans="1:11" x14ac:dyDescent="0.2">
      <c r="A35" s="104"/>
      <c r="B35" s="17" t="s">
        <v>20</v>
      </c>
      <c r="C35" s="17">
        <f t="shared" ref="C35:K35" si="19">C30/$G$30</f>
        <v>22.5</v>
      </c>
      <c r="D35" s="14">
        <f t="shared" si="19"/>
        <v>0</v>
      </c>
      <c r="E35" s="6">
        <f t="shared" si="19"/>
        <v>-5.9999999999999991</v>
      </c>
      <c r="F35" s="6">
        <f t="shared" si="19"/>
        <v>0</v>
      </c>
      <c r="G35" s="6">
        <f t="shared" si="19"/>
        <v>1</v>
      </c>
      <c r="H35" s="6">
        <f t="shared" si="19"/>
        <v>-2.7499999999999996</v>
      </c>
      <c r="I35" s="6">
        <f t="shared" si="19"/>
        <v>-7.75</v>
      </c>
      <c r="J35" s="6">
        <f t="shared" si="19"/>
        <v>1</v>
      </c>
      <c r="K35" s="28">
        <f t="shared" si="19"/>
        <v>-2.7499999999999996</v>
      </c>
    </row>
    <row r="36" spans="1:11" ht="15" thickBot="1" x14ac:dyDescent="0.25">
      <c r="A36" s="105"/>
      <c r="B36" s="18" t="s">
        <v>9</v>
      </c>
      <c r="C36" s="18">
        <f t="shared" ref="C36:K36" si="20">C31-C$35*$G31</f>
        <v>2.5</v>
      </c>
      <c r="D36" s="16">
        <f t="shared" si="20"/>
        <v>1</v>
      </c>
      <c r="E36" s="12">
        <f t="shared" si="20"/>
        <v>-0.99999999999999978</v>
      </c>
      <c r="F36" s="12">
        <f t="shared" si="20"/>
        <v>0</v>
      </c>
      <c r="G36" s="12">
        <f t="shared" si="20"/>
        <v>0</v>
      </c>
      <c r="H36" s="12">
        <f t="shared" si="20"/>
        <v>-0.24999999999999994</v>
      </c>
      <c r="I36" s="12">
        <f t="shared" si="20"/>
        <v>-0.25</v>
      </c>
      <c r="J36" s="12">
        <f t="shared" si="20"/>
        <v>0</v>
      </c>
      <c r="K36" s="36">
        <f t="shared" si="20"/>
        <v>-0.24999999999999994</v>
      </c>
    </row>
    <row r="37" spans="1:11" ht="15" thickTop="1" x14ac:dyDescent="0.2"/>
    <row r="38" spans="1:11" x14ac:dyDescent="0.2">
      <c r="A38" s="1"/>
      <c r="B38" s="1"/>
      <c r="F38" s="1" t="s">
        <v>0</v>
      </c>
    </row>
    <row r="41" spans="1:11" x14ac:dyDescent="0.2">
      <c r="A41" s="1"/>
      <c r="B41" s="1"/>
    </row>
    <row r="42" spans="1:11" x14ac:dyDescent="0.2">
      <c r="A42" s="1"/>
      <c r="B42" s="1"/>
    </row>
    <row r="43" spans="1:11" x14ac:dyDescent="0.2">
      <c r="A43" s="1"/>
      <c r="B43" s="1"/>
    </row>
    <row r="44" spans="1:11" x14ac:dyDescent="0.2">
      <c r="A44" s="1"/>
      <c r="B44" s="1"/>
    </row>
    <row r="47" spans="1:11" ht="15" thickBot="1" x14ac:dyDescent="0.25"/>
    <row r="48" spans="1:11" x14ac:dyDescent="0.2">
      <c r="A48" s="23"/>
      <c r="B48" s="24"/>
      <c r="C48" s="25"/>
      <c r="D48" s="35" t="s">
        <v>9</v>
      </c>
      <c r="E48" s="25" t="s">
        <v>10</v>
      </c>
      <c r="F48" s="25" t="s">
        <v>3</v>
      </c>
      <c r="G48" s="25" t="s">
        <v>4</v>
      </c>
      <c r="H48" s="26" t="s">
        <v>5</v>
      </c>
    </row>
    <row r="49" spans="1:8" x14ac:dyDescent="0.2">
      <c r="A49" s="99">
        <v>1</v>
      </c>
      <c r="B49" s="20"/>
      <c r="C49" s="20">
        <v>0</v>
      </c>
      <c r="D49" s="21">
        <v>4</v>
      </c>
      <c r="E49" s="19">
        <v>5</v>
      </c>
      <c r="F49" s="19">
        <v>6</v>
      </c>
      <c r="G49" s="19">
        <v>0</v>
      </c>
      <c r="H49" s="27">
        <v>0</v>
      </c>
    </row>
    <row r="50" spans="1:8" x14ac:dyDescent="0.2">
      <c r="A50" s="100"/>
      <c r="B50" s="20"/>
      <c r="C50" s="20">
        <f t="shared" ref="C50:H50" si="21">C34-C$35*$G34</f>
        <v>2.5000000000000004</v>
      </c>
      <c r="D50" s="19">
        <f t="shared" si="21"/>
        <v>0</v>
      </c>
      <c r="E50" s="19">
        <f t="shared" si="21"/>
        <v>2</v>
      </c>
      <c r="F50" s="19">
        <f t="shared" si="21"/>
        <v>1</v>
      </c>
      <c r="G50" s="19">
        <f t="shared" si="21"/>
        <v>0</v>
      </c>
      <c r="H50" s="27">
        <f t="shared" si="21"/>
        <v>0.25</v>
      </c>
    </row>
    <row r="51" spans="1:8" x14ac:dyDescent="0.2">
      <c r="A51" s="100"/>
      <c r="B51" s="17"/>
      <c r="C51" s="17">
        <f t="shared" ref="C51:H51" si="22">C35/$G$30</f>
        <v>22.5</v>
      </c>
      <c r="D51" s="6">
        <f t="shared" si="22"/>
        <v>0</v>
      </c>
      <c r="E51" s="6">
        <f t="shared" si="22"/>
        <v>-5.9999999999999991</v>
      </c>
      <c r="F51" s="6">
        <f t="shared" si="22"/>
        <v>0</v>
      </c>
      <c r="G51" s="6">
        <f t="shared" si="22"/>
        <v>1</v>
      </c>
      <c r="H51" s="28">
        <f t="shared" si="22"/>
        <v>-2.7499999999999996</v>
      </c>
    </row>
    <row r="52" spans="1:8" x14ac:dyDescent="0.2">
      <c r="A52" s="100"/>
      <c r="B52" s="17"/>
      <c r="C52" s="17">
        <f t="shared" ref="C52:H52" si="23">C36-C$35*$G36</f>
        <v>2.5</v>
      </c>
      <c r="D52" s="6">
        <f t="shared" si="23"/>
        <v>1</v>
      </c>
      <c r="E52" s="6">
        <f t="shared" si="23"/>
        <v>-0.99999999999999978</v>
      </c>
      <c r="F52" s="6">
        <f t="shared" si="23"/>
        <v>0</v>
      </c>
      <c r="G52" s="6">
        <f t="shared" si="23"/>
        <v>0</v>
      </c>
      <c r="H52" s="28">
        <f t="shared" si="23"/>
        <v>-0.24999999999999994</v>
      </c>
    </row>
    <row r="53" spans="1:8" x14ac:dyDescent="0.2">
      <c r="A53" s="29"/>
      <c r="B53" s="17"/>
      <c r="C53" s="17"/>
      <c r="D53" s="6"/>
      <c r="E53" s="6"/>
      <c r="F53" s="6"/>
      <c r="G53" s="6"/>
      <c r="H53" s="28"/>
    </row>
    <row r="54" spans="1:8" x14ac:dyDescent="0.2">
      <c r="A54" s="99">
        <v>2</v>
      </c>
      <c r="B54" s="20"/>
      <c r="C54" s="20">
        <f t="shared" ref="C54:H54" si="24">C$49-4*C$52-6*C$50</f>
        <v>-25.000000000000004</v>
      </c>
      <c r="D54" s="21">
        <f t="shared" si="24"/>
        <v>0</v>
      </c>
      <c r="E54" s="19">
        <f t="shared" si="24"/>
        <v>-3</v>
      </c>
      <c r="F54" s="19">
        <f t="shared" si="24"/>
        <v>0</v>
      </c>
      <c r="G54" s="19">
        <f t="shared" si="24"/>
        <v>0</v>
      </c>
      <c r="H54" s="27">
        <f t="shared" si="24"/>
        <v>-0.50000000000000022</v>
      </c>
    </row>
    <row r="55" spans="1:8" x14ac:dyDescent="0.2">
      <c r="A55" s="100"/>
      <c r="B55" s="20" t="s">
        <v>21</v>
      </c>
      <c r="C55" s="20">
        <v>2.5000000000000004</v>
      </c>
      <c r="D55" s="19">
        <v>0</v>
      </c>
      <c r="E55" s="38">
        <v>2</v>
      </c>
      <c r="F55" s="19">
        <v>1</v>
      </c>
      <c r="G55" s="19">
        <v>0</v>
      </c>
      <c r="H55" s="27">
        <v>0.25</v>
      </c>
    </row>
    <row r="56" spans="1:8" x14ac:dyDescent="0.2">
      <c r="A56" s="100"/>
      <c r="B56" s="17" t="s">
        <v>20</v>
      </c>
      <c r="C56" s="17">
        <v>22.5</v>
      </c>
      <c r="D56" s="6">
        <v>0</v>
      </c>
      <c r="E56" s="6">
        <v>-5.9999999999999991</v>
      </c>
      <c r="F56" s="6">
        <v>0</v>
      </c>
      <c r="G56" s="6">
        <v>1</v>
      </c>
      <c r="H56" s="28">
        <v>-2.7499999999999996</v>
      </c>
    </row>
    <row r="57" spans="1:8" x14ac:dyDescent="0.2">
      <c r="A57" s="100"/>
      <c r="B57" s="17" t="s">
        <v>22</v>
      </c>
      <c r="C57" s="17">
        <v>2.5</v>
      </c>
      <c r="D57" s="6">
        <v>1</v>
      </c>
      <c r="E57" s="6">
        <v>-0.99999999999999978</v>
      </c>
      <c r="F57" s="6">
        <v>0</v>
      </c>
      <c r="G57" s="6">
        <v>0</v>
      </c>
      <c r="H57" s="28">
        <v>-0.24999999999999994</v>
      </c>
    </row>
    <row r="58" spans="1:8" x14ac:dyDescent="0.2">
      <c r="A58" s="30"/>
      <c r="B58" s="17"/>
      <c r="C58" s="17"/>
      <c r="D58" s="6"/>
      <c r="E58" s="6"/>
      <c r="F58" s="6"/>
      <c r="G58" s="6"/>
      <c r="H58" s="28"/>
    </row>
    <row r="59" spans="1:8" x14ac:dyDescent="0.2">
      <c r="A59" s="99">
        <v>3</v>
      </c>
      <c r="B59" s="20"/>
      <c r="C59" s="20">
        <f t="shared" ref="C59:H59" si="25">C54-C$60*$E54</f>
        <v>-21.250000000000004</v>
      </c>
      <c r="D59" s="21">
        <f t="shared" si="25"/>
        <v>0</v>
      </c>
      <c r="E59" s="19">
        <f t="shared" si="25"/>
        <v>0</v>
      </c>
      <c r="F59" s="19">
        <f t="shared" si="25"/>
        <v>1.5</v>
      </c>
      <c r="G59" s="19">
        <f t="shared" si="25"/>
        <v>0</v>
      </c>
      <c r="H59" s="27">
        <f t="shared" si="25"/>
        <v>-0.12500000000000022</v>
      </c>
    </row>
    <row r="60" spans="1:8" x14ac:dyDescent="0.2">
      <c r="A60" s="100"/>
      <c r="B60" s="20" t="s">
        <v>2</v>
      </c>
      <c r="C60" s="20">
        <f t="shared" ref="C60:H60" si="26">C55/$E$55</f>
        <v>1.2500000000000002</v>
      </c>
      <c r="D60" s="19">
        <f t="shared" si="26"/>
        <v>0</v>
      </c>
      <c r="E60" s="19">
        <f t="shared" si="26"/>
        <v>1</v>
      </c>
      <c r="F60" s="19">
        <f t="shared" si="26"/>
        <v>0.5</v>
      </c>
      <c r="G60" s="19">
        <f t="shared" si="26"/>
        <v>0</v>
      </c>
      <c r="H60" s="39">
        <f t="shared" si="26"/>
        <v>0.125</v>
      </c>
    </row>
    <row r="61" spans="1:8" x14ac:dyDescent="0.2">
      <c r="A61" s="100"/>
      <c r="B61" s="17" t="s">
        <v>23</v>
      </c>
      <c r="C61" s="17">
        <f t="shared" ref="C61:H62" si="27">C56-C$60*$E56</f>
        <v>30</v>
      </c>
      <c r="D61" s="6">
        <f t="shared" si="27"/>
        <v>0</v>
      </c>
      <c r="E61" s="6">
        <f t="shared" si="27"/>
        <v>0</v>
      </c>
      <c r="F61" s="6">
        <f t="shared" si="27"/>
        <v>2.9999999999999996</v>
      </c>
      <c r="G61" s="6">
        <f t="shared" si="27"/>
        <v>1</v>
      </c>
      <c r="H61" s="28">
        <f t="shared" si="27"/>
        <v>-1.9999999999999996</v>
      </c>
    </row>
    <row r="62" spans="1:8" x14ac:dyDescent="0.2">
      <c r="A62" s="100"/>
      <c r="B62" s="17" t="s">
        <v>24</v>
      </c>
      <c r="C62" s="17">
        <f t="shared" si="27"/>
        <v>3.75</v>
      </c>
      <c r="D62" s="6">
        <f t="shared" si="27"/>
        <v>1</v>
      </c>
      <c r="E62" s="6">
        <f t="shared" si="27"/>
        <v>0</v>
      </c>
      <c r="F62" s="6">
        <f t="shared" si="27"/>
        <v>0.49999999999999989</v>
      </c>
      <c r="G62" s="6">
        <f t="shared" si="27"/>
        <v>0</v>
      </c>
      <c r="H62" s="28">
        <f t="shared" si="27"/>
        <v>-0.12499999999999997</v>
      </c>
    </row>
    <row r="63" spans="1:8" x14ac:dyDescent="0.2">
      <c r="A63" s="30"/>
      <c r="B63" s="17"/>
      <c r="C63" s="17"/>
      <c r="D63" s="6"/>
      <c r="E63" s="6"/>
      <c r="F63" s="6"/>
      <c r="G63" s="6"/>
      <c r="H63" s="28"/>
    </row>
    <row r="64" spans="1:8" x14ac:dyDescent="0.2">
      <c r="A64" s="99">
        <v>4</v>
      </c>
      <c r="B64" s="20"/>
      <c r="C64" s="20">
        <f t="shared" ref="C64:H64" si="28">C59-C$65*$H59</f>
        <v>-20</v>
      </c>
      <c r="D64" s="21">
        <f t="shared" si="28"/>
        <v>0</v>
      </c>
      <c r="E64" s="19">
        <f t="shared" si="28"/>
        <v>1.0000000000000018</v>
      </c>
      <c r="F64" s="19">
        <f t="shared" si="28"/>
        <v>2.0000000000000009</v>
      </c>
      <c r="G64" s="19">
        <f t="shared" si="28"/>
        <v>0</v>
      </c>
      <c r="H64" s="27">
        <f t="shared" si="28"/>
        <v>0</v>
      </c>
    </row>
    <row r="65" spans="1:8" x14ac:dyDescent="0.2">
      <c r="A65" s="100"/>
      <c r="B65" s="20" t="s">
        <v>25</v>
      </c>
      <c r="C65" s="20">
        <f t="shared" ref="C65:H65" si="29">C60/$H$60</f>
        <v>10.000000000000002</v>
      </c>
      <c r="D65" s="19">
        <f t="shared" si="29"/>
        <v>0</v>
      </c>
      <c r="E65" s="19">
        <f t="shared" si="29"/>
        <v>8</v>
      </c>
      <c r="F65" s="19">
        <f t="shared" si="29"/>
        <v>4</v>
      </c>
      <c r="G65" s="19">
        <f t="shared" si="29"/>
        <v>0</v>
      </c>
      <c r="H65" s="27">
        <f t="shared" si="29"/>
        <v>1</v>
      </c>
    </row>
    <row r="66" spans="1:8" x14ac:dyDescent="0.2">
      <c r="A66" s="100"/>
      <c r="B66" s="17" t="s">
        <v>20</v>
      </c>
      <c r="C66" s="17">
        <f t="shared" ref="C66:H67" si="30">C61-C$65*$H61</f>
        <v>50</v>
      </c>
      <c r="D66" s="6">
        <f t="shared" si="30"/>
        <v>0</v>
      </c>
      <c r="E66" s="6">
        <f t="shared" si="30"/>
        <v>15.999999999999996</v>
      </c>
      <c r="F66" s="6">
        <f t="shared" si="30"/>
        <v>10.999999999999998</v>
      </c>
      <c r="G66" s="6">
        <f t="shared" si="30"/>
        <v>1</v>
      </c>
      <c r="H66" s="28">
        <f t="shared" si="30"/>
        <v>0</v>
      </c>
    </row>
    <row r="67" spans="1:8" x14ac:dyDescent="0.2">
      <c r="A67" s="100"/>
      <c r="B67" s="17" t="s">
        <v>14</v>
      </c>
      <c r="C67" s="17">
        <f t="shared" si="30"/>
        <v>5</v>
      </c>
      <c r="D67" s="6">
        <f t="shared" si="30"/>
        <v>1</v>
      </c>
      <c r="E67" s="6">
        <f t="shared" si="30"/>
        <v>0.99999999999999978</v>
      </c>
      <c r="F67" s="6">
        <f t="shared" si="30"/>
        <v>0.99999999999999978</v>
      </c>
      <c r="G67" s="6">
        <f t="shared" si="30"/>
        <v>0</v>
      </c>
      <c r="H67" s="28">
        <f t="shared" si="30"/>
        <v>0</v>
      </c>
    </row>
    <row r="68" spans="1:8" ht="15" thickBot="1" x14ac:dyDescent="0.25">
      <c r="A68" s="31"/>
      <c r="B68" s="32"/>
      <c r="C68" s="32"/>
      <c r="D68" s="33"/>
      <c r="E68" s="33"/>
      <c r="F68" s="33"/>
      <c r="G68" s="33"/>
      <c r="H68" s="34"/>
    </row>
    <row r="69" spans="1:8" x14ac:dyDescent="0.2">
      <c r="A69" s="1"/>
      <c r="B69" s="1"/>
    </row>
    <row r="70" spans="1:8" x14ac:dyDescent="0.2">
      <c r="A70" s="1"/>
      <c r="B70" s="1"/>
    </row>
  </sheetData>
  <mergeCells count="11">
    <mergeCell ref="A5:C5"/>
    <mergeCell ref="A49:A52"/>
    <mergeCell ref="A54:A57"/>
    <mergeCell ref="A59:A62"/>
    <mergeCell ref="A64:A67"/>
    <mergeCell ref="A8:A11"/>
    <mergeCell ref="A13:A16"/>
    <mergeCell ref="A18:A21"/>
    <mergeCell ref="A23:A26"/>
    <mergeCell ref="A28:A31"/>
    <mergeCell ref="A33:A3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F1" sqref="F1"/>
    </sheetView>
  </sheetViews>
  <sheetFormatPr defaultRowHeight="14.25" x14ac:dyDescent="0.2"/>
  <cols>
    <col min="1" max="1" width="9" style="1"/>
    <col min="2" max="2" width="5.125" style="48" customWidth="1"/>
    <col min="3" max="3" width="9" style="1"/>
    <col min="4" max="4" width="11.875" style="1" bestFit="1" customWidth="1"/>
    <col min="5" max="10" width="10.875" style="1" bestFit="1" customWidth="1"/>
    <col min="11" max="11" width="9.75" style="1" bestFit="1" customWidth="1"/>
    <col min="12" max="16384" width="9" style="1"/>
  </cols>
  <sheetData>
    <row r="1" spans="1:10" ht="30" x14ac:dyDescent="0.2">
      <c r="A1" s="106" t="s">
        <v>39</v>
      </c>
      <c r="B1" s="107"/>
      <c r="C1" s="107"/>
      <c r="D1" s="107"/>
    </row>
    <row r="2" spans="1:10" ht="15" thickBot="1" x14ac:dyDescent="0.25"/>
    <row r="3" spans="1:10" x14ac:dyDescent="0.2">
      <c r="B3" s="49"/>
      <c r="C3" s="42"/>
      <c r="D3" s="43"/>
      <c r="E3" s="40" t="s">
        <v>27</v>
      </c>
      <c r="F3" s="40" t="s">
        <v>28</v>
      </c>
      <c r="G3" s="40" t="s">
        <v>3</v>
      </c>
      <c r="H3" s="40" t="s">
        <v>4</v>
      </c>
      <c r="I3" s="40" t="s">
        <v>5</v>
      </c>
      <c r="J3" s="41" t="s">
        <v>29</v>
      </c>
    </row>
    <row r="4" spans="1:10" x14ac:dyDescent="0.2">
      <c r="B4" s="93">
        <v>1</v>
      </c>
      <c r="C4" s="20"/>
      <c r="D4" s="20">
        <v>0</v>
      </c>
      <c r="E4" s="6">
        <v>1</v>
      </c>
      <c r="F4" s="6">
        <v>2</v>
      </c>
      <c r="G4" s="6">
        <v>3</v>
      </c>
      <c r="H4" s="6">
        <v>0</v>
      </c>
      <c r="I4" s="6">
        <v>0</v>
      </c>
      <c r="J4" s="28">
        <v>0</v>
      </c>
    </row>
    <row r="5" spans="1:10" x14ac:dyDescent="0.2">
      <c r="B5" s="94"/>
      <c r="C5" s="17" t="s">
        <v>30</v>
      </c>
      <c r="D5" s="17">
        <v>-4</v>
      </c>
      <c r="E5" s="8">
        <v>-1</v>
      </c>
      <c r="F5" s="6">
        <v>1</v>
      </c>
      <c r="G5" s="6">
        <v>-1</v>
      </c>
      <c r="H5" s="6">
        <v>1</v>
      </c>
      <c r="I5" s="6">
        <v>0</v>
      </c>
      <c r="J5" s="28">
        <v>0</v>
      </c>
    </row>
    <row r="6" spans="1:10" x14ac:dyDescent="0.2">
      <c r="B6" s="94"/>
      <c r="C6" s="17" t="s">
        <v>25</v>
      </c>
      <c r="D6" s="17">
        <v>8</v>
      </c>
      <c r="E6" s="6">
        <v>1</v>
      </c>
      <c r="F6" s="6">
        <v>1</v>
      </c>
      <c r="G6" s="6">
        <v>2</v>
      </c>
      <c r="H6" s="6">
        <v>0</v>
      </c>
      <c r="I6" s="6">
        <v>1</v>
      </c>
      <c r="J6" s="28">
        <v>0</v>
      </c>
    </row>
    <row r="7" spans="1:10" x14ac:dyDescent="0.2">
      <c r="B7" s="94"/>
      <c r="C7" s="17" t="s">
        <v>29</v>
      </c>
      <c r="D7" s="17">
        <v>-2</v>
      </c>
      <c r="E7" s="6">
        <v>0</v>
      </c>
      <c r="F7" s="6">
        <v>-1</v>
      </c>
      <c r="G7" s="6">
        <v>1</v>
      </c>
      <c r="H7" s="6">
        <v>0</v>
      </c>
      <c r="I7" s="6">
        <v>0</v>
      </c>
      <c r="J7" s="28">
        <v>1</v>
      </c>
    </row>
    <row r="8" spans="1:10" ht="15" thickBot="1" x14ac:dyDescent="0.25">
      <c r="B8" s="94"/>
      <c r="C8" s="32"/>
      <c r="D8" s="32"/>
      <c r="E8" s="33"/>
      <c r="F8" s="33"/>
      <c r="G8" s="33"/>
      <c r="H8" s="33"/>
      <c r="I8" s="33"/>
      <c r="J8" s="34"/>
    </row>
    <row r="9" spans="1:10" x14ac:dyDescent="0.2">
      <c r="B9" s="93">
        <v>2</v>
      </c>
      <c r="C9" s="17"/>
      <c r="D9" s="17">
        <f t="shared" ref="D9:J9" si="0">D4-D$10*$E4</f>
        <v>-4</v>
      </c>
      <c r="E9" s="6">
        <f>E4-E$10*$E4</f>
        <v>0</v>
      </c>
      <c r="F9" s="6">
        <f t="shared" si="0"/>
        <v>3</v>
      </c>
      <c r="G9" s="6">
        <f t="shared" si="0"/>
        <v>2</v>
      </c>
      <c r="H9" s="6">
        <f t="shared" si="0"/>
        <v>1</v>
      </c>
      <c r="I9" s="6">
        <f t="shared" si="0"/>
        <v>0</v>
      </c>
      <c r="J9" s="28">
        <f t="shared" si="0"/>
        <v>0</v>
      </c>
    </row>
    <row r="10" spans="1:10" x14ac:dyDescent="0.2">
      <c r="B10" s="94"/>
      <c r="C10" s="17" t="s">
        <v>1</v>
      </c>
      <c r="D10" s="17">
        <f>D5/$E$5</f>
        <v>4</v>
      </c>
      <c r="E10" s="6">
        <f>E5/$E$5</f>
        <v>1</v>
      </c>
      <c r="F10" s="6">
        <f t="shared" ref="F10:J10" si="1">F5/$E$5</f>
        <v>-1</v>
      </c>
      <c r="G10" s="6">
        <f t="shared" si="1"/>
        <v>1</v>
      </c>
      <c r="H10" s="6">
        <f>H5/$E$5</f>
        <v>-1</v>
      </c>
      <c r="I10" s="6">
        <f t="shared" si="1"/>
        <v>0</v>
      </c>
      <c r="J10" s="28">
        <f t="shared" si="1"/>
        <v>0</v>
      </c>
    </row>
    <row r="11" spans="1:10" x14ac:dyDescent="0.2">
      <c r="B11" s="94"/>
      <c r="C11" s="17" t="s">
        <v>31</v>
      </c>
      <c r="D11" s="17">
        <f t="shared" ref="D11" si="2">D6-D$10*$E6</f>
        <v>4</v>
      </c>
      <c r="E11" s="6">
        <f>E6-E$10*$E6</f>
        <v>0</v>
      </c>
      <c r="F11" s="6">
        <f t="shared" ref="F11:J11" si="3">F6-F$10*$E6</f>
        <v>2</v>
      </c>
      <c r="G11" s="6">
        <f t="shared" si="3"/>
        <v>1</v>
      </c>
      <c r="H11" s="6">
        <f t="shared" si="3"/>
        <v>1</v>
      </c>
      <c r="I11" s="6">
        <f t="shared" si="3"/>
        <v>1</v>
      </c>
      <c r="J11" s="28">
        <f t="shared" si="3"/>
        <v>0</v>
      </c>
    </row>
    <row r="12" spans="1:10" x14ac:dyDescent="0.2">
      <c r="B12" s="94"/>
      <c r="C12" s="17" t="s">
        <v>32</v>
      </c>
      <c r="D12" s="17">
        <f t="shared" ref="D12" si="4">D7-D$10*$E7</f>
        <v>-2</v>
      </c>
      <c r="E12" s="6">
        <f t="shared" ref="E12:J12" si="5">E7-E$10*$E7</f>
        <v>0</v>
      </c>
      <c r="F12" s="8">
        <f t="shared" si="5"/>
        <v>-1</v>
      </c>
      <c r="G12" s="6">
        <f t="shared" si="5"/>
        <v>1</v>
      </c>
      <c r="H12" s="6">
        <f t="shared" si="5"/>
        <v>0</v>
      </c>
      <c r="I12" s="6">
        <f t="shared" si="5"/>
        <v>0</v>
      </c>
      <c r="J12" s="28">
        <f t="shared" si="5"/>
        <v>1</v>
      </c>
    </row>
    <row r="13" spans="1:10" ht="15" thickBot="1" x14ac:dyDescent="0.25">
      <c r="B13" s="94"/>
      <c r="C13" s="32"/>
      <c r="D13" s="32"/>
      <c r="E13" s="33"/>
      <c r="F13" s="33"/>
      <c r="G13" s="33"/>
      <c r="H13" s="33"/>
      <c r="I13" s="33"/>
      <c r="J13" s="34"/>
    </row>
    <row r="14" spans="1:10" x14ac:dyDescent="0.2">
      <c r="B14" s="93">
        <v>3</v>
      </c>
      <c r="C14" s="17"/>
      <c r="D14" s="47">
        <f t="shared" ref="D14:E14" si="6">D9-D$17*$F9</f>
        <v>-10</v>
      </c>
      <c r="E14" s="6">
        <f t="shared" si="6"/>
        <v>0</v>
      </c>
      <c r="F14" s="6">
        <f t="shared" ref="F14:J15" si="7">F9-F$17*$F9</f>
        <v>0</v>
      </c>
      <c r="G14" s="6">
        <f t="shared" si="7"/>
        <v>5</v>
      </c>
      <c r="H14" s="6">
        <f t="shared" si="7"/>
        <v>1</v>
      </c>
      <c r="I14" s="6">
        <f t="shared" si="7"/>
        <v>0</v>
      </c>
      <c r="J14" s="28">
        <f t="shared" si="7"/>
        <v>3</v>
      </c>
    </row>
    <row r="15" spans="1:10" x14ac:dyDescent="0.2">
      <c r="B15" s="94"/>
      <c r="C15" s="17" t="s">
        <v>33</v>
      </c>
      <c r="D15" s="17">
        <f t="shared" ref="D15:E15" si="8">D10-D$17*$F10</f>
        <v>6</v>
      </c>
      <c r="E15" s="6">
        <f t="shared" si="8"/>
        <v>1</v>
      </c>
      <c r="F15" s="6">
        <f t="shared" si="7"/>
        <v>0</v>
      </c>
      <c r="G15" s="6">
        <f t="shared" si="7"/>
        <v>0</v>
      </c>
      <c r="H15" s="6">
        <f t="shared" si="7"/>
        <v>-1</v>
      </c>
      <c r="I15" s="6">
        <f t="shared" si="7"/>
        <v>0</v>
      </c>
      <c r="J15" s="28">
        <f t="shared" si="7"/>
        <v>-1</v>
      </c>
    </row>
    <row r="16" spans="1:10" x14ac:dyDescent="0.2">
      <c r="B16" s="94"/>
      <c r="C16" s="17" t="s">
        <v>34</v>
      </c>
      <c r="D16" s="17">
        <f t="shared" ref="D16:E16" si="9">D11-D$17*$F11</f>
        <v>0</v>
      </c>
      <c r="E16" s="6">
        <f t="shared" si="9"/>
        <v>0</v>
      </c>
      <c r="F16" s="6">
        <f>F11-F$17*$F11</f>
        <v>0</v>
      </c>
      <c r="G16" s="6">
        <f t="shared" ref="G16:J16" si="10">G11-G$17*$F11</f>
        <v>3</v>
      </c>
      <c r="H16" s="6">
        <f t="shared" si="10"/>
        <v>1</v>
      </c>
      <c r="I16" s="6">
        <f t="shared" si="10"/>
        <v>1</v>
      </c>
      <c r="J16" s="28">
        <f t="shared" si="10"/>
        <v>2</v>
      </c>
    </row>
    <row r="17" spans="2:11" x14ac:dyDescent="0.2">
      <c r="B17" s="94"/>
      <c r="C17" s="17" t="s">
        <v>2</v>
      </c>
      <c r="D17" s="17">
        <f t="shared" ref="D17:E17" si="11">D12/$F$12</f>
        <v>2</v>
      </c>
      <c r="E17" s="6">
        <f t="shared" si="11"/>
        <v>0</v>
      </c>
      <c r="F17" s="6">
        <f>F12/$F$12</f>
        <v>1</v>
      </c>
      <c r="G17" s="6">
        <f t="shared" ref="G17:J17" si="12">G12/$F$12</f>
        <v>-1</v>
      </c>
      <c r="H17" s="6">
        <f t="shared" si="12"/>
        <v>0</v>
      </c>
      <c r="I17" s="6">
        <f t="shared" si="12"/>
        <v>0</v>
      </c>
      <c r="J17" s="28">
        <f t="shared" si="12"/>
        <v>-1</v>
      </c>
    </row>
    <row r="18" spans="2:11" ht="15" thickBot="1" x14ac:dyDescent="0.25">
      <c r="B18" s="95"/>
      <c r="C18" s="32"/>
      <c r="D18" s="32"/>
      <c r="E18" s="33"/>
      <c r="F18" s="33"/>
      <c r="G18" s="33"/>
      <c r="H18" s="33"/>
      <c r="I18" s="33"/>
      <c r="J18" s="34"/>
    </row>
    <row r="23" spans="2:11" ht="15" thickBot="1" x14ac:dyDescent="0.25"/>
    <row r="24" spans="2:11" x14ac:dyDescent="0.2">
      <c r="B24" s="50"/>
      <c r="C24" s="42"/>
      <c r="D24" s="43"/>
      <c r="E24" s="40" t="s">
        <v>1</v>
      </c>
      <c r="F24" s="40" t="s">
        <v>2</v>
      </c>
      <c r="G24" s="40" t="s">
        <v>3</v>
      </c>
      <c r="H24" s="40" t="s">
        <v>4</v>
      </c>
      <c r="I24" s="40" t="s">
        <v>5</v>
      </c>
      <c r="J24" s="35" t="s">
        <v>29</v>
      </c>
      <c r="K24" s="44" t="s">
        <v>35</v>
      </c>
    </row>
    <row r="25" spans="2:11" x14ac:dyDescent="0.2">
      <c r="B25" s="93">
        <v>1</v>
      </c>
      <c r="C25" s="21"/>
      <c r="D25" s="20">
        <v>0</v>
      </c>
      <c r="E25" s="6">
        <v>3</v>
      </c>
      <c r="F25" s="6">
        <v>2</v>
      </c>
      <c r="G25" s="6">
        <v>1</v>
      </c>
      <c r="H25" s="6">
        <v>4</v>
      </c>
      <c r="I25" s="6">
        <v>0</v>
      </c>
      <c r="J25" s="6">
        <v>0</v>
      </c>
      <c r="K25" s="28">
        <v>0</v>
      </c>
    </row>
    <row r="26" spans="2:11" x14ac:dyDescent="0.2">
      <c r="B26" s="94"/>
      <c r="C26" s="14" t="s">
        <v>25</v>
      </c>
      <c r="D26" s="17">
        <v>0</v>
      </c>
      <c r="E26" s="45">
        <v>-2</v>
      </c>
      <c r="F26" s="6">
        <v>-4</v>
      </c>
      <c r="G26" s="6">
        <v>-5</v>
      </c>
      <c r="H26" s="6">
        <v>-1</v>
      </c>
      <c r="I26" s="6">
        <v>1</v>
      </c>
      <c r="J26" s="6">
        <v>0</v>
      </c>
      <c r="K26" s="28">
        <v>0</v>
      </c>
    </row>
    <row r="27" spans="2:11" x14ac:dyDescent="0.2">
      <c r="B27" s="94"/>
      <c r="C27" s="14" t="s">
        <v>29</v>
      </c>
      <c r="D27" s="17">
        <v>-2</v>
      </c>
      <c r="E27" s="6">
        <v>-3</v>
      </c>
      <c r="F27" s="6">
        <v>1</v>
      </c>
      <c r="G27" s="8">
        <v>-7</v>
      </c>
      <c r="H27" s="1">
        <v>2</v>
      </c>
      <c r="I27" s="6">
        <v>0</v>
      </c>
      <c r="J27" s="6">
        <v>1</v>
      </c>
      <c r="K27" s="28">
        <v>0</v>
      </c>
    </row>
    <row r="28" spans="2:11" x14ac:dyDescent="0.2">
      <c r="B28" s="94"/>
      <c r="C28" s="1" t="s">
        <v>35</v>
      </c>
      <c r="D28" s="17">
        <v>-15</v>
      </c>
      <c r="E28" s="6">
        <v>-5</v>
      </c>
      <c r="F28" s="6">
        <v>-2</v>
      </c>
      <c r="G28" s="6">
        <v>-1</v>
      </c>
      <c r="H28" s="1">
        <v>-6</v>
      </c>
      <c r="I28" s="6">
        <v>0</v>
      </c>
      <c r="J28" s="6">
        <v>0</v>
      </c>
      <c r="K28" s="28">
        <v>1</v>
      </c>
    </row>
    <row r="29" spans="2:11" ht="15" thickBot="1" x14ac:dyDescent="0.25">
      <c r="B29" s="94"/>
      <c r="C29" s="46"/>
      <c r="D29" s="32"/>
      <c r="E29" s="33"/>
      <c r="F29" s="33"/>
      <c r="G29" s="33"/>
      <c r="H29" s="33"/>
      <c r="I29" s="33"/>
      <c r="J29" s="33"/>
      <c r="K29" s="34"/>
    </row>
    <row r="30" spans="2:11" x14ac:dyDescent="0.2">
      <c r="B30" s="94">
        <v>2</v>
      </c>
      <c r="C30" s="14"/>
      <c r="D30" s="17">
        <f t="shared" ref="D30:F30" si="13">D25-D$32*$G25</f>
        <v>-0.2857142857142857</v>
      </c>
      <c r="E30" s="6">
        <f t="shared" si="13"/>
        <v>2.5714285714285716</v>
      </c>
      <c r="F30" s="6">
        <f t="shared" si="13"/>
        <v>2.1428571428571428</v>
      </c>
      <c r="G30" s="6">
        <f>G25-G$32*$G25</f>
        <v>0</v>
      </c>
      <c r="H30" s="6">
        <f t="shared" ref="H30:K30" si="14">H25-H$32*$G25</f>
        <v>4.2857142857142856</v>
      </c>
      <c r="I30" s="6">
        <f t="shared" si="14"/>
        <v>0</v>
      </c>
      <c r="J30" s="6">
        <f t="shared" si="14"/>
        <v>0.14285714285714285</v>
      </c>
      <c r="K30" s="28">
        <f t="shared" si="14"/>
        <v>0</v>
      </c>
    </row>
    <row r="31" spans="2:11" x14ac:dyDescent="0.2">
      <c r="B31" s="94"/>
      <c r="C31" s="14" t="s">
        <v>25</v>
      </c>
      <c r="D31" s="17">
        <f t="shared" ref="D31:F31" si="15">D26-D$32*$G26</f>
        <v>1.4285714285714284</v>
      </c>
      <c r="E31" s="6">
        <f t="shared" si="15"/>
        <v>0.14285714285714279</v>
      </c>
      <c r="F31" s="6">
        <f t="shared" si="15"/>
        <v>-4.7142857142857144</v>
      </c>
      <c r="G31" s="6">
        <f>G26-G$32*$G26</f>
        <v>0</v>
      </c>
      <c r="H31" s="6">
        <f t="shared" ref="H31:K31" si="16">H26-H$32*$G26</f>
        <v>-2.4285714285714284</v>
      </c>
      <c r="I31" s="6">
        <f t="shared" si="16"/>
        <v>1</v>
      </c>
      <c r="J31" s="6">
        <f t="shared" si="16"/>
        <v>-0.71428571428571419</v>
      </c>
      <c r="K31" s="28">
        <f t="shared" si="16"/>
        <v>0</v>
      </c>
    </row>
    <row r="32" spans="2:11" x14ac:dyDescent="0.2">
      <c r="B32" s="94"/>
      <c r="C32" s="14" t="s">
        <v>36</v>
      </c>
      <c r="D32" s="17">
        <f t="shared" ref="D32:F32" si="17">D27/$G$27</f>
        <v>0.2857142857142857</v>
      </c>
      <c r="E32" s="6">
        <f t="shared" si="17"/>
        <v>0.42857142857142855</v>
      </c>
      <c r="F32" s="6">
        <f t="shared" si="17"/>
        <v>-0.14285714285714285</v>
      </c>
      <c r="G32" s="6">
        <f>G27/$G$27</f>
        <v>1</v>
      </c>
      <c r="H32" s="6">
        <f t="shared" ref="H32:K32" si="18">H27/$G$27</f>
        <v>-0.2857142857142857</v>
      </c>
      <c r="I32" s="6">
        <f t="shared" si="18"/>
        <v>0</v>
      </c>
      <c r="J32" s="6">
        <f t="shared" si="18"/>
        <v>-0.14285714285714285</v>
      </c>
      <c r="K32" s="28">
        <f t="shared" si="18"/>
        <v>0</v>
      </c>
    </row>
    <row r="33" spans="2:11" x14ac:dyDescent="0.2">
      <c r="B33" s="94"/>
      <c r="C33" s="1" t="s">
        <v>35</v>
      </c>
      <c r="D33" s="17">
        <f t="shared" ref="D33:F33" si="19">D28-D$32*$G28</f>
        <v>-14.714285714285714</v>
      </c>
      <c r="E33" s="8">
        <f t="shared" si="19"/>
        <v>-4.5714285714285712</v>
      </c>
      <c r="F33" s="6">
        <f t="shared" si="19"/>
        <v>-2.1428571428571428</v>
      </c>
      <c r="G33" s="6">
        <f>G28-G$32*$G28</f>
        <v>0</v>
      </c>
      <c r="H33" s="6">
        <f t="shared" ref="H33:K33" si="20">H28-H$32*$G28</f>
        <v>-6.2857142857142856</v>
      </c>
      <c r="I33" s="6">
        <f t="shared" si="20"/>
        <v>0</v>
      </c>
      <c r="J33" s="6">
        <f t="shared" si="20"/>
        <v>-0.14285714285714285</v>
      </c>
      <c r="K33" s="28">
        <f t="shared" si="20"/>
        <v>1</v>
      </c>
    </row>
    <row r="34" spans="2:11" ht="15" thickBot="1" x14ac:dyDescent="0.25">
      <c r="B34" s="94"/>
      <c r="C34" s="46"/>
      <c r="D34" s="32"/>
      <c r="E34" s="33"/>
      <c r="F34" s="33"/>
      <c r="G34" s="33"/>
      <c r="H34" s="33"/>
      <c r="I34" s="33"/>
      <c r="J34" s="33"/>
      <c r="K34" s="34"/>
    </row>
    <row r="35" spans="2:11" x14ac:dyDescent="0.2">
      <c r="B35" s="94">
        <v>3</v>
      </c>
      <c r="C35" s="14"/>
      <c r="D35" s="17">
        <f t="shared" ref="D35" si="21">D30-D$38*$E30</f>
        <v>-8.5625000000000018</v>
      </c>
      <c r="E35" s="6">
        <f t="shared" ref="E35:K36" si="22">E30-E$38*$E30</f>
        <v>0</v>
      </c>
      <c r="F35" s="6">
        <f t="shared" si="22"/>
        <v>0.93749999999999978</v>
      </c>
      <c r="G35" s="6">
        <f t="shared" si="22"/>
        <v>0</v>
      </c>
      <c r="H35" s="6">
        <f t="shared" si="22"/>
        <v>0.74999999999999956</v>
      </c>
      <c r="I35" s="6">
        <f t="shared" si="22"/>
        <v>0</v>
      </c>
      <c r="J35" s="6">
        <f t="shared" si="22"/>
        <v>6.2499999999999986E-2</v>
      </c>
      <c r="K35" s="28">
        <f t="shared" si="22"/>
        <v>0.5625</v>
      </c>
    </row>
    <row r="36" spans="2:11" x14ac:dyDescent="0.2">
      <c r="B36" s="94"/>
      <c r="C36" s="14" t="s">
        <v>25</v>
      </c>
      <c r="D36" s="17">
        <f t="shared" ref="D36" si="23">D31-D$38*$E31</f>
        <v>0.96875</v>
      </c>
      <c r="E36" s="6">
        <f t="shared" si="22"/>
        <v>0</v>
      </c>
      <c r="F36" s="6">
        <f t="shared" si="22"/>
        <v>-4.78125</v>
      </c>
      <c r="G36" s="6">
        <f t="shared" si="22"/>
        <v>0</v>
      </c>
      <c r="H36" s="6">
        <f t="shared" si="22"/>
        <v>-2.6249999999999996</v>
      </c>
      <c r="I36" s="6">
        <f t="shared" si="22"/>
        <v>1</v>
      </c>
      <c r="J36" s="6">
        <f t="shared" si="22"/>
        <v>-0.71874999999999989</v>
      </c>
      <c r="K36" s="28">
        <f t="shared" si="22"/>
        <v>3.1249999999999986E-2</v>
      </c>
    </row>
    <row r="37" spans="2:11" x14ac:dyDescent="0.2">
      <c r="B37" s="94"/>
      <c r="C37" s="14" t="s">
        <v>36</v>
      </c>
      <c r="D37" s="17">
        <f>D32-D$38*$E32</f>
        <v>-1.09375</v>
      </c>
      <c r="E37" s="6">
        <f>E32-E$38*$E32</f>
        <v>0</v>
      </c>
      <c r="F37" s="6">
        <f t="shared" ref="F37:K37" si="24">F32-F$38*$E32</f>
        <v>-0.34375</v>
      </c>
      <c r="G37" s="6">
        <f t="shared" si="24"/>
        <v>1</v>
      </c>
      <c r="H37" s="6">
        <f t="shared" si="24"/>
        <v>-0.875</v>
      </c>
      <c r="I37" s="6">
        <f t="shared" si="24"/>
        <v>0</v>
      </c>
      <c r="J37" s="8">
        <f t="shared" si="24"/>
        <v>-0.15625</v>
      </c>
      <c r="K37" s="28">
        <f t="shared" si="24"/>
        <v>9.375E-2</v>
      </c>
    </row>
    <row r="38" spans="2:11" x14ac:dyDescent="0.2">
      <c r="B38" s="94"/>
      <c r="C38" s="1" t="s">
        <v>37</v>
      </c>
      <c r="D38" s="17">
        <f t="shared" ref="D38:K38" si="25">D33/$E$33</f>
        <v>3.21875</v>
      </c>
      <c r="E38" s="6">
        <f>E33/$E$33</f>
        <v>1</v>
      </c>
      <c r="F38" s="6">
        <f t="shared" si="25"/>
        <v>0.46875</v>
      </c>
      <c r="G38" s="6">
        <f t="shared" si="25"/>
        <v>0</v>
      </c>
      <c r="H38" s="6">
        <f t="shared" si="25"/>
        <v>1.375</v>
      </c>
      <c r="I38" s="6">
        <f t="shared" si="25"/>
        <v>0</v>
      </c>
      <c r="J38" s="6">
        <f t="shared" si="25"/>
        <v>3.125E-2</v>
      </c>
      <c r="K38" s="28">
        <f t="shared" si="25"/>
        <v>-0.21875</v>
      </c>
    </row>
    <row r="39" spans="2:11" ht="15" thickBot="1" x14ac:dyDescent="0.25">
      <c r="B39" s="94"/>
      <c r="C39" s="46"/>
      <c r="D39" s="32"/>
      <c r="E39" s="33"/>
      <c r="F39" s="33"/>
      <c r="G39" s="33"/>
      <c r="H39" s="33"/>
      <c r="I39" s="33"/>
      <c r="J39" s="33"/>
      <c r="K39" s="34"/>
    </row>
    <row r="40" spans="2:11" x14ac:dyDescent="0.2">
      <c r="B40" s="94">
        <v>4</v>
      </c>
      <c r="C40" s="14"/>
      <c r="D40" s="47">
        <f t="shared" ref="D40:I40" si="26">D35-D$42*$J35</f>
        <v>-9.0000000000000018</v>
      </c>
      <c r="E40" s="6">
        <f t="shared" si="26"/>
        <v>0</v>
      </c>
      <c r="F40" s="6">
        <f t="shared" si="26"/>
        <v>0.79999999999999982</v>
      </c>
      <c r="G40" s="6">
        <f t="shared" si="26"/>
        <v>0.39999999999999991</v>
      </c>
      <c r="H40" s="6">
        <f t="shared" si="26"/>
        <v>0.39999999999999963</v>
      </c>
      <c r="I40" s="6">
        <f t="shared" si="26"/>
        <v>0</v>
      </c>
      <c r="J40" s="6">
        <f>J35-J$42*$J35</f>
        <v>0</v>
      </c>
      <c r="K40" s="28">
        <f>K35-K$42*$J35</f>
        <v>0.6</v>
      </c>
    </row>
    <row r="41" spans="2:11" x14ac:dyDescent="0.2">
      <c r="B41" s="94"/>
      <c r="C41" s="14" t="s">
        <v>25</v>
      </c>
      <c r="D41" s="17">
        <f t="shared" ref="D41:I41" si="27">D36-D$42*$J36</f>
        <v>5.9999999999999991</v>
      </c>
      <c r="E41" s="6">
        <f t="shared" si="27"/>
        <v>0</v>
      </c>
      <c r="F41" s="6">
        <f t="shared" si="27"/>
        <v>-3.2</v>
      </c>
      <c r="G41" s="6">
        <f t="shared" si="27"/>
        <v>-4.5999999999999996</v>
      </c>
      <c r="H41" s="6">
        <f t="shared" si="27"/>
        <v>1.4</v>
      </c>
      <c r="I41" s="6">
        <f t="shared" si="27"/>
        <v>1</v>
      </c>
      <c r="J41" s="6">
        <f>J36-J$42*$J36</f>
        <v>0</v>
      </c>
      <c r="K41" s="28">
        <f>K36-K$42*$J36</f>
        <v>-0.39999999999999991</v>
      </c>
    </row>
    <row r="42" spans="2:11" x14ac:dyDescent="0.2">
      <c r="B42" s="94"/>
      <c r="C42" s="14" t="s">
        <v>38</v>
      </c>
      <c r="D42" s="17">
        <f t="shared" ref="D42:I42" si="28">D37/$J$37</f>
        <v>7</v>
      </c>
      <c r="E42" s="6">
        <f t="shared" si="28"/>
        <v>0</v>
      </c>
      <c r="F42" s="6">
        <f t="shared" si="28"/>
        <v>2.2000000000000002</v>
      </c>
      <c r="G42" s="6">
        <f t="shared" si="28"/>
        <v>-6.4</v>
      </c>
      <c r="H42" s="6">
        <f t="shared" si="28"/>
        <v>5.6</v>
      </c>
      <c r="I42" s="6">
        <f t="shared" si="28"/>
        <v>0</v>
      </c>
      <c r="J42" s="6">
        <f>J37/$J$37</f>
        <v>1</v>
      </c>
      <c r="K42" s="28">
        <f>K37/$J$37</f>
        <v>-0.6</v>
      </c>
    </row>
    <row r="43" spans="2:11" x14ac:dyDescent="0.2">
      <c r="B43" s="94"/>
      <c r="C43" s="1" t="s">
        <v>37</v>
      </c>
      <c r="D43" s="17">
        <f t="shared" ref="D43:I43" si="29">D38-D$42*$J38</f>
        <v>3</v>
      </c>
      <c r="E43" s="6">
        <f t="shared" si="29"/>
        <v>1</v>
      </c>
      <c r="F43" s="6">
        <f t="shared" si="29"/>
        <v>0.4</v>
      </c>
      <c r="G43" s="6">
        <f t="shared" si="29"/>
        <v>0.2</v>
      </c>
      <c r="H43" s="6">
        <f t="shared" si="29"/>
        <v>1.2</v>
      </c>
      <c r="I43" s="6">
        <f t="shared" si="29"/>
        <v>0</v>
      </c>
      <c r="J43" s="6">
        <f>J38-J$42*$J38</f>
        <v>0</v>
      </c>
      <c r="K43" s="28">
        <f>K38-K$42*$J38</f>
        <v>-0.2</v>
      </c>
    </row>
    <row r="44" spans="2:11" ht="15" thickBot="1" x14ac:dyDescent="0.25">
      <c r="B44" s="95"/>
      <c r="C44" s="46"/>
      <c r="D44" s="32"/>
      <c r="E44" s="33"/>
      <c r="F44" s="33"/>
      <c r="G44" s="33"/>
      <c r="H44" s="33"/>
      <c r="I44" s="33"/>
      <c r="J44" s="33"/>
      <c r="K44" s="34"/>
    </row>
  </sheetData>
  <mergeCells count="8">
    <mergeCell ref="B35:B39"/>
    <mergeCell ref="B40:B44"/>
    <mergeCell ref="A1:D1"/>
    <mergeCell ref="B4:B8"/>
    <mergeCell ref="B9:B13"/>
    <mergeCell ref="B14:B18"/>
    <mergeCell ref="B25:B29"/>
    <mergeCell ref="B30:B3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5"/>
  <sheetViews>
    <sheetView topLeftCell="A97" workbookViewId="0">
      <selection activeCell="I83" sqref="I83"/>
    </sheetView>
  </sheetViews>
  <sheetFormatPr defaultRowHeight="14.25" x14ac:dyDescent="0.2"/>
  <cols>
    <col min="1" max="1" width="9" style="1"/>
    <col min="2" max="2" width="11.875" style="1" bestFit="1" customWidth="1"/>
    <col min="3" max="10" width="10.875" style="1" bestFit="1" customWidth="1"/>
    <col min="11" max="11" width="9.75" style="1" bestFit="1" customWidth="1"/>
    <col min="12" max="13" width="9" style="1"/>
    <col min="14" max="14" width="10.875" style="1" bestFit="1" customWidth="1"/>
    <col min="15" max="16" width="9" style="1"/>
    <col min="17" max="17" width="10.875" style="1" bestFit="1" customWidth="1"/>
    <col min="18" max="19" width="9" style="1"/>
    <col min="20" max="20" width="10.875" style="1" bestFit="1" customWidth="1"/>
    <col min="21" max="21" width="9.75" style="1" bestFit="1" customWidth="1"/>
    <col min="22" max="16384" width="9" style="1"/>
  </cols>
  <sheetData>
    <row r="3" spans="1:7" x14ac:dyDescent="0.2">
      <c r="C3" s="1" t="s">
        <v>1</v>
      </c>
      <c r="D3" s="1" t="s">
        <v>2</v>
      </c>
      <c r="E3" s="1" t="s">
        <v>47</v>
      </c>
      <c r="F3" s="1" t="s">
        <v>49</v>
      </c>
      <c r="G3" s="1" t="s">
        <v>51</v>
      </c>
    </row>
    <row r="4" spans="1:7" x14ac:dyDescent="0.2">
      <c r="B4" s="1">
        <v>0</v>
      </c>
      <c r="C4" s="1">
        <v>3</v>
      </c>
      <c r="D4" s="1">
        <v>-1</v>
      </c>
      <c r="E4" s="1">
        <v>0</v>
      </c>
      <c r="F4" s="1">
        <v>0</v>
      </c>
      <c r="G4" s="1">
        <v>0</v>
      </c>
    </row>
    <row r="5" spans="1:7" x14ac:dyDescent="0.2">
      <c r="A5" s="1" t="s">
        <v>52</v>
      </c>
      <c r="B5" s="1">
        <v>3</v>
      </c>
      <c r="C5" s="63">
        <v>3</v>
      </c>
      <c r="D5" s="1">
        <v>-2</v>
      </c>
      <c r="E5" s="1">
        <v>1</v>
      </c>
      <c r="F5" s="1">
        <v>0</v>
      </c>
      <c r="G5" s="1">
        <v>0</v>
      </c>
    </row>
    <row r="6" spans="1:7" x14ac:dyDescent="0.2">
      <c r="A6" s="1" t="s">
        <v>49</v>
      </c>
      <c r="B6" s="1">
        <v>-10</v>
      </c>
      <c r="C6" s="1">
        <v>-5</v>
      </c>
      <c r="D6" s="1">
        <v>-4</v>
      </c>
      <c r="E6" s="1">
        <v>0</v>
      </c>
      <c r="F6" s="1">
        <v>1</v>
      </c>
      <c r="G6" s="1">
        <v>0</v>
      </c>
    </row>
    <row r="7" spans="1:7" x14ac:dyDescent="0.2">
      <c r="A7" s="1" t="s">
        <v>51</v>
      </c>
      <c r="B7" s="1">
        <v>5</v>
      </c>
      <c r="C7" s="1">
        <v>2</v>
      </c>
      <c r="D7" s="1">
        <v>1</v>
      </c>
      <c r="E7" s="1">
        <v>0</v>
      </c>
      <c r="F7" s="1">
        <v>0</v>
      </c>
      <c r="G7" s="1">
        <v>1</v>
      </c>
    </row>
    <row r="9" spans="1:7" x14ac:dyDescent="0.2">
      <c r="B9" s="1">
        <f t="shared" ref="B9:G9" si="0">B4-B10*3</f>
        <v>-3</v>
      </c>
      <c r="C9" s="1">
        <f>C4-C10*3</f>
        <v>0</v>
      </c>
      <c r="D9" s="1">
        <f t="shared" si="0"/>
        <v>1</v>
      </c>
      <c r="E9" s="1">
        <f t="shared" si="0"/>
        <v>-1</v>
      </c>
      <c r="F9" s="1">
        <f t="shared" si="0"/>
        <v>0</v>
      </c>
      <c r="G9" s="1">
        <f t="shared" si="0"/>
        <v>0</v>
      </c>
    </row>
    <row r="10" spans="1:7" x14ac:dyDescent="0.2">
      <c r="A10" s="1" t="s">
        <v>1</v>
      </c>
      <c r="B10" s="1">
        <f>B5/$C$5</f>
        <v>1</v>
      </c>
      <c r="C10" s="1">
        <f>C5/$C$5</f>
        <v>1</v>
      </c>
      <c r="D10" s="1">
        <f t="shared" ref="D10:G10" si="1">D5/$C$5</f>
        <v>-0.66666666666666663</v>
      </c>
      <c r="E10" s="1">
        <f t="shared" si="1"/>
        <v>0.33333333333333331</v>
      </c>
      <c r="F10" s="1">
        <f t="shared" si="1"/>
        <v>0</v>
      </c>
      <c r="G10" s="1">
        <f t="shared" si="1"/>
        <v>0</v>
      </c>
    </row>
    <row r="11" spans="1:7" x14ac:dyDescent="0.2">
      <c r="A11" s="1" t="s">
        <v>49</v>
      </c>
      <c r="B11" s="1">
        <f>B6+B10*5</f>
        <v>-5</v>
      </c>
      <c r="C11" s="1">
        <f>C6+C10*5</f>
        <v>0</v>
      </c>
      <c r="D11" s="1">
        <f t="shared" ref="D11:G11" si="2">D6+D10*5</f>
        <v>-7.333333333333333</v>
      </c>
      <c r="E11" s="1">
        <f t="shared" si="2"/>
        <v>1.6666666666666665</v>
      </c>
      <c r="F11" s="1">
        <f t="shared" si="2"/>
        <v>1</v>
      </c>
      <c r="G11" s="1">
        <f t="shared" si="2"/>
        <v>0</v>
      </c>
    </row>
    <row r="12" spans="1:7" x14ac:dyDescent="0.2">
      <c r="A12" s="1" t="s">
        <v>51</v>
      </c>
      <c r="B12" s="1">
        <f>B7-B10*2</f>
        <v>3</v>
      </c>
      <c r="C12" s="1">
        <f>C7-C10*2</f>
        <v>0</v>
      </c>
      <c r="D12" s="63">
        <f t="shared" ref="D12:G12" si="3">D7-D10*2</f>
        <v>2.333333333333333</v>
      </c>
      <c r="E12" s="1">
        <f t="shared" si="3"/>
        <v>-0.66666666666666663</v>
      </c>
      <c r="F12" s="1">
        <f t="shared" si="3"/>
        <v>0</v>
      </c>
      <c r="G12" s="1">
        <f t="shared" si="3"/>
        <v>1</v>
      </c>
    </row>
    <row r="14" spans="1:7" x14ac:dyDescent="0.2">
      <c r="B14" s="64">
        <f t="shared" ref="B14:C16" si="4">B9-$D9*B$17</f>
        <v>-4.2857142857142856</v>
      </c>
      <c r="C14" s="1">
        <f t="shared" si="4"/>
        <v>0</v>
      </c>
      <c r="D14" s="1">
        <f>D9-$D9*D$17</f>
        <v>0</v>
      </c>
      <c r="E14" s="1">
        <f t="shared" ref="E14:G16" si="5">E9-$D9*E$17</f>
        <v>-0.71428571428571419</v>
      </c>
      <c r="F14" s="1">
        <f t="shared" si="5"/>
        <v>0</v>
      </c>
      <c r="G14" s="1">
        <f t="shared" si="5"/>
        <v>-0.4285714285714286</v>
      </c>
    </row>
    <row r="15" spans="1:7" x14ac:dyDescent="0.2">
      <c r="A15" s="1" t="s">
        <v>1</v>
      </c>
      <c r="B15" s="65">
        <f t="shared" ref="B15:C15" si="6">B10-$D10*B$17</f>
        <v>1.8571428571428572</v>
      </c>
      <c r="C15" s="1">
        <f t="shared" si="6"/>
        <v>1</v>
      </c>
      <c r="D15" s="1">
        <f>D10-$D10*D$17</f>
        <v>0</v>
      </c>
      <c r="E15" s="1">
        <f t="shared" ref="E15:G15" si="7">E10-$D10*E$17</f>
        <v>0.14285714285714282</v>
      </c>
      <c r="F15" s="1">
        <f t="shared" si="7"/>
        <v>0</v>
      </c>
      <c r="G15" s="1">
        <f t="shared" si="7"/>
        <v>0.2857142857142857</v>
      </c>
    </row>
    <row r="16" spans="1:7" x14ac:dyDescent="0.2">
      <c r="A16" s="1" t="s">
        <v>49</v>
      </c>
      <c r="B16" s="1">
        <f t="shared" si="4"/>
        <v>4.4285714285714288</v>
      </c>
      <c r="C16" s="1">
        <f t="shared" si="4"/>
        <v>0</v>
      </c>
      <c r="D16" s="1">
        <f>D11-$D11*D$17</f>
        <v>0</v>
      </c>
      <c r="E16" s="1">
        <f t="shared" si="5"/>
        <v>-0.42857142857142883</v>
      </c>
      <c r="F16" s="1">
        <f t="shared" si="5"/>
        <v>1</v>
      </c>
      <c r="G16" s="1">
        <f t="shared" si="5"/>
        <v>3.1428571428571428</v>
      </c>
    </row>
    <row r="17" spans="1:8" x14ac:dyDescent="0.2">
      <c r="A17" s="1" t="s">
        <v>53</v>
      </c>
      <c r="B17" s="65">
        <f t="shared" ref="B17:C17" si="8">B12/$D$12</f>
        <v>1.2857142857142858</v>
      </c>
      <c r="C17" s="1">
        <f t="shared" si="8"/>
        <v>0</v>
      </c>
      <c r="D17" s="1">
        <f>D12/$D$12</f>
        <v>1</v>
      </c>
      <c r="E17" s="1">
        <f t="shared" ref="E17:G17" si="9">E12/$D$12</f>
        <v>-0.28571428571428575</v>
      </c>
      <c r="F17" s="1">
        <f t="shared" si="9"/>
        <v>0</v>
      </c>
      <c r="G17" s="1">
        <f t="shared" si="9"/>
        <v>0.4285714285714286</v>
      </c>
    </row>
    <row r="20" spans="1:8" x14ac:dyDescent="0.2">
      <c r="C20" s="1" t="s">
        <v>1</v>
      </c>
      <c r="D20" s="1" t="s">
        <v>2</v>
      </c>
      <c r="E20" s="1" t="s">
        <v>47</v>
      </c>
      <c r="F20" s="1" t="s">
        <v>49</v>
      </c>
      <c r="G20" s="1" t="s">
        <v>51</v>
      </c>
      <c r="H20" s="1" t="s">
        <v>56</v>
      </c>
    </row>
    <row r="21" spans="1:8" x14ac:dyDescent="0.2">
      <c r="B21" s="1">
        <v>-4.2857142857142856</v>
      </c>
      <c r="C21" s="1">
        <v>0</v>
      </c>
      <c r="D21" s="1">
        <v>0</v>
      </c>
      <c r="E21" s="1">
        <v>-0.71428571428571419</v>
      </c>
      <c r="F21" s="1">
        <v>0</v>
      </c>
      <c r="G21" s="1">
        <v>-0.4285714285714286</v>
      </c>
      <c r="H21" s="1">
        <v>0</v>
      </c>
    </row>
    <row r="22" spans="1:8" x14ac:dyDescent="0.2">
      <c r="A22" s="1" t="s">
        <v>44</v>
      </c>
      <c r="B22" s="1">
        <v>1.8571428571428572</v>
      </c>
      <c r="C22" s="1">
        <v>1</v>
      </c>
      <c r="D22" s="1">
        <v>0</v>
      </c>
      <c r="E22" s="1">
        <v>0.14285714285714282</v>
      </c>
      <c r="F22" s="1">
        <v>0</v>
      </c>
      <c r="G22" s="1">
        <v>0.2857142857142857</v>
      </c>
      <c r="H22" s="1">
        <v>0</v>
      </c>
    </row>
    <row r="23" spans="1:8" x14ac:dyDescent="0.2">
      <c r="A23" s="1" t="s">
        <v>48</v>
      </c>
      <c r="B23" s="1">
        <v>4.4285714285714288</v>
      </c>
      <c r="C23" s="1">
        <v>0</v>
      </c>
      <c r="D23" s="1">
        <v>0</v>
      </c>
      <c r="E23" s="1">
        <v>-0.42857142857142883</v>
      </c>
      <c r="F23" s="1">
        <v>1</v>
      </c>
      <c r="G23" s="1">
        <v>3.1428571428571428</v>
      </c>
      <c r="H23" s="1">
        <v>0</v>
      </c>
    </row>
    <row r="24" spans="1:8" x14ac:dyDescent="0.2">
      <c r="A24" s="1" t="s">
        <v>45</v>
      </c>
      <c r="B24" s="1">
        <v>1.2857142857142858</v>
      </c>
      <c r="C24" s="1">
        <v>0</v>
      </c>
      <c r="D24" s="1">
        <v>1</v>
      </c>
      <c r="E24" s="1">
        <v>-0.28571428571428575</v>
      </c>
      <c r="F24" s="1">
        <v>0</v>
      </c>
      <c r="G24" s="1">
        <v>0.4285714285714286</v>
      </c>
      <c r="H24" s="1">
        <v>0</v>
      </c>
    </row>
    <row r="25" spans="1:8" x14ac:dyDescent="0.2">
      <c r="A25" s="1" t="s">
        <v>55</v>
      </c>
      <c r="B25" s="1">
        <v>3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</row>
    <row r="27" spans="1:8" x14ac:dyDescent="0.2">
      <c r="C27" s="1" t="s">
        <v>1</v>
      </c>
      <c r="D27" s="1" t="s">
        <v>2</v>
      </c>
      <c r="E27" s="1" t="s">
        <v>47</v>
      </c>
      <c r="F27" s="1" t="s">
        <v>49</v>
      </c>
      <c r="G27" s="1" t="s">
        <v>51</v>
      </c>
      <c r="H27" s="1" t="s">
        <v>56</v>
      </c>
    </row>
    <row r="28" spans="1:8" x14ac:dyDescent="0.2">
      <c r="B28" s="1">
        <v>-4.2857142857142856</v>
      </c>
      <c r="C28" s="1">
        <v>0</v>
      </c>
      <c r="D28" s="1">
        <v>0</v>
      </c>
      <c r="E28" s="1">
        <v>-0.71428571428571419</v>
      </c>
      <c r="F28" s="1">
        <v>0</v>
      </c>
      <c r="G28" s="1">
        <v>-0.4285714285714286</v>
      </c>
      <c r="H28" s="1">
        <v>0</v>
      </c>
    </row>
    <row r="29" spans="1:8" x14ac:dyDescent="0.2">
      <c r="A29" s="1" t="s">
        <v>44</v>
      </c>
      <c r="B29" s="1">
        <v>1.8571428571428572</v>
      </c>
      <c r="C29" s="1">
        <v>1</v>
      </c>
      <c r="D29" s="1">
        <v>0</v>
      </c>
      <c r="E29" s="1">
        <v>0.14285714285714282</v>
      </c>
      <c r="F29" s="1">
        <v>0</v>
      </c>
      <c r="G29" s="1">
        <v>0.2857142857142857</v>
      </c>
      <c r="H29" s="1">
        <v>0</v>
      </c>
    </row>
    <row r="30" spans="1:8" x14ac:dyDescent="0.2">
      <c r="A30" s="1" t="s">
        <v>48</v>
      </c>
      <c r="B30" s="1">
        <v>4.4285714285714288</v>
      </c>
      <c r="C30" s="1">
        <v>0</v>
      </c>
      <c r="D30" s="1">
        <v>0</v>
      </c>
      <c r="E30" s="1">
        <v>-0.42857142857142883</v>
      </c>
      <c r="F30" s="1">
        <v>1</v>
      </c>
      <c r="G30" s="1">
        <v>3.1428571428571428</v>
      </c>
      <c r="H30" s="1">
        <v>0</v>
      </c>
    </row>
    <row r="31" spans="1:8" x14ac:dyDescent="0.2">
      <c r="A31" s="1" t="s">
        <v>45</v>
      </c>
      <c r="B31" s="1">
        <v>1.2857142857142858</v>
      </c>
      <c r="C31" s="1">
        <v>0</v>
      </c>
      <c r="D31" s="1">
        <v>1</v>
      </c>
      <c r="E31" s="1">
        <v>-0.28571428571428575</v>
      </c>
      <c r="F31" s="1">
        <v>0</v>
      </c>
      <c r="G31" s="1">
        <v>0.4285714285714286</v>
      </c>
      <c r="H31" s="1">
        <v>0</v>
      </c>
    </row>
    <row r="32" spans="1:8" x14ac:dyDescent="0.2">
      <c r="A32" s="1" t="s">
        <v>55</v>
      </c>
      <c r="B32" s="1">
        <f>B25-2*B22</f>
        <v>-0.71428571428571441</v>
      </c>
      <c r="C32" s="1">
        <f>C25-2*C22</f>
        <v>0</v>
      </c>
      <c r="D32" s="1">
        <f t="shared" ref="D32:H32" si="10">D25-2*D22</f>
        <v>0</v>
      </c>
      <c r="E32" s="1">
        <f t="shared" si="10"/>
        <v>-0.28571428571428564</v>
      </c>
      <c r="F32" s="1">
        <f t="shared" si="10"/>
        <v>0</v>
      </c>
      <c r="G32" s="63">
        <f t="shared" si="10"/>
        <v>-0.5714285714285714</v>
      </c>
      <c r="H32" s="1">
        <f t="shared" si="10"/>
        <v>1</v>
      </c>
    </row>
    <row r="33" spans="1:21" x14ac:dyDescent="0.2">
      <c r="O33" s="1" t="s">
        <v>1</v>
      </c>
      <c r="P33" s="1" t="s">
        <v>2</v>
      </c>
      <c r="Q33" s="1" t="s">
        <v>47</v>
      </c>
      <c r="R33" s="1" t="s">
        <v>49</v>
      </c>
      <c r="S33" s="1" t="s">
        <v>51</v>
      </c>
      <c r="T33" s="1" t="s">
        <v>56</v>
      </c>
      <c r="U33" s="1" t="s">
        <v>60</v>
      </c>
    </row>
    <row r="34" spans="1:21" x14ac:dyDescent="0.2">
      <c r="B34" s="1">
        <f t="shared" ref="B34:F34" si="11">B28-$G28*B$38</f>
        <v>-3.75</v>
      </c>
      <c r="C34" s="1">
        <f t="shared" si="11"/>
        <v>0</v>
      </c>
      <c r="D34" s="1">
        <f t="shared" si="11"/>
        <v>0</v>
      </c>
      <c r="E34" s="1">
        <f t="shared" si="11"/>
        <v>-0.49999999999999994</v>
      </c>
      <c r="F34" s="1">
        <f t="shared" si="11"/>
        <v>0</v>
      </c>
      <c r="G34" s="1">
        <f>G28-$G28*G$38</f>
        <v>0</v>
      </c>
      <c r="H34" s="1">
        <f>H28-$G28*H$38</f>
        <v>-0.75</v>
      </c>
      <c r="N34" s="1">
        <v>-3.75</v>
      </c>
      <c r="O34" s="1">
        <v>0</v>
      </c>
      <c r="P34" s="1">
        <v>0</v>
      </c>
      <c r="Q34" s="1">
        <v>-0.49999999999999994</v>
      </c>
      <c r="R34" s="1">
        <v>0</v>
      </c>
      <c r="S34" s="1">
        <v>0</v>
      </c>
      <c r="T34" s="1">
        <v>-0.75</v>
      </c>
      <c r="U34" s="1">
        <v>0</v>
      </c>
    </row>
    <row r="35" spans="1:21" x14ac:dyDescent="0.2">
      <c r="A35" s="1" t="s">
        <v>57</v>
      </c>
      <c r="B35" s="1">
        <f t="shared" ref="B35:F35" si="12">B29-$G29*B$38</f>
        <v>1.5</v>
      </c>
      <c r="C35" s="1">
        <f t="shared" si="12"/>
        <v>1</v>
      </c>
      <c r="D35" s="1">
        <f t="shared" si="12"/>
        <v>0</v>
      </c>
      <c r="E35" s="1">
        <f t="shared" si="12"/>
        <v>0</v>
      </c>
      <c r="F35" s="1">
        <f t="shared" si="12"/>
        <v>0</v>
      </c>
      <c r="G35" s="1">
        <f t="shared" ref="G35:H36" si="13">G29-$G29*G$38</f>
        <v>0</v>
      </c>
      <c r="H35" s="1">
        <f t="shared" si="13"/>
        <v>0.5</v>
      </c>
      <c r="M35" s="1" t="s">
        <v>44</v>
      </c>
      <c r="N35" s="1">
        <v>1.5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  <c r="U35" s="1">
        <v>0</v>
      </c>
    </row>
    <row r="36" spans="1:21" x14ac:dyDescent="0.2">
      <c r="A36" s="1" t="s">
        <v>58</v>
      </c>
      <c r="B36" s="1">
        <f t="shared" ref="B36:F36" si="14">B30-$G30*B$38</f>
        <v>0.49999999999999956</v>
      </c>
      <c r="C36" s="1">
        <f t="shared" si="14"/>
        <v>0</v>
      </c>
      <c r="D36" s="1">
        <f t="shared" si="14"/>
        <v>0</v>
      </c>
      <c r="E36" s="1">
        <f t="shared" si="14"/>
        <v>-1.9999999999999998</v>
      </c>
      <c r="F36" s="1">
        <f t="shared" si="14"/>
        <v>1</v>
      </c>
      <c r="G36" s="1">
        <f t="shared" si="13"/>
        <v>0</v>
      </c>
      <c r="H36" s="1">
        <f t="shared" si="13"/>
        <v>5.5</v>
      </c>
      <c r="M36" s="1" t="s">
        <v>48</v>
      </c>
      <c r="N36" s="1">
        <v>0.49999999999999956</v>
      </c>
      <c r="O36" s="1">
        <v>0</v>
      </c>
      <c r="P36" s="1">
        <v>0</v>
      </c>
      <c r="Q36" s="1">
        <v>-1.9999999999999998</v>
      </c>
      <c r="R36" s="1">
        <v>1</v>
      </c>
      <c r="S36" s="1">
        <v>0</v>
      </c>
      <c r="T36" s="1">
        <v>5.5</v>
      </c>
      <c r="U36" s="1">
        <v>0</v>
      </c>
    </row>
    <row r="37" spans="1:21" x14ac:dyDescent="0.2">
      <c r="A37" s="1" t="s">
        <v>2</v>
      </c>
      <c r="B37" s="1">
        <f t="shared" ref="B37:F37" si="15">B31-$G31*B$38</f>
        <v>0.75</v>
      </c>
      <c r="C37" s="1">
        <f t="shared" si="15"/>
        <v>0</v>
      </c>
      <c r="D37" s="1">
        <f t="shared" si="15"/>
        <v>1</v>
      </c>
      <c r="E37" s="1">
        <f t="shared" si="15"/>
        <v>-0.5</v>
      </c>
      <c r="F37" s="1">
        <f t="shared" si="15"/>
        <v>0</v>
      </c>
      <c r="G37" s="1">
        <f>G31-$G31*G$38</f>
        <v>0</v>
      </c>
      <c r="H37" s="1">
        <f>H31-$G31*H$38</f>
        <v>0.75</v>
      </c>
      <c r="M37" s="1" t="s">
        <v>45</v>
      </c>
      <c r="N37" s="1">
        <v>0.75</v>
      </c>
      <c r="O37" s="1">
        <v>0</v>
      </c>
      <c r="P37" s="1">
        <v>1</v>
      </c>
      <c r="Q37" s="1">
        <v>-0.5</v>
      </c>
      <c r="R37" s="1">
        <v>0</v>
      </c>
      <c r="S37" s="1">
        <v>0</v>
      </c>
      <c r="T37" s="1">
        <v>0.75</v>
      </c>
      <c r="U37" s="1">
        <v>0</v>
      </c>
    </row>
    <row r="38" spans="1:21" x14ac:dyDescent="0.2">
      <c r="A38" s="1" t="s">
        <v>51</v>
      </c>
      <c r="B38" s="1">
        <f t="shared" ref="B38:F38" si="16">B32/$G$32</f>
        <v>1.2500000000000002</v>
      </c>
      <c r="C38" s="1">
        <f t="shared" si="16"/>
        <v>0</v>
      </c>
      <c r="D38" s="1">
        <f t="shared" si="16"/>
        <v>0</v>
      </c>
      <c r="E38" s="1">
        <f t="shared" si="16"/>
        <v>0.49999999999999989</v>
      </c>
      <c r="F38" s="1">
        <f t="shared" si="16"/>
        <v>0</v>
      </c>
      <c r="G38" s="1">
        <f>G32/$G$32</f>
        <v>1</v>
      </c>
      <c r="H38" s="1">
        <f>H32/$G$32</f>
        <v>-1.75</v>
      </c>
      <c r="M38" s="1" t="s">
        <v>50</v>
      </c>
      <c r="N38" s="1">
        <v>1.2500000000000002</v>
      </c>
      <c r="O38" s="1">
        <v>0</v>
      </c>
      <c r="P38" s="1">
        <v>0</v>
      </c>
      <c r="Q38" s="1">
        <v>0.49999999999999989</v>
      </c>
      <c r="R38" s="1">
        <v>0</v>
      </c>
      <c r="S38" s="1">
        <v>1</v>
      </c>
      <c r="T38" s="1">
        <v>-1.75</v>
      </c>
      <c r="U38" s="1">
        <v>0</v>
      </c>
    </row>
    <row r="39" spans="1:21" x14ac:dyDescent="0.2">
      <c r="U39" s="1">
        <v>1</v>
      </c>
    </row>
    <row r="40" spans="1:21" x14ac:dyDescent="0.2">
      <c r="C40" s="1" t="s">
        <v>1</v>
      </c>
      <c r="D40" s="1" t="s">
        <v>2</v>
      </c>
      <c r="E40" s="1" t="s">
        <v>47</v>
      </c>
      <c r="F40" s="1" t="s">
        <v>49</v>
      </c>
      <c r="G40" s="1" t="s">
        <v>51</v>
      </c>
      <c r="H40" s="1" t="s">
        <v>56</v>
      </c>
      <c r="I40" s="1" t="s">
        <v>60</v>
      </c>
    </row>
    <row r="41" spans="1:21" x14ac:dyDescent="0.2">
      <c r="B41" s="1">
        <v>-3.75</v>
      </c>
      <c r="C41" s="1">
        <v>0</v>
      </c>
      <c r="D41" s="1">
        <v>0</v>
      </c>
      <c r="E41" s="1">
        <v>-0.49999999999999994</v>
      </c>
      <c r="F41" s="1">
        <v>0</v>
      </c>
      <c r="G41" s="1">
        <v>0</v>
      </c>
      <c r="H41" s="1">
        <v>-0.75</v>
      </c>
      <c r="I41" s="1">
        <v>0</v>
      </c>
    </row>
    <row r="42" spans="1:21" x14ac:dyDescent="0.2">
      <c r="A42" s="1" t="s">
        <v>44</v>
      </c>
      <c r="B42" s="1">
        <v>1.5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0.5</v>
      </c>
      <c r="I42" s="1">
        <v>0</v>
      </c>
    </row>
    <row r="43" spans="1:21" x14ac:dyDescent="0.2">
      <c r="A43" s="1" t="s">
        <v>48</v>
      </c>
      <c r="B43" s="1">
        <v>0.49999999999999956</v>
      </c>
      <c r="C43" s="1">
        <v>0</v>
      </c>
      <c r="D43" s="1">
        <v>0</v>
      </c>
      <c r="E43" s="1">
        <v>-1.9999999999999998</v>
      </c>
      <c r="F43" s="1">
        <v>1</v>
      </c>
      <c r="G43" s="1">
        <v>0</v>
      </c>
      <c r="H43" s="1">
        <v>5.5</v>
      </c>
      <c r="I43" s="1">
        <v>0</v>
      </c>
    </row>
    <row r="44" spans="1:21" x14ac:dyDescent="0.2">
      <c r="A44" s="1" t="s">
        <v>45</v>
      </c>
      <c r="B44" s="1">
        <v>0.75</v>
      </c>
      <c r="C44" s="1">
        <v>0</v>
      </c>
      <c r="D44" s="1">
        <v>1</v>
      </c>
      <c r="E44" s="1">
        <v>-0.5</v>
      </c>
      <c r="F44" s="1">
        <v>0</v>
      </c>
      <c r="G44" s="1">
        <v>0</v>
      </c>
      <c r="H44" s="1">
        <v>0.75</v>
      </c>
      <c r="I44" s="1">
        <v>0</v>
      </c>
    </row>
    <row r="45" spans="1:21" x14ac:dyDescent="0.2">
      <c r="A45" s="1" t="s">
        <v>50</v>
      </c>
      <c r="B45" s="1">
        <v>1.2500000000000002</v>
      </c>
      <c r="C45" s="1">
        <v>0</v>
      </c>
      <c r="D45" s="1">
        <v>0</v>
      </c>
      <c r="E45" s="1">
        <v>0.49999999999999989</v>
      </c>
      <c r="F45" s="1">
        <v>0</v>
      </c>
      <c r="G45" s="1">
        <v>1</v>
      </c>
      <c r="H45" s="1">
        <v>-1.75</v>
      </c>
      <c r="I45" s="1">
        <v>0</v>
      </c>
    </row>
    <row r="46" spans="1:21" x14ac:dyDescent="0.2">
      <c r="A46" s="1" t="s">
        <v>60</v>
      </c>
      <c r="B46" s="1">
        <v>2</v>
      </c>
      <c r="C46" s="1">
        <v>2</v>
      </c>
      <c r="D46" s="1">
        <v>-1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</row>
    <row r="48" spans="1:21" x14ac:dyDescent="0.2">
      <c r="C48" s="1" t="s">
        <v>1</v>
      </c>
      <c r="D48" s="1" t="s">
        <v>2</v>
      </c>
      <c r="E48" s="1" t="s">
        <v>47</v>
      </c>
      <c r="F48" s="1" t="s">
        <v>49</v>
      </c>
      <c r="G48" s="1" t="s">
        <v>51</v>
      </c>
      <c r="H48" s="1" t="s">
        <v>56</v>
      </c>
      <c r="I48" s="1" t="s">
        <v>60</v>
      </c>
    </row>
    <row r="49" spans="1:10" x14ac:dyDescent="0.2">
      <c r="B49" s="1">
        <v>-3.75</v>
      </c>
      <c r="C49" s="1">
        <v>0</v>
      </c>
      <c r="D49" s="1">
        <v>0</v>
      </c>
      <c r="E49" s="1">
        <v>-0.49999999999999994</v>
      </c>
      <c r="F49" s="1">
        <v>0</v>
      </c>
      <c r="G49" s="1">
        <v>0</v>
      </c>
      <c r="H49" s="1">
        <v>-0.75</v>
      </c>
      <c r="I49" s="1">
        <v>0</v>
      </c>
    </row>
    <row r="50" spans="1:10" x14ac:dyDescent="0.2">
      <c r="A50" s="1" t="s">
        <v>44</v>
      </c>
      <c r="B50" s="1">
        <v>1.5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0.5</v>
      </c>
      <c r="I50" s="1">
        <v>0</v>
      </c>
    </row>
    <row r="51" spans="1:10" x14ac:dyDescent="0.2">
      <c r="A51" s="1" t="s">
        <v>48</v>
      </c>
      <c r="B51" s="1">
        <v>0.49999999999999956</v>
      </c>
      <c r="C51" s="1">
        <v>0</v>
      </c>
      <c r="D51" s="1">
        <v>0</v>
      </c>
      <c r="E51" s="1">
        <v>-1.9999999999999998</v>
      </c>
      <c r="F51" s="1">
        <v>1</v>
      </c>
      <c r="G51" s="1">
        <v>0</v>
      </c>
      <c r="H51" s="1">
        <v>5.5</v>
      </c>
      <c r="I51" s="1">
        <v>0</v>
      </c>
    </row>
    <row r="52" spans="1:10" x14ac:dyDescent="0.2">
      <c r="A52" s="1" t="s">
        <v>45</v>
      </c>
      <c r="B52" s="1">
        <v>0.75</v>
      </c>
      <c r="C52" s="1">
        <v>0</v>
      </c>
      <c r="D52" s="1">
        <v>1</v>
      </c>
      <c r="E52" s="1">
        <v>-0.5</v>
      </c>
      <c r="F52" s="1">
        <v>0</v>
      </c>
      <c r="G52" s="1">
        <v>0</v>
      </c>
      <c r="H52" s="1">
        <v>0.75</v>
      </c>
      <c r="I52" s="1">
        <v>0</v>
      </c>
    </row>
    <row r="53" spans="1:10" x14ac:dyDescent="0.2">
      <c r="A53" s="1" t="s">
        <v>50</v>
      </c>
      <c r="B53" s="1">
        <v>1.2500000000000002</v>
      </c>
      <c r="C53" s="1">
        <v>0</v>
      </c>
      <c r="D53" s="1">
        <v>0</v>
      </c>
      <c r="E53" s="1">
        <v>0.49999999999999989</v>
      </c>
      <c r="F53" s="1">
        <v>0</v>
      </c>
      <c r="G53" s="1">
        <v>1</v>
      </c>
      <c r="H53" s="1">
        <v>-1.75</v>
      </c>
      <c r="I53" s="1">
        <v>0</v>
      </c>
    </row>
    <row r="54" spans="1:10" x14ac:dyDescent="0.2">
      <c r="A54" s="1" t="s">
        <v>60</v>
      </c>
      <c r="B54" s="1">
        <f>B46-$C$46*B$50-$D$46*B$52</f>
        <v>-0.25</v>
      </c>
      <c r="C54" s="1">
        <f>C46-$C$46*C$50-$D$46*C$52</f>
        <v>0</v>
      </c>
      <c r="D54" s="1">
        <f t="shared" ref="D54:I54" si="17">D46-$C$46*D$50-$D$46*D$52</f>
        <v>0</v>
      </c>
      <c r="E54" s="63">
        <f t="shared" si="17"/>
        <v>-0.5</v>
      </c>
      <c r="F54" s="1">
        <f t="shared" si="17"/>
        <v>0</v>
      </c>
      <c r="G54" s="1">
        <f t="shared" si="17"/>
        <v>0</v>
      </c>
      <c r="H54" s="1">
        <f t="shared" si="17"/>
        <v>-0.25</v>
      </c>
      <c r="I54" s="1">
        <f t="shared" si="17"/>
        <v>1</v>
      </c>
    </row>
    <row r="56" spans="1:10" x14ac:dyDescent="0.2">
      <c r="B56" s="1">
        <f t="shared" ref="B56:D56" si="18">B49-$E49*B$61</f>
        <v>-3.5</v>
      </c>
      <c r="C56" s="1">
        <f t="shared" si="18"/>
        <v>0</v>
      </c>
      <c r="D56" s="1">
        <f t="shared" si="18"/>
        <v>0</v>
      </c>
      <c r="E56" s="1">
        <f t="shared" ref="E56:I59" si="19">E49-$E49*E$61</f>
        <v>0</v>
      </c>
      <c r="F56" s="1">
        <f t="shared" si="19"/>
        <v>0</v>
      </c>
      <c r="G56" s="1">
        <f t="shared" si="19"/>
        <v>0</v>
      </c>
      <c r="H56" s="1">
        <f t="shared" si="19"/>
        <v>-0.5</v>
      </c>
      <c r="I56" s="1">
        <f t="shared" si="19"/>
        <v>-0.99999999999999989</v>
      </c>
    </row>
    <row r="57" spans="1:10" x14ac:dyDescent="0.2">
      <c r="A57" s="1" t="s">
        <v>44</v>
      </c>
      <c r="B57" s="1">
        <f t="shared" ref="B57:D57" si="20">B50-$E50*B$61</f>
        <v>1.5</v>
      </c>
      <c r="C57" s="1">
        <f t="shared" si="20"/>
        <v>1</v>
      </c>
      <c r="D57" s="1">
        <f t="shared" si="20"/>
        <v>0</v>
      </c>
      <c r="E57" s="1">
        <f t="shared" si="19"/>
        <v>0</v>
      </c>
      <c r="F57" s="1">
        <f t="shared" si="19"/>
        <v>0</v>
      </c>
      <c r="G57" s="1">
        <f t="shared" si="19"/>
        <v>0</v>
      </c>
      <c r="H57" s="1">
        <f t="shared" si="19"/>
        <v>0.5</v>
      </c>
      <c r="I57" s="1">
        <f t="shared" si="19"/>
        <v>0</v>
      </c>
    </row>
    <row r="58" spans="1:10" x14ac:dyDescent="0.2">
      <c r="A58" s="1" t="s">
        <v>48</v>
      </c>
      <c r="B58" s="1">
        <f t="shared" ref="B58:D58" si="21">B51-$E51*B$61</f>
        <v>1.4999999999999996</v>
      </c>
      <c r="C58" s="1">
        <f t="shared" si="21"/>
        <v>0</v>
      </c>
      <c r="D58" s="1">
        <f t="shared" si="21"/>
        <v>0</v>
      </c>
      <c r="E58" s="1">
        <f t="shared" si="19"/>
        <v>0</v>
      </c>
      <c r="F58" s="1">
        <f t="shared" si="19"/>
        <v>1</v>
      </c>
      <c r="G58" s="1">
        <f t="shared" si="19"/>
        <v>0</v>
      </c>
      <c r="H58" s="1">
        <f t="shared" si="19"/>
        <v>6.5</v>
      </c>
      <c r="I58" s="1">
        <f t="shared" si="19"/>
        <v>-3.9999999999999996</v>
      </c>
    </row>
    <row r="59" spans="1:10" x14ac:dyDescent="0.2">
      <c r="A59" s="1" t="s">
        <v>45</v>
      </c>
      <c r="B59" s="1">
        <f t="shared" ref="B59:D59" si="22">B52-$E52*B$61</f>
        <v>1</v>
      </c>
      <c r="C59" s="1">
        <f t="shared" si="22"/>
        <v>0</v>
      </c>
      <c r="D59" s="1">
        <f t="shared" si="22"/>
        <v>1</v>
      </c>
      <c r="E59" s="1">
        <f t="shared" si="19"/>
        <v>0</v>
      </c>
      <c r="F59" s="1">
        <f t="shared" si="19"/>
        <v>0</v>
      </c>
      <c r="G59" s="1">
        <f t="shared" si="19"/>
        <v>0</v>
      </c>
      <c r="H59" s="1">
        <f t="shared" si="19"/>
        <v>1</v>
      </c>
      <c r="I59" s="1">
        <f t="shared" si="19"/>
        <v>-1</v>
      </c>
    </row>
    <row r="60" spans="1:10" x14ac:dyDescent="0.2">
      <c r="A60" s="1" t="s">
        <v>50</v>
      </c>
      <c r="B60" s="1">
        <f t="shared" ref="B60:D60" si="23">B53-$E53*B$61</f>
        <v>1.0000000000000002</v>
      </c>
      <c r="C60" s="1">
        <f t="shared" si="23"/>
        <v>0</v>
      </c>
      <c r="D60" s="1">
        <f t="shared" si="23"/>
        <v>0</v>
      </c>
      <c r="E60" s="1">
        <f>E53-$E53*E$61</f>
        <v>0</v>
      </c>
      <c r="F60" s="1">
        <f t="shared" ref="F60:I60" si="24">F53-$E53*F$61</f>
        <v>0</v>
      </c>
      <c r="G60" s="1">
        <f t="shared" si="24"/>
        <v>1</v>
      </c>
      <c r="H60" s="1">
        <f t="shared" si="24"/>
        <v>-2</v>
      </c>
      <c r="I60" s="1">
        <f t="shared" si="24"/>
        <v>0.99999999999999978</v>
      </c>
    </row>
    <row r="61" spans="1:10" x14ac:dyDescent="0.2">
      <c r="A61" s="1" t="s">
        <v>61</v>
      </c>
      <c r="B61" s="1">
        <f t="shared" ref="B61:D61" si="25">B54/$E$54</f>
        <v>0.5</v>
      </c>
      <c r="C61" s="1">
        <f t="shared" si="25"/>
        <v>0</v>
      </c>
      <c r="D61" s="1">
        <f t="shared" si="25"/>
        <v>0</v>
      </c>
      <c r="E61" s="1">
        <f>E54/$E$54</f>
        <v>1</v>
      </c>
      <c r="F61" s="1">
        <f t="shared" ref="F61:I61" si="26">F54/$E$54</f>
        <v>0</v>
      </c>
      <c r="G61" s="1">
        <f t="shared" si="26"/>
        <v>0</v>
      </c>
      <c r="H61" s="1">
        <f t="shared" si="26"/>
        <v>0.5</v>
      </c>
      <c r="I61" s="1">
        <f t="shared" si="26"/>
        <v>-2</v>
      </c>
    </row>
    <row r="63" spans="1:10" x14ac:dyDescent="0.2">
      <c r="C63" s="1" t="s">
        <v>1</v>
      </c>
      <c r="D63" s="1" t="s">
        <v>2</v>
      </c>
      <c r="E63" s="1" t="s">
        <v>47</v>
      </c>
      <c r="F63" s="1" t="s">
        <v>49</v>
      </c>
      <c r="G63" s="1" t="s">
        <v>51</v>
      </c>
      <c r="H63" s="1" t="s">
        <v>56</v>
      </c>
      <c r="I63" s="1" t="s">
        <v>60</v>
      </c>
      <c r="J63" s="1" t="s">
        <v>62</v>
      </c>
    </row>
    <row r="64" spans="1:10" x14ac:dyDescent="0.2">
      <c r="B64" s="1">
        <v>-3.5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-0.5</v>
      </c>
      <c r="I64" s="1">
        <v>-0.99999999999999989</v>
      </c>
      <c r="J64" s="1">
        <v>0</v>
      </c>
    </row>
    <row r="65" spans="1:10" x14ac:dyDescent="0.2">
      <c r="A65" s="1" t="s">
        <v>44</v>
      </c>
      <c r="B65" s="1">
        <v>1.5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0.5</v>
      </c>
      <c r="I65" s="1">
        <v>0</v>
      </c>
      <c r="J65" s="1">
        <v>0</v>
      </c>
    </row>
    <row r="66" spans="1:10" x14ac:dyDescent="0.2">
      <c r="A66" s="1" t="s">
        <v>48</v>
      </c>
      <c r="B66" s="1">
        <v>1.4999999999999996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6.5</v>
      </c>
      <c r="I66" s="1">
        <v>-3.9999999999999996</v>
      </c>
      <c r="J66" s="1">
        <v>0</v>
      </c>
    </row>
    <row r="67" spans="1:10" x14ac:dyDescent="0.2">
      <c r="A67" s="1" t="s">
        <v>45</v>
      </c>
      <c r="B67" s="1">
        <v>1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-1</v>
      </c>
      <c r="J67" s="1">
        <v>0</v>
      </c>
    </row>
    <row r="68" spans="1:10" x14ac:dyDescent="0.2">
      <c r="A68" s="1" t="s">
        <v>50</v>
      </c>
      <c r="B68" s="1">
        <v>1.0000000000000002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-2</v>
      </c>
      <c r="I68" s="1">
        <v>0.99999999999999978</v>
      </c>
      <c r="J68" s="1">
        <v>0</v>
      </c>
    </row>
    <row r="69" spans="1:10" x14ac:dyDescent="0.2">
      <c r="A69" s="1" t="s">
        <v>46</v>
      </c>
      <c r="B69" s="1">
        <v>0.5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0.5</v>
      </c>
      <c r="I69" s="1">
        <v>-2</v>
      </c>
      <c r="J69" s="1">
        <v>0</v>
      </c>
    </row>
    <row r="70" spans="1:10" x14ac:dyDescent="0.2">
      <c r="A70" s="1" t="s">
        <v>63</v>
      </c>
      <c r="B70" s="1">
        <v>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</row>
    <row r="72" spans="1:10" x14ac:dyDescent="0.2">
      <c r="C72" s="1" t="s">
        <v>1</v>
      </c>
      <c r="D72" s="1" t="s">
        <v>2</v>
      </c>
      <c r="E72" s="1" t="s">
        <v>47</v>
      </c>
      <c r="F72" s="1" t="s">
        <v>49</v>
      </c>
      <c r="G72" s="1" t="s">
        <v>51</v>
      </c>
      <c r="H72" s="1" t="s">
        <v>56</v>
      </c>
      <c r="I72" s="1" t="s">
        <v>60</v>
      </c>
      <c r="J72" s="1" t="s">
        <v>62</v>
      </c>
    </row>
    <row r="73" spans="1:10" x14ac:dyDescent="0.2">
      <c r="B73" s="1">
        <v>-3.5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-0.5</v>
      </c>
      <c r="I73" s="1">
        <v>-0.99999999999999989</v>
      </c>
      <c r="J73" s="1">
        <v>0</v>
      </c>
    </row>
    <row r="74" spans="1:10" x14ac:dyDescent="0.2">
      <c r="A74" s="1" t="s">
        <v>44</v>
      </c>
      <c r="B74" s="1">
        <v>1.5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0.5</v>
      </c>
      <c r="I74" s="1">
        <v>0</v>
      </c>
      <c r="J74" s="1">
        <v>0</v>
      </c>
    </row>
    <row r="75" spans="1:10" x14ac:dyDescent="0.2">
      <c r="A75" s="1" t="s">
        <v>48</v>
      </c>
      <c r="B75" s="1">
        <v>1.4999999999999996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6.5</v>
      </c>
      <c r="I75" s="1">
        <v>-3.9999999999999996</v>
      </c>
      <c r="J75" s="1">
        <v>0</v>
      </c>
    </row>
    <row r="76" spans="1:10" x14ac:dyDescent="0.2">
      <c r="A76" s="1" t="s">
        <v>45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-1</v>
      </c>
      <c r="J76" s="1">
        <v>0</v>
      </c>
    </row>
    <row r="77" spans="1:10" x14ac:dyDescent="0.2">
      <c r="A77" s="1" t="s">
        <v>50</v>
      </c>
      <c r="B77" s="1">
        <v>1.0000000000000002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-2</v>
      </c>
      <c r="I77" s="1">
        <v>0.99999999999999978</v>
      </c>
      <c r="J77" s="1">
        <v>0</v>
      </c>
    </row>
    <row r="78" spans="1:10" x14ac:dyDescent="0.2">
      <c r="A78" s="1" t="s">
        <v>46</v>
      </c>
      <c r="B78" s="1">
        <v>0.5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0.5</v>
      </c>
      <c r="I78" s="1">
        <v>-2</v>
      </c>
      <c r="J78" s="1">
        <v>0</v>
      </c>
    </row>
    <row r="79" spans="1:10" x14ac:dyDescent="0.2">
      <c r="A79" s="1" t="s">
        <v>63</v>
      </c>
      <c r="B79" s="1">
        <f t="shared" ref="B79:J79" si="27">B70-B65</f>
        <v>-0.5</v>
      </c>
      <c r="C79" s="1">
        <f>C70-C65</f>
        <v>0</v>
      </c>
      <c r="D79" s="1">
        <f t="shared" si="27"/>
        <v>0</v>
      </c>
      <c r="E79" s="1">
        <f t="shared" si="27"/>
        <v>0</v>
      </c>
      <c r="F79" s="1">
        <f t="shared" si="27"/>
        <v>0</v>
      </c>
      <c r="G79" s="1">
        <f t="shared" si="27"/>
        <v>0</v>
      </c>
      <c r="H79" s="63">
        <f t="shared" si="27"/>
        <v>-0.5</v>
      </c>
      <c r="I79" s="1">
        <f t="shared" si="27"/>
        <v>0</v>
      </c>
      <c r="J79" s="1">
        <f t="shared" si="27"/>
        <v>1</v>
      </c>
    </row>
    <row r="81" spans="1:10" x14ac:dyDescent="0.2">
      <c r="B81" s="1">
        <f t="shared" ref="B81:G81" si="28">B73-$H73*B$87</f>
        <v>-3</v>
      </c>
      <c r="C81" s="1">
        <f t="shared" si="28"/>
        <v>0</v>
      </c>
      <c r="D81" s="1">
        <f t="shared" si="28"/>
        <v>0</v>
      </c>
      <c r="E81" s="1">
        <f t="shared" si="28"/>
        <v>0</v>
      </c>
      <c r="F81" s="1">
        <f t="shared" si="28"/>
        <v>0</v>
      </c>
      <c r="G81" s="1">
        <f t="shared" si="28"/>
        <v>0</v>
      </c>
      <c r="H81" s="1">
        <f t="shared" ref="H81:J85" si="29">H73-$H73*H$87</f>
        <v>0</v>
      </c>
      <c r="I81" s="1">
        <f t="shared" si="29"/>
        <v>-0.99999999999999989</v>
      </c>
      <c r="J81" s="1">
        <f t="shared" si="29"/>
        <v>-1</v>
      </c>
    </row>
    <row r="82" spans="1:10" x14ac:dyDescent="0.2">
      <c r="A82" s="1" t="s">
        <v>44</v>
      </c>
      <c r="B82" s="1">
        <f t="shared" ref="B82:G82" si="30">B74-$H74*B$87</f>
        <v>1</v>
      </c>
      <c r="C82" s="1">
        <f t="shared" si="30"/>
        <v>1</v>
      </c>
      <c r="D82" s="1">
        <f t="shared" si="30"/>
        <v>0</v>
      </c>
      <c r="E82" s="1">
        <f t="shared" si="30"/>
        <v>0</v>
      </c>
      <c r="F82" s="1">
        <f t="shared" si="30"/>
        <v>0</v>
      </c>
      <c r="G82" s="1">
        <f t="shared" si="30"/>
        <v>0</v>
      </c>
      <c r="H82" s="1">
        <f t="shared" si="29"/>
        <v>0</v>
      </c>
      <c r="I82" s="1">
        <f t="shared" si="29"/>
        <v>0</v>
      </c>
      <c r="J82" s="1">
        <f t="shared" si="29"/>
        <v>1</v>
      </c>
    </row>
    <row r="83" spans="1:10" x14ac:dyDescent="0.2">
      <c r="A83" s="1" t="s">
        <v>48</v>
      </c>
      <c r="B83" s="1">
        <f t="shared" ref="B83:G83" si="31">B75-$H75*B$87</f>
        <v>-5</v>
      </c>
      <c r="C83" s="1">
        <f t="shared" si="31"/>
        <v>0</v>
      </c>
      <c r="D83" s="1">
        <f t="shared" si="31"/>
        <v>0</v>
      </c>
      <c r="E83" s="1">
        <f t="shared" si="31"/>
        <v>0</v>
      </c>
      <c r="F83" s="1">
        <f t="shared" si="31"/>
        <v>1</v>
      </c>
      <c r="G83" s="1">
        <f t="shared" si="31"/>
        <v>0</v>
      </c>
      <c r="H83" s="1">
        <f t="shared" si="29"/>
        <v>0</v>
      </c>
      <c r="I83" s="63">
        <f t="shared" si="29"/>
        <v>-3.9999999999999996</v>
      </c>
      <c r="J83" s="54">
        <f t="shared" si="29"/>
        <v>13</v>
      </c>
    </row>
    <row r="84" spans="1:10" x14ac:dyDescent="0.2">
      <c r="A84" s="1" t="s">
        <v>45</v>
      </c>
      <c r="B84" s="1">
        <f t="shared" ref="B84:G84" si="32">B76-$H76*B$87</f>
        <v>0</v>
      </c>
      <c r="C84" s="1">
        <f t="shared" si="32"/>
        <v>0</v>
      </c>
      <c r="D84" s="1">
        <f t="shared" si="32"/>
        <v>1</v>
      </c>
      <c r="E84" s="1">
        <f t="shared" si="32"/>
        <v>0</v>
      </c>
      <c r="F84" s="1">
        <f t="shared" si="32"/>
        <v>0</v>
      </c>
      <c r="G84" s="1">
        <f t="shared" si="32"/>
        <v>0</v>
      </c>
      <c r="H84" s="1">
        <f t="shared" si="29"/>
        <v>0</v>
      </c>
      <c r="I84" s="1">
        <f t="shared" si="29"/>
        <v>-1</v>
      </c>
      <c r="J84" s="1">
        <f t="shared" si="29"/>
        <v>2</v>
      </c>
    </row>
    <row r="85" spans="1:10" x14ac:dyDescent="0.2">
      <c r="A85" s="1" t="s">
        <v>50</v>
      </c>
      <c r="B85" s="1">
        <f t="shared" ref="B85:G85" si="33">B77-$H77*B$87</f>
        <v>3</v>
      </c>
      <c r="C85" s="1">
        <f t="shared" si="33"/>
        <v>0</v>
      </c>
      <c r="D85" s="1">
        <f t="shared" si="33"/>
        <v>0</v>
      </c>
      <c r="E85" s="1">
        <f t="shared" si="33"/>
        <v>0</v>
      </c>
      <c r="F85" s="1">
        <f t="shared" si="33"/>
        <v>0</v>
      </c>
      <c r="G85" s="1">
        <f t="shared" si="33"/>
        <v>1</v>
      </c>
      <c r="H85" s="1">
        <f t="shared" si="29"/>
        <v>0</v>
      </c>
      <c r="I85" s="1">
        <f t="shared" si="29"/>
        <v>0.99999999999999978</v>
      </c>
      <c r="J85" s="1">
        <f t="shared" si="29"/>
        <v>-4</v>
      </c>
    </row>
    <row r="86" spans="1:10" x14ac:dyDescent="0.2">
      <c r="A86" s="1" t="s">
        <v>46</v>
      </c>
      <c r="B86" s="1">
        <f t="shared" ref="B86:G86" si="34">B78-$H78*B$87</f>
        <v>0</v>
      </c>
      <c r="C86" s="1">
        <f t="shared" si="34"/>
        <v>0</v>
      </c>
      <c r="D86" s="1">
        <f t="shared" si="34"/>
        <v>0</v>
      </c>
      <c r="E86" s="1">
        <f t="shared" si="34"/>
        <v>1</v>
      </c>
      <c r="F86" s="1">
        <f t="shared" si="34"/>
        <v>0</v>
      </c>
      <c r="G86" s="1">
        <f t="shared" si="34"/>
        <v>0</v>
      </c>
      <c r="H86" s="1">
        <f>H78-$H78*H$87</f>
        <v>0</v>
      </c>
      <c r="I86" s="1">
        <f t="shared" ref="I86:J86" si="35">I78-$H78*I$87</f>
        <v>-2</v>
      </c>
      <c r="J86" s="1">
        <f t="shared" si="35"/>
        <v>1</v>
      </c>
    </row>
    <row r="87" spans="1:10" x14ac:dyDescent="0.2">
      <c r="A87" s="1" t="s">
        <v>56</v>
      </c>
      <c r="B87" s="1">
        <f t="shared" ref="B87:J87" si="36">B79/$H$79</f>
        <v>1</v>
      </c>
      <c r="C87" s="1">
        <f t="shared" si="36"/>
        <v>0</v>
      </c>
      <c r="D87" s="1">
        <f t="shared" si="36"/>
        <v>0</v>
      </c>
      <c r="E87" s="1">
        <f t="shared" si="36"/>
        <v>0</v>
      </c>
      <c r="F87" s="1">
        <f t="shared" si="36"/>
        <v>0</v>
      </c>
      <c r="G87" s="1">
        <f t="shared" si="36"/>
        <v>0</v>
      </c>
      <c r="H87" s="1">
        <f>H79/$H$79</f>
        <v>1</v>
      </c>
      <c r="I87" s="1">
        <f t="shared" si="36"/>
        <v>0</v>
      </c>
      <c r="J87" s="1">
        <f t="shared" si="36"/>
        <v>-2</v>
      </c>
    </row>
    <row r="89" spans="1:10" x14ac:dyDescent="0.2">
      <c r="B89" s="1">
        <f t="shared" ref="B89:H89" si="37">B81-$I81*B$91</f>
        <v>-1.75</v>
      </c>
      <c r="C89" s="1">
        <f t="shared" si="37"/>
        <v>0</v>
      </c>
      <c r="D89" s="1">
        <f t="shared" si="37"/>
        <v>0</v>
      </c>
      <c r="E89" s="1">
        <f t="shared" si="37"/>
        <v>0</v>
      </c>
      <c r="F89" s="1">
        <f t="shared" si="37"/>
        <v>-0.24999999999999997</v>
      </c>
      <c r="G89" s="1">
        <f t="shared" si="37"/>
        <v>0</v>
      </c>
      <c r="H89" s="1">
        <f t="shared" si="37"/>
        <v>0</v>
      </c>
      <c r="I89" s="1">
        <f>I81-$I81*I$91</f>
        <v>0</v>
      </c>
      <c r="J89" s="1">
        <f>J81-$I81*J$91</f>
        <v>-4.25</v>
      </c>
    </row>
    <row r="90" spans="1:10" x14ac:dyDescent="0.2">
      <c r="A90" s="1" t="s">
        <v>44</v>
      </c>
      <c r="B90" s="1">
        <f t="shared" ref="B90:H90" si="38">B82-$I82*B$91</f>
        <v>1</v>
      </c>
      <c r="C90" s="1">
        <f t="shared" si="38"/>
        <v>1</v>
      </c>
      <c r="D90" s="1">
        <f t="shared" si="38"/>
        <v>0</v>
      </c>
      <c r="E90" s="1">
        <f t="shared" si="38"/>
        <v>0</v>
      </c>
      <c r="F90" s="1">
        <f t="shared" si="38"/>
        <v>0</v>
      </c>
      <c r="G90" s="1">
        <f t="shared" si="38"/>
        <v>0</v>
      </c>
      <c r="H90" s="1">
        <f t="shared" si="38"/>
        <v>0</v>
      </c>
      <c r="I90" s="1">
        <f>I82-$I82*I$91</f>
        <v>0</v>
      </c>
      <c r="J90" s="1">
        <f>J82-$I82*J$91</f>
        <v>1</v>
      </c>
    </row>
    <row r="91" spans="1:10" x14ac:dyDescent="0.2">
      <c r="A91" s="1" t="s">
        <v>60</v>
      </c>
      <c r="B91" s="1">
        <f t="shared" ref="B91:H91" si="39">B83/$I$83</f>
        <v>1.2500000000000002</v>
      </c>
      <c r="C91" s="1">
        <f t="shared" si="39"/>
        <v>0</v>
      </c>
      <c r="D91" s="1">
        <f t="shared" si="39"/>
        <v>0</v>
      </c>
      <c r="E91" s="1">
        <f t="shared" si="39"/>
        <v>0</v>
      </c>
      <c r="F91" s="1">
        <f t="shared" si="39"/>
        <v>-0.25</v>
      </c>
      <c r="G91" s="1">
        <f t="shared" si="39"/>
        <v>0</v>
      </c>
      <c r="H91" s="1">
        <f t="shared" si="39"/>
        <v>0</v>
      </c>
      <c r="I91" s="1">
        <f>I83/$I$83</f>
        <v>1</v>
      </c>
      <c r="J91" s="1">
        <f>J83/$I$83</f>
        <v>-3.2500000000000004</v>
      </c>
    </row>
    <row r="92" spans="1:10" x14ac:dyDescent="0.2">
      <c r="A92" s="1" t="s">
        <v>45</v>
      </c>
      <c r="B92" s="1">
        <f t="shared" ref="B92:H92" si="40">B84-$I84*B$91</f>
        <v>1.2500000000000002</v>
      </c>
      <c r="C92" s="1">
        <f t="shared" si="40"/>
        <v>0</v>
      </c>
      <c r="D92" s="1">
        <f t="shared" si="40"/>
        <v>1</v>
      </c>
      <c r="E92" s="1">
        <f t="shared" si="40"/>
        <v>0</v>
      </c>
      <c r="F92" s="1">
        <f t="shared" si="40"/>
        <v>-0.25</v>
      </c>
      <c r="G92" s="1">
        <f t="shared" si="40"/>
        <v>0</v>
      </c>
      <c r="H92" s="1">
        <f t="shared" si="40"/>
        <v>0</v>
      </c>
      <c r="I92" s="1">
        <f>I84-$I84*I$91</f>
        <v>0</v>
      </c>
      <c r="J92" s="1">
        <f>J84-$I84*J$91</f>
        <v>-1.2500000000000004</v>
      </c>
    </row>
    <row r="93" spans="1:10" x14ac:dyDescent="0.2">
      <c r="A93" s="1" t="s">
        <v>50</v>
      </c>
      <c r="B93" s="1">
        <f t="shared" ref="B93:H93" si="41">B85-$I85*B$91</f>
        <v>1.75</v>
      </c>
      <c r="C93" s="1">
        <f t="shared" si="41"/>
        <v>0</v>
      </c>
      <c r="D93" s="1">
        <f t="shared" si="41"/>
        <v>0</v>
      </c>
      <c r="E93" s="1">
        <f t="shared" si="41"/>
        <v>0</v>
      </c>
      <c r="F93" s="1">
        <f t="shared" si="41"/>
        <v>0.24999999999999994</v>
      </c>
      <c r="G93" s="1">
        <f t="shared" si="41"/>
        <v>1</v>
      </c>
      <c r="H93" s="1">
        <f t="shared" si="41"/>
        <v>0</v>
      </c>
      <c r="I93" s="1">
        <f t="shared" ref="I93:J95" si="42">I85-$I85*I$91</f>
        <v>0</v>
      </c>
      <c r="J93" s="1">
        <f t="shared" si="42"/>
        <v>-0.75000000000000044</v>
      </c>
    </row>
    <row r="94" spans="1:10" x14ac:dyDescent="0.2">
      <c r="A94" s="1" t="s">
        <v>46</v>
      </c>
      <c r="B94" s="1">
        <f t="shared" ref="B94:H94" si="43">B86-$I86*B$91</f>
        <v>2.5000000000000004</v>
      </c>
      <c r="C94" s="1">
        <f t="shared" si="43"/>
        <v>0</v>
      </c>
      <c r="D94" s="1">
        <f t="shared" si="43"/>
        <v>0</v>
      </c>
      <c r="E94" s="1">
        <f t="shared" si="43"/>
        <v>1</v>
      </c>
      <c r="F94" s="1">
        <f t="shared" si="43"/>
        <v>-0.5</v>
      </c>
      <c r="G94" s="1">
        <f t="shared" si="43"/>
        <v>0</v>
      </c>
      <c r="H94" s="1">
        <f t="shared" si="43"/>
        <v>0</v>
      </c>
      <c r="I94" s="1">
        <f t="shared" si="42"/>
        <v>0</v>
      </c>
      <c r="J94" s="1">
        <f t="shared" si="42"/>
        <v>-5.5000000000000009</v>
      </c>
    </row>
    <row r="95" spans="1:10" x14ac:dyDescent="0.2">
      <c r="A95" s="1" t="s">
        <v>56</v>
      </c>
      <c r="B95" s="1">
        <f t="shared" ref="B95:H95" si="44">B87-$I87*B$91</f>
        <v>1</v>
      </c>
      <c r="C95" s="1">
        <f t="shared" si="44"/>
        <v>0</v>
      </c>
      <c r="D95" s="1">
        <f t="shared" si="44"/>
        <v>0</v>
      </c>
      <c r="E95" s="1">
        <f t="shared" si="44"/>
        <v>0</v>
      </c>
      <c r="F95" s="1">
        <f t="shared" si="44"/>
        <v>0</v>
      </c>
      <c r="G95" s="1">
        <f t="shared" si="44"/>
        <v>0</v>
      </c>
      <c r="H95" s="1">
        <f t="shared" si="44"/>
        <v>1</v>
      </c>
      <c r="I95" s="1">
        <f t="shared" si="42"/>
        <v>0</v>
      </c>
      <c r="J95" s="1">
        <f t="shared" si="42"/>
        <v>-2</v>
      </c>
    </row>
    <row r="97" spans="1:11" x14ac:dyDescent="0.2">
      <c r="C97" s="1" t="s">
        <v>1</v>
      </c>
      <c r="D97" s="1" t="s">
        <v>2</v>
      </c>
      <c r="E97" s="1" t="s">
        <v>47</v>
      </c>
      <c r="F97" s="1" t="s">
        <v>49</v>
      </c>
      <c r="G97" s="1" t="s">
        <v>51</v>
      </c>
      <c r="H97" s="1" t="s">
        <v>56</v>
      </c>
      <c r="I97" s="1" t="s">
        <v>60</v>
      </c>
      <c r="J97" s="1" t="s">
        <v>62</v>
      </c>
      <c r="K97" s="1" t="s">
        <v>64</v>
      </c>
    </row>
    <row r="98" spans="1:11" x14ac:dyDescent="0.2">
      <c r="B98" s="1">
        <v>-1.75</v>
      </c>
      <c r="C98" s="1">
        <v>0</v>
      </c>
      <c r="D98" s="1">
        <v>0</v>
      </c>
      <c r="E98" s="1">
        <v>0</v>
      </c>
      <c r="F98" s="1">
        <v>-0.24999999999999997</v>
      </c>
      <c r="G98" s="1">
        <v>0</v>
      </c>
      <c r="H98" s="1">
        <v>0</v>
      </c>
      <c r="I98" s="1">
        <v>0</v>
      </c>
      <c r="J98" s="1">
        <v>-4.25</v>
      </c>
      <c r="K98" s="1">
        <v>0</v>
      </c>
    </row>
    <row r="99" spans="1:11" x14ac:dyDescent="0.2">
      <c r="A99" s="1" t="s">
        <v>44</v>
      </c>
      <c r="B99" s="1">
        <v>1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</row>
    <row r="100" spans="1:11" x14ac:dyDescent="0.2">
      <c r="A100" s="1" t="s">
        <v>59</v>
      </c>
      <c r="B100" s="1">
        <v>1.2500000000000002</v>
      </c>
      <c r="C100" s="1">
        <v>0</v>
      </c>
      <c r="D100" s="1">
        <v>0</v>
      </c>
      <c r="E100" s="1">
        <v>0</v>
      </c>
      <c r="F100" s="1">
        <v>-0.25</v>
      </c>
      <c r="G100" s="1">
        <v>0</v>
      </c>
      <c r="H100" s="1">
        <v>0</v>
      </c>
      <c r="I100" s="1">
        <v>1</v>
      </c>
      <c r="J100" s="1">
        <v>-3.2500000000000004</v>
      </c>
      <c r="K100" s="1">
        <v>0</v>
      </c>
    </row>
    <row r="101" spans="1:11" x14ac:dyDescent="0.2">
      <c r="A101" s="1" t="s">
        <v>45</v>
      </c>
      <c r="B101" s="1">
        <v>1.2500000000000002</v>
      </c>
      <c r="C101" s="1">
        <v>0</v>
      </c>
      <c r="D101" s="1">
        <v>1</v>
      </c>
      <c r="E101" s="1">
        <v>0</v>
      </c>
      <c r="F101" s="1">
        <v>-0.25</v>
      </c>
      <c r="G101" s="1">
        <v>0</v>
      </c>
      <c r="H101" s="1">
        <v>0</v>
      </c>
      <c r="I101" s="1">
        <v>0</v>
      </c>
      <c r="J101" s="1">
        <v>-1.2500000000000004</v>
      </c>
      <c r="K101" s="1">
        <v>0</v>
      </c>
    </row>
    <row r="102" spans="1:11" x14ac:dyDescent="0.2">
      <c r="A102" s="1" t="s">
        <v>50</v>
      </c>
      <c r="B102" s="1">
        <v>1.75</v>
      </c>
      <c r="C102" s="1">
        <v>0</v>
      </c>
      <c r="D102" s="1">
        <v>0</v>
      </c>
      <c r="E102" s="1">
        <v>0</v>
      </c>
      <c r="F102" s="1">
        <v>0.24999999999999994</v>
      </c>
      <c r="G102" s="1">
        <v>1</v>
      </c>
      <c r="H102" s="1">
        <v>0</v>
      </c>
      <c r="I102" s="1">
        <v>0</v>
      </c>
      <c r="J102" s="1">
        <v>-0.75000000000000044</v>
      </c>
      <c r="K102" s="1">
        <v>0</v>
      </c>
    </row>
    <row r="103" spans="1:11" x14ac:dyDescent="0.2">
      <c r="A103" s="1" t="s">
        <v>46</v>
      </c>
      <c r="B103" s="1">
        <v>2.5000000000000004</v>
      </c>
      <c r="C103" s="1">
        <v>0</v>
      </c>
      <c r="D103" s="1">
        <v>0</v>
      </c>
      <c r="E103" s="1">
        <v>1</v>
      </c>
      <c r="F103" s="1">
        <v>-0.5</v>
      </c>
      <c r="G103" s="1">
        <v>0</v>
      </c>
      <c r="H103" s="1">
        <v>0</v>
      </c>
      <c r="I103" s="1">
        <v>0</v>
      </c>
      <c r="J103" s="1">
        <v>-5.5000000000000009</v>
      </c>
      <c r="K103" s="1">
        <v>0</v>
      </c>
    </row>
    <row r="104" spans="1:11" x14ac:dyDescent="0.2">
      <c r="A104" s="1" t="s">
        <v>54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-2</v>
      </c>
      <c r="K104" s="1">
        <v>0</v>
      </c>
    </row>
    <row r="105" spans="1:11" x14ac:dyDescent="0.2">
      <c r="A105" s="1" t="s">
        <v>64</v>
      </c>
      <c r="B105" s="1">
        <v>-3</v>
      </c>
      <c r="C105" s="1">
        <v>-1</v>
      </c>
      <c r="D105" s="1">
        <v>-2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</row>
    <row r="107" spans="1:11" x14ac:dyDescent="0.2">
      <c r="C107" s="1" t="s">
        <v>1</v>
      </c>
      <c r="D107" s="1" t="s">
        <v>2</v>
      </c>
      <c r="E107" s="1" t="s">
        <v>47</v>
      </c>
      <c r="F107" s="1" t="s">
        <v>49</v>
      </c>
      <c r="G107" s="1" t="s">
        <v>51</v>
      </c>
      <c r="H107" s="1" t="s">
        <v>56</v>
      </c>
      <c r="I107" s="1" t="s">
        <v>60</v>
      </c>
      <c r="J107" s="1" t="s">
        <v>62</v>
      </c>
      <c r="K107" s="1" t="s">
        <v>64</v>
      </c>
    </row>
    <row r="108" spans="1:11" x14ac:dyDescent="0.2">
      <c r="B108" s="1">
        <v>-1.75</v>
      </c>
      <c r="C108" s="1">
        <v>0</v>
      </c>
      <c r="D108" s="1">
        <v>0</v>
      </c>
      <c r="E108" s="1">
        <v>0</v>
      </c>
      <c r="F108" s="1">
        <v>-0.24999999999999997</v>
      </c>
      <c r="G108" s="1">
        <v>0</v>
      </c>
      <c r="H108" s="1">
        <v>0</v>
      </c>
      <c r="I108" s="1">
        <v>0</v>
      </c>
      <c r="J108" s="1">
        <v>-4.25</v>
      </c>
      <c r="K108" s="1">
        <v>0</v>
      </c>
    </row>
    <row r="109" spans="1:11" x14ac:dyDescent="0.2">
      <c r="A109" s="1" t="s">
        <v>44</v>
      </c>
      <c r="B109" s="1">
        <v>1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</row>
    <row r="110" spans="1:11" x14ac:dyDescent="0.2">
      <c r="A110" s="1" t="s">
        <v>59</v>
      </c>
      <c r="B110" s="1">
        <v>1.2500000000000002</v>
      </c>
      <c r="C110" s="1">
        <v>0</v>
      </c>
      <c r="D110" s="1">
        <v>0</v>
      </c>
      <c r="E110" s="1">
        <v>0</v>
      </c>
      <c r="F110" s="1">
        <v>-0.25</v>
      </c>
      <c r="G110" s="1">
        <v>0</v>
      </c>
      <c r="H110" s="1">
        <v>0</v>
      </c>
      <c r="I110" s="1">
        <v>1</v>
      </c>
      <c r="J110" s="1">
        <v>-3.2500000000000004</v>
      </c>
      <c r="K110" s="1">
        <v>0</v>
      </c>
    </row>
    <row r="111" spans="1:11" x14ac:dyDescent="0.2">
      <c r="A111" s="1" t="s">
        <v>45</v>
      </c>
      <c r="B111" s="1">
        <v>1.2500000000000002</v>
      </c>
      <c r="C111" s="1">
        <v>0</v>
      </c>
      <c r="D111" s="1">
        <v>1</v>
      </c>
      <c r="E111" s="1">
        <v>0</v>
      </c>
      <c r="F111" s="1">
        <v>-0.25</v>
      </c>
      <c r="G111" s="1">
        <v>0</v>
      </c>
      <c r="H111" s="1">
        <v>0</v>
      </c>
      <c r="I111" s="1">
        <v>0</v>
      </c>
      <c r="J111" s="1">
        <v>-1.2500000000000004</v>
      </c>
      <c r="K111" s="1">
        <v>0</v>
      </c>
    </row>
    <row r="112" spans="1:11" x14ac:dyDescent="0.2">
      <c r="A112" s="1" t="s">
        <v>50</v>
      </c>
      <c r="B112" s="1">
        <v>1.75</v>
      </c>
      <c r="C112" s="1">
        <v>0</v>
      </c>
      <c r="D112" s="1">
        <v>0</v>
      </c>
      <c r="E112" s="1">
        <v>0</v>
      </c>
      <c r="F112" s="1">
        <v>0.24999999999999994</v>
      </c>
      <c r="G112" s="1">
        <v>1</v>
      </c>
      <c r="H112" s="1">
        <v>0</v>
      </c>
      <c r="I112" s="1">
        <v>0</v>
      </c>
      <c r="J112" s="1">
        <v>-0.75000000000000044</v>
      </c>
      <c r="K112" s="1">
        <v>0</v>
      </c>
    </row>
    <row r="113" spans="1:11" x14ac:dyDescent="0.2">
      <c r="A113" s="1" t="s">
        <v>46</v>
      </c>
      <c r="B113" s="1">
        <v>2.5000000000000004</v>
      </c>
      <c r="C113" s="1">
        <v>0</v>
      </c>
      <c r="D113" s="1">
        <v>0</v>
      </c>
      <c r="E113" s="1">
        <v>1</v>
      </c>
      <c r="F113" s="1">
        <v>-0.5</v>
      </c>
      <c r="G113" s="1">
        <v>0</v>
      </c>
      <c r="H113" s="1">
        <v>0</v>
      </c>
      <c r="I113" s="1">
        <v>0</v>
      </c>
      <c r="J113" s="1">
        <v>-5.5000000000000009</v>
      </c>
      <c r="K113" s="1">
        <v>0</v>
      </c>
    </row>
    <row r="114" spans="1:11" x14ac:dyDescent="0.2">
      <c r="A114" s="1" t="s">
        <v>54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-2</v>
      </c>
      <c r="K114" s="1">
        <v>0</v>
      </c>
    </row>
    <row r="115" spans="1:11" x14ac:dyDescent="0.2">
      <c r="A115" s="1" t="s">
        <v>64</v>
      </c>
      <c r="B115" s="1">
        <f t="shared" ref="B115:K115" si="45">B105-B$99*$C$105-B$101*$D$105</f>
        <v>0.50000000000000044</v>
      </c>
      <c r="C115" s="1">
        <f>C105-C$99*$C$105-C$101*$D$105</f>
        <v>0</v>
      </c>
      <c r="D115" s="1">
        <f t="shared" si="45"/>
        <v>0</v>
      </c>
      <c r="E115" s="1">
        <f t="shared" si="45"/>
        <v>0</v>
      </c>
      <c r="F115" s="1">
        <f t="shared" si="45"/>
        <v>-0.5</v>
      </c>
      <c r="G115" s="1">
        <f t="shared" si="45"/>
        <v>0</v>
      </c>
      <c r="H115" s="1">
        <f t="shared" si="45"/>
        <v>0</v>
      </c>
      <c r="I115" s="1">
        <f t="shared" si="45"/>
        <v>0</v>
      </c>
      <c r="J115" s="1">
        <f t="shared" si="45"/>
        <v>-1.5000000000000009</v>
      </c>
      <c r="K115" s="1">
        <f t="shared" si="45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8" sqref="H18"/>
    </sheetView>
  </sheetViews>
  <sheetFormatPr defaultRowHeight="15.75" x14ac:dyDescent="0.2"/>
  <cols>
    <col min="1" max="16384" width="9" style="66"/>
  </cols>
  <sheetData>
    <row r="1" spans="1:9" x14ac:dyDescent="0.2">
      <c r="A1" s="66" t="s">
        <v>2</v>
      </c>
      <c r="B1" s="66" t="s">
        <v>65</v>
      </c>
      <c r="C1" s="66" t="s">
        <v>18</v>
      </c>
      <c r="D1" s="66" t="s">
        <v>66</v>
      </c>
      <c r="E1" s="66" t="s">
        <v>67</v>
      </c>
      <c r="F1" s="66">
        <v>1</v>
      </c>
      <c r="G1" s="66">
        <v>2</v>
      </c>
      <c r="H1" s="66">
        <v>3</v>
      </c>
    </row>
    <row r="2" spans="1:9" x14ac:dyDescent="0.2">
      <c r="A2" s="66">
        <v>0</v>
      </c>
      <c r="B2" s="66">
        <v>0</v>
      </c>
      <c r="C2" s="66">
        <v>0</v>
      </c>
      <c r="D2" s="66">
        <v>0</v>
      </c>
      <c r="E2" s="66">
        <v>0</v>
      </c>
      <c r="F2" s="66">
        <v>1</v>
      </c>
      <c r="G2" s="66">
        <v>0</v>
      </c>
    </row>
    <row r="3" spans="1:9" x14ac:dyDescent="0.2">
      <c r="A3" s="66">
        <v>0</v>
      </c>
      <c r="B3" s="66">
        <v>0</v>
      </c>
      <c r="C3" s="66">
        <v>0</v>
      </c>
      <c r="D3" s="66">
        <v>1</v>
      </c>
      <c r="E3" s="66" t="s">
        <v>71</v>
      </c>
      <c r="F3" s="66">
        <v>0</v>
      </c>
    </row>
    <row r="4" spans="1:9" x14ac:dyDescent="0.2">
      <c r="A4" s="66">
        <v>0</v>
      </c>
      <c r="B4" s="66">
        <v>0</v>
      </c>
      <c r="C4" s="66">
        <v>1</v>
      </c>
      <c r="D4" s="66">
        <v>0</v>
      </c>
      <c r="E4" s="66">
        <v>3</v>
      </c>
      <c r="F4" s="66">
        <v>1</v>
      </c>
      <c r="G4" s="66">
        <v>1</v>
      </c>
      <c r="H4" s="66">
        <v>0</v>
      </c>
    </row>
    <row r="5" spans="1:9" x14ac:dyDescent="0.2">
      <c r="A5" s="66">
        <v>0</v>
      </c>
      <c r="B5" s="66">
        <v>0</v>
      </c>
      <c r="C5" s="66">
        <v>1</v>
      </c>
      <c r="D5" s="66">
        <v>1</v>
      </c>
      <c r="E5" s="66" t="s">
        <v>69</v>
      </c>
      <c r="F5" s="66">
        <v>0</v>
      </c>
    </row>
    <row r="6" spans="1:9" x14ac:dyDescent="0.2">
      <c r="A6" s="66">
        <v>0</v>
      </c>
      <c r="B6" s="66">
        <v>1</v>
      </c>
      <c r="C6" s="66">
        <v>0</v>
      </c>
      <c r="D6" s="66">
        <v>0</v>
      </c>
      <c r="E6" s="66">
        <v>4</v>
      </c>
      <c r="F6" s="66">
        <v>1</v>
      </c>
      <c r="G6" s="66">
        <v>1</v>
      </c>
      <c r="H6" s="66">
        <v>1</v>
      </c>
      <c r="I6" s="66" t="s">
        <v>72</v>
      </c>
    </row>
    <row r="7" spans="1:9" x14ac:dyDescent="0.2">
      <c r="A7" s="66">
        <v>0</v>
      </c>
      <c r="B7" s="66">
        <v>1</v>
      </c>
      <c r="C7" s="66">
        <v>0</v>
      </c>
      <c r="D7" s="66">
        <v>1</v>
      </c>
      <c r="E7" s="66" t="s">
        <v>68</v>
      </c>
      <c r="F7" s="66">
        <v>0</v>
      </c>
    </row>
    <row r="8" spans="1:9" x14ac:dyDescent="0.2">
      <c r="A8" s="66">
        <v>0</v>
      </c>
      <c r="B8" s="66">
        <v>1</v>
      </c>
      <c r="C8" s="66">
        <v>1</v>
      </c>
      <c r="D8" s="66">
        <v>0</v>
      </c>
      <c r="E8" s="66">
        <v>7</v>
      </c>
    </row>
    <row r="9" spans="1:9" x14ac:dyDescent="0.2">
      <c r="A9" s="66">
        <v>0</v>
      </c>
      <c r="B9" s="66">
        <v>1</v>
      </c>
      <c r="C9" s="66">
        <v>1</v>
      </c>
      <c r="D9" s="66">
        <v>1</v>
      </c>
      <c r="E9" s="66" t="s">
        <v>69</v>
      </c>
      <c r="F9" s="66">
        <v>0</v>
      </c>
    </row>
    <row r="10" spans="1:9" x14ac:dyDescent="0.2">
      <c r="A10" s="66">
        <v>1</v>
      </c>
      <c r="B10" s="66">
        <v>0</v>
      </c>
      <c r="C10" s="66">
        <v>0</v>
      </c>
      <c r="D10" s="66">
        <v>0</v>
      </c>
      <c r="E10" s="66">
        <v>5</v>
      </c>
    </row>
    <row r="11" spans="1:9" x14ac:dyDescent="0.2">
      <c r="A11" s="66">
        <v>1</v>
      </c>
      <c r="B11" s="66">
        <v>0</v>
      </c>
      <c r="C11" s="66">
        <v>0</v>
      </c>
      <c r="D11" s="66">
        <v>1</v>
      </c>
      <c r="E11" s="66" t="s">
        <v>69</v>
      </c>
      <c r="F11" s="66">
        <v>0</v>
      </c>
    </row>
    <row r="12" spans="1:9" x14ac:dyDescent="0.2">
      <c r="A12" s="66">
        <v>1</v>
      </c>
      <c r="B12" s="66">
        <v>0</v>
      </c>
      <c r="C12" s="66">
        <v>1</v>
      </c>
      <c r="D12" s="66">
        <v>0</v>
      </c>
      <c r="E12" s="66">
        <v>8</v>
      </c>
    </row>
    <row r="13" spans="1:9" x14ac:dyDescent="0.2">
      <c r="A13" s="66">
        <v>1</v>
      </c>
      <c r="B13" s="66">
        <v>0</v>
      </c>
      <c r="C13" s="66">
        <v>1</v>
      </c>
      <c r="D13" s="66">
        <v>1</v>
      </c>
      <c r="E13" s="66" t="s">
        <v>69</v>
      </c>
      <c r="F13" s="66">
        <v>0</v>
      </c>
    </row>
    <row r="14" spans="1:9" x14ac:dyDescent="0.2">
      <c r="A14" s="66">
        <v>1</v>
      </c>
      <c r="B14" s="66">
        <v>1</v>
      </c>
      <c r="C14" s="66">
        <v>0</v>
      </c>
      <c r="D14" s="66">
        <v>0</v>
      </c>
      <c r="E14" s="66">
        <v>9</v>
      </c>
    </row>
    <row r="15" spans="1:9" x14ac:dyDescent="0.2">
      <c r="A15" s="66">
        <v>1</v>
      </c>
      <c r="B15" s="66">
        <v>1</v>
      </c>
      <c r="C15" s="66">
        <v>0</v>
      </c>
      <c r="D15" s="66">
        <v>1</v>
      </c>
      <c r="E15" s="66" t="s">
        <v>70</v>
      </c>
      <c r="F15" s="66">
        <v>0</v>
      </c>
    </row>
    <row r="16" spans="1:9" x14ac:dyDescent="0.2">
      <c r="A16" s="66">
        <v>1</v>
      </c>
      <c r="B16" s="66">
        <v>1</v>
      </c>
      <c r="C16" s="66">
        <v>1</v>
      </c>
      <c r="D16" s="66">
        <v>0</v>
      </c>
      <c r="E16" s="66">
        <v>12</v>
      </c>
    </row>
    <row r="17" spans="1:6" x14ac:dyDescent="0.2">
      <c r="A17" s="66">
        <v>1</v>
      </c>
      <c r="B17" s="66">
        <v>1</v>
      </c>
      <c r="C17" s="66">
        <v>1</v>
      </c>
      <c r="D17" s="66">
        <v>1</v>
      </c>
      <c r="E17" s="66" t="s">
        <v>71</v>
      </c>
      <c r="F17" s="6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opLeftCell="A10" zoomScale="115" zoomScaleNormal="115" workbookViewId="0">
      <selection activeCell="H26" sqref="H26"/>
    </sheetView>
  </sheetViews>
  <sheetFormatPr defaultRowHeight="14.25" x14ac:dyDescent="0.2"/>
  <sheetData>
    <row r="2" spans="2:7" x14ac:dyDescent="0.2">
      <c r="B2">
        <v>17</v>
      </c>
      <c r="C2">
        <v>7</v>
      </c>
      <c r="D2">
        <v>9</v>
      </c>
      <c r="E2">
        <v>7</v>
      </c>
      <c r="F2">
        <v>9</v>
      </c>
    </row>
    <row r="3" spans="2:7" x14ac:dyDescent="0.2">
      <c r="B3">
        <v>8</v>
      </c>
      <c r="C3">
        <v>9</v>
      </c>
      <c r="D3">
        <v>6</v>
      </c>
      <c r="E3">
        <v>6</v>
      </c>
      <c r="F3">
        <v>6</v>
      </c>
    </row>
    <row r="4" spans="2:7" x14ac:dyDescent="0.2">
      <c r="B4">
        <v>7</v>
      </c>
      <c r="C4">
        <v>17</v>
      </c>
      <c r="D4">
        <v>12</v>
      </c>
      <c r="E4">
        <v>14</v>
      </c>
      <c r="F4">
        <v>12</v>
      </c>
    </row>
    <row r="5" spans="2:7" x14ac:dyDescent="0.2">
      <c r="B5">
        <v>15</v>
      </c>
      <c r="C5">
        <v>14</v>
      </c>
      <c r="D5">
        <v>6</v>
      </c>
      <c r="E5">
        <v>6</v>
      </c>
      <c r="F5">
        <v>10</v>
      </c>
    </row>
    <row r="6" spans="2:7" x14ac:dyDescent="0.2">
      <c r="B6">
        <v>4</v>
      </c>
      <c r="C6">
        <v>10</v>
      </c>
      <c r="D6">
        <v>7</v>
      </c>
      <c r="E6">
        <v>10</v>
      </c>
      <c r="F6">
        <v>6</v>
      </c>
    </row>
    <row r="9" spans="2:7" x14ac:dyDescent="0.2">
      <c r="B9">
        <f>B2-7</f>
        <v>10</v>
      </c>
      <c r="C9" s="67">
        <f t="shared" ref="C9:F9" si="0">C2-7</f>
        <v>0</v>
      </c>
      <c r="D9" s="62">
        <f t="shared" si="0"/>
        <v>2</v>
      </c>
      <c r="E9" s="68">
        <f t="shared" si="0"/>
        <v>0</v>
      </c>
      <c r="F9" s="62">
        <f t="shared" si="0"/>
        <v>2</v>
      </c>
    </row>
    <row r="10" spans="2:7" ht="15" thickBot="1" x14ac:dyDescent="0.25">
      <c r="B10">
        <f>B3-6</f>
        <v>2</v>
      </c>
      <c r="C10" s="62">
        <f t="shared" ref="C10:F10" si="1">C3-6</f>
        <v>3</v>
      </c>
      <c r="D10" s="68">
        <f t="shared" si="1"/>
        <v>0</v>
      </c>
      <c r="E10" s="68">
        <f t="shared" si="1"/>
        <v>0</v>
      </c>
      <c r="F10" s="67">
        <f t="shared" si="1"/>
        <v>0</v>
      </c>
    </row>
    <row r="11" spans="2:7" ht="15.75" thickTop="1" thickBot="1" x14ac:dyDescent="0.25">
      <c r="B11" s="68">
        <f>B4-7</f>
        <v>0</v>
      </c>
      <c r="C11" s="70">
        <f t="shared" ref="C11:F11" si="2">C4-7</f>
        <v>10</v>
      </c>
      <c r="D11" s="70">
        <f t="shared" si="2"/>
        <v>5</v>
      </c>
      <c r="E11" s="70">
        <f t="shared" si="2"/>
        <v>7</v>
      </c>
      <c r="F11" s="70">
        <f t="shared" si="2"/>
        <v>5</v>
      </c>
      <c r="G11" s="69"/>
    </row>
    <row r="12" spans="2:7" ht="15.75" thickTop="1" thickBot="1" x14ac:dyDescent="0.25">
      <c r="B12">
        <f>B5-6</f>
        <v>9</v>
      </c>
      <c r="C12" s="62">
        <f t="shared" ref="C12:F12" si="3">C5-6</f>
        <v>8</v>
      </c>
      <c r="D12" s="67">
        <f t="shared" si="3"/>
        <v>0</v>
      </c>
      <c r="E12" s="68">
        <f t="shared" si="3"/>
        <v>0</v>
      </c>
      <c r="F12" s="62">
        <f t="shared" si="3"/>
        <v>4</v>
      </c>
    </row>
    <row r="13" spans="2:7" ht="15.75" thickTop="1" thickBot="1" x14ac:dyDescent="0.25">
      <c r="B13" s="67">
        <f>B6-4</f>
        <v>0</v>
      </c>
      <c r="C13" s="70">
        <f t="shared" ref="C13:F13" si="4">C6-4</f>
        <v>6</v>
      </c>
      <c r="D13" s="70">
        <f t="shared" si="4"/>
        <v>3</v>
      </c>
      <c r="E13" s="70">
        <f t="shared" si="4"/>
        <v>6</v>
      </c>
      <c r="F13" s="71">
        <f t="shared" si="4"/>
        <v>2</v>
      </c>
      <c r="G13" s="69"/>
    </row>
    <row r="14" spans="2:7" ht="15" thickTop="1" x14ac:dyDescent="0.2">
      <c r="B14" s="69"/>
    </row>
    <row r="17" spans="2:7" x14ac:dyDescent="0.2">
      <c r="B17" s="62">
        <f t="shared" ref="B17:B20" si="5">B9-$F$13+$F$13</f>
        <v>10</v>
      </c>
      <c r="C17" s="67">
        <v>0</v>
      </c>
      <c r="D17" s="62">
        <v>2</v>
      </c>
      <c r="E17" s="68">
        <v>0</v>
      </c>
      <c r="F17" s="62">
        <v>2</v>
      </c>
      <c r="G17" s="62"/>
    </row>
    <row r="18" spans="2:7" x14ac:dyDescent="0.2">
      <c r="B18" s="62">
        <f t="shared" si="5"/>
        <v>2</v>
      </c>
      <c r="C18" s="62">
        <v>3</v>
      </c>
      <c r="D18" s="68">
        <v>0</v>
      </c>
      <c r="E18" s="67">
        <v>0</v>
      </c>
      <c r="F18" s="68">
        <v>0</v>
      </c>
      <c r="G18" s="62"/>
    </row>
    <row r="19" spans="2:7" x14ac:dyDescent="0.2">
      <c r="B19" s="67">
        <f t="shared" si="5"/>
        <v>0</v>
      </c>
      <c r="C19" s="62">
        <f t="shared" ref="C19:E19" si="6">C11-$F$13</f>
        <v>8</v>
      </c>
      <c r="D19" s="62">
        <f t="shared" si="6"/>
        <v>3</v>
      </c>
      <c r="E19" s="62">
        <f t="shared" si="6"/>
        <v>5</v>
      </c>
      <c r="F19" s="62">
        <f>F11-$F$13</f>
        <v>3</v>
      </c>
      <c r="G19" s="62"/>
    </row>
    <row r="20" spans="2:7" x14ac:dyDescent="0.2">
      <c r="B20" s="62">
        <f t="shared" si="5"/>
        <v>9</v>
      </c>
      <c r="C20" s="62">
        <v>8</v>
      </c>
      <c r="D20" s="67">
        <v>0</v>
      </c>
      <c r="E20" s="68">
        <v>0</v>
      </c>
      <c r="F20" s="62">
        <v>4</v>
      </c>
      <c r="G20" s="62"/>
    </row>
    <row r="21" spans="2:7" x14ac:dyDescent="0.2">
      <c r="B21" s="68">
        <f>B13-$F$13+$F$13</f>
        <v>0</v>
      </c>
      <c r="C21" s="62">
        <f t="shared" ref="C21:E21" si="7">C13-$F$13</f>
        <v>4</v>
      </c>
      <c r="D21" s="62">
        <f t="shared" si="7"/>
        <v>1</v>
      </c>
      <c r="E21" s="62">
        <f t="shared" si="7"/>
        <v>4</v>
      </c>
      <c r="F21" s="67">
        <f>F13-$F$13</f>
        <v>0</v>
      </c>
      <c r="G21" s="62"/>
    </row>
    <row r="22" spans="2:7" x14ac:dyDescent="0.2">
      <c r="B22" s="62"/>
      <c r="C22" s="62"/>
      <c r="D22" s="62"/>
      <c r="E22" s="62"/>
      <c r="F22" s="62"/>
      <c r="G22" s="62"/>
    </row>
    <row r="25" spans="2:7" x14ac:dyDescent="0.2">
      <c r="B25" s="62">
        <v>17</v>
      </c>
      <c r="C25" s="67">
        <v>7</v>
      </c>
      <c r="D25" s="62">
        <v>9</v>
      </c>
      <c r="E25" s="62">
        <v>7</v>
      </c>
      <c r="F25" s="62">
        <v>9</v>
      </c>
    </row>
    <row r="26" spans="2:7" x14ac:dyDescent="0.2">
      <c r="B26" s="62">
        <v>8</v>
      </c>
      <c r="C26" s="62">
        <v>9</v>
      </c>
      <c r="D26" s="62">
        <v>6</v>
      </c>
      <c r="E26" s="67">
        <v>6</v>
      </c>
      <c r="F26" s="62">
        <v>6</v>
      </c>
    </row>
    <row r="27" spans="2:7" x14ac:dyDescent="0.2">
      <c r="B27" s="67">
        <v>7</v>
      </c>
      <c r="C27" s="62">
        <v>17</v>
      </c>
      <c r="D27" s="62">
        <v>12</v>
      </c>
      <c r="E27" s="62">
        <v>14</v>
      </c>
      <c r="F27" s="62">
        <v>12</v>
      </c>
    </row>
    <row r="28" spans="2:7" x14ac:dyDescent="0.2">
      <c r="B28" s="62">
        <v>15</v>
      </c>
      <c r="C28" s="62">
        <v>14</v>
      </c>
      <c r="D28" s="67">
        <v>6</v>
      </c>
      <c r="E28" s="62">
        <v>6</v>
      </c>
      <c r="F28" s="62">
        <v>10</v>
      </c>
    </row>
    <row r="29" spans="2:7" x14ac:dyDescent="0.2">
      <c r="B29" s="62">
        <v>4</v>
      </c>
      <c r="C29" s="62">
        <v>10</v>
      </c>
      <c r="D29" s="62">
        <v>7</v>
      </c>
      <c r="E29" s="62">
        <v>10</v>
      </c>
      <c r="F29" s="67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8"/>
  <sheetViews>
    <sheetView tabSelected="1" topLeftCell="A6" zoomScaleNormal="100" workbookViewId="0">
      <selection activeCell="I37" sqref="I37"/>
    </sheetView>
  </sheetViews>
  <sheetFormatPr defaultRowHeight="15.75" x14ac:dyDescent="0.25"/>
  <cols>
    <col min="1" max="3" width="9" style="72"/>
    <col min="4" max="4" width="13" style="72" bestFit="1" customWidth="1"/>
    <col min="5" max="8" width="10.875" style="72" bestFit="1" customWidth="1"/>
    <col min="9" max="9" width="9.75" style="72" bestFit="1" customWidth="1"/>
    <col min="10" max="11" width="10.875" style="72" bestFit="1" customWidth="1"/>
    <col min="12" max="13" width="9.75" style="72" bestFit="1" customWidth="1"/>
    <col min="14" max="14" width="10.875" style="72" bestFit="1" customWidth="1"/>
    <col min="15" max="17" width="9" style="72"/>
    <col min="18" max="18" width="13" style="72" bestFit="1" customWidth="1"/>
    <col min="19" max="22" width="10.875" style="72" bestFit="1" customWidth="1"/>
    <col min="23" max="26" width="9.75" style="72" bestFit="1" customWidth="1"/>
    <col min="27" max="30" width="10.875" style="72" bestFit="1" customWidth="1"/>
    <col min="31" max="16384" width="9" style="72"/>
  </cols>
  <sheetData>
    <row r="3" spans="1:30" ht="16.5" thickBot="1" x14ac:dyDescent="0.3"/>
    <row r="4" spans="1:30" ht="16.5" thickTop="1" x14ac:dyDescent="0.25">
      <c r="A4" s="73"/>
      <c r="B4" s="73"/>
      <c r="C4" s="108" t="s">
        <v>99</v>
      </c>
      <c r="D4" s="109"/>
      <c r="E4" s="74">
        <v>0</v>
      </c>
      <c r="F4" s="74">
        <v>0</v>
      </c>
      <c r="G4" s="74" t="s">
        <v>101</v>
      </c>
      <c r="H4" s="74" t="s">
        <v>89</v>
      </c>
      <c r="I4" s="74" t="s">
        <v>90</v>
      </c>
      <c r="J4" s="74">
        <v>0</v>
      </c>
      <c r="K4" s="74" t="s">
        <v>91</v>
      </c>
      <c r="L4" s="74">
        <v>0</v>
      </c>
      <c r="M4" s="74">
        <v>0</v>
      </c>
      <c r="N4" s="75" t="s">
        <v>88</v>
      </c>
      <c r="Q4" s="108" t="s">
        <v>99</v>
      </c>
      <c r="R4" s="109"/>
      <c r="S4" s="74">
        <v>0</v>
      </c>
      <c r="T4" s="74">
        <v>0</v>
      </c>
      <c r="U4" s="74">
        <v>0</v>
      </c>
      <c r="V4" s="74">
        <v>0</v>
      </c>
      <c r="W4" s="74" t="s">
        <v>101</v>
      </c>
      <c r="X4" s="74" t="s">
        <v>88</v>
      </c>
      <c r="Y4" s="74">
        <v>0</v>
      </c>
      <c r="Z4" s="74" t="s">
        <v>100</v>
      </c>
      <c r="AA4" s="74">
        <v>0</v>
      </c>
      <c r="AB4" s="74" t="s">
        <v>88</v>
      </c>
      <c r="AC4" s="74" t="s">
        <v>117</v>
      </c>
      <c r="AD4" s="75" t="s">
        <v>118</v>
      </c>
    </row>
    <row r="5" spans="1:30" x14ac:dyDescent="0.25">
      <c r="A5" s="73"/>
      <c r="B5" s="73"/>
      <c r="C5" s="76" t="s">
        <v>93</v>
      </c>
      <c r="D5" s="77" t="s">
        <v>94</v>
      </c>
      <c r="E5" s="78" t="s">
        <v>1</v>
      </c>
      <c r="F5" s="78" t="s">
        <v>73</v>
      </c>
      <c r="G5" s="78" t="s">
        <v>75</v>
      </c>
      <c r="H5" s="78" t="s">
        <v>78</v>
      </c>
      <c r="I5" s="78" t="s">
        <v>80</v>
      </c>
      <c r="J5" s="78" t="s">
        <v>92</v>
      </c>
      <c r="K5" s="78" t="s">
        <v>76</v>
      </c>
      <c r="L5" s="78" t="s">
        <v>83</v>
      </c>
      <c r="M5" s="78" t="s">
        <v>84</v>
      </c>
      <c r="N5" s="79" t="s">
        <v>85</v>
      </c>
      <c r="Q5" s="76" t="s">
        <v>93</v>
      </c>
      <c r="R5" s="77" t="s">
        <v>94</v>
      </c>
      <c r="S5" s="78" t="s">
        <v>1</v>
      </c>
      <c r="T5" s="78" t="s">
        <v>73</v>
      </c>
      <c r="U5" s="78" t="s">
        <v>18</v>
      </c>
      <c r="V5" s="78" t="s">
        <v>20</v>
      </c>
      <c r="W5" s="78" t="s">
        <v>75</v>
      </c>
      <c r="X5" s="78" t="s">
        <v>78</v>
      </c>
      <c r="Y5" s="78" t="s">
        <v>80</v>
      </c>
      <c r="Z5" s="78" t="s">
        <v>82</v>
      </c>
      <c r="AA5" s="78" t="s">
        <v>76</v>
      </c>
      <c r="AB5" s="78" t="s">
        <v>83</v>
      </c>
      <c r="AC5" s="78" t="s">
        <v>84</v>
      </c>
      <c r="AD5" s="79" t="s">
        <v>116</v>
      </c>
    </row>
    <row r="6" spans="1:30" x14ac:dyDescent="0.25">
      <c r="A6" s="73"/>
      <c r="B6" s="73"/>
      <c r="C6" s="76" t="s">
        <v>75</v>
      </c>
      <c r="D6" s="77">
        <v>80</v>
      </c>
      <c r="E6" s="80">
        <v>1</v>
      </c>
      <c r="F6" s="78">
        <v>1</v>
      </c>
      <c r="G6" s="80">
        <v>1</v>
      </c>
      <c r="H6" s="78">
        <v>0</v>
      </c>
      <c r="I6" s="78">
        <v>0</v>
      </c>
      <c r="J6" s="78">
        <v>0</v>
      </c>
      <c r="K6" s="78">
        <v>-1</v>
      </c>
      <c r="L6" s="78">
        <v>0</v>
      </c>
      <c r="M6" s="78">
        <v>0</v>
      </c>
      <c r="N6" s="79">
        <v>0</v>
      </c>
      <c r="R6" s="77">
        <v>720</v>
      </c>
      <c r="S6" s="80">
        <v>9</v>
      </c>
      <c r="T6" s="78">
        <v>3</v>
      </c>
      <c r="U6" s="78">
        <v>1</v>
      </c>
      <c r="V6" s="78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0</v>
      </c>
    </row>
    <row r="7" spans="1:30" x14ac:dyDescent="0.25">
      <c r="A7" s="73"/>
      <c r="B7" s="73"/>
      <c r="C7" s="76" t="s">
        <v>78</v>
      </c>
      <c r="D7" s="77">
        <v>70</v>
      </c>
      <c r="E7" s="8">
        <v>1</v>
      </c>
      <c r="F7" s="78">
        <v>0</v>
      </c>
      <c r="G7" s="78">
        <v>0</v>
      </c>
      <c r="H7" s="80">
        <v>1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9">
        <v>0</v>
      </c>
      <c r="R7" s="77">
        <v>30</v>
      </c>
      <c r="S7" s="8">
        <v>-1</v>
      </c>
      <c r="T7" s="78">
        <v>0</v>
      </c>
      <c r="U7" s="78">
        <v>0</v>
      </c>
      <c r="V7" s="78">
        <v>-1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AD7" s="78">
        <v>0</v>
      </c>
    </row>
    <row r="8" spans="1:30" x14ac:dyDescent="0.25">
      <c r="A8" s="73"/>
      <c r="B8" s="73"/>
      <c r="C8" s="76" t="s">
        <v>80</v>
      </c>
      <c r="D8" s="77">
        <v>45</v>
      </c>
      <c r="E8" s="78">
        <v>0</v>
      </c>
      <c r="F8" s="78">
        <v>1</v>
      </c>
      <c r="G8" s="78">
        <v>0</v>
      </c>
      <c r="H8" s="78">
        <v>0</v>
      </c>
      <c r="I8" s="80">
        <v>1</v>
      </c>
      <c r="J8" s="78">
        <v>0</v>
      </c>
      <c r="K8" s="78">
        <v>0</v>
      </c>
      <c r="L8" s="78">
        <v>0</v>
      </c>
      <c r="M8" s="78">
        <v>0</v>
      </c>
      <c r="N8" s="79">
        <v>0</v>
      </c>
      <c r="Q8" s="76" t="s">
        <v>75</v>
      </c>
      <c r="R8" s="77">
        <v>50</v>
      </c>
      <c r="S8" s="78">
        <v>0</v>
      </c>
      <c r="T8" s="78">
        <v>1</v>
      </c>
      <c r="U8" s="78">
        <v>0</v>
      </c>
      <c r="V8" s="78">
        <v>0</v>
      </c>
      <c r="W8" s="78">
        <v>1</v>
      </c>
      <c r="X8" s="78">
        <v>0</v>
      </c>
      <c r="Y8" s="80">
        <v>0</v>
      </c>
      <c r="Z8" s="78">
        <v>0</v>
      </c>
      <c r="AA8" s="78">
        <v>-1</v>
      </c>
      <c r="AB8" s="78">
        <v>0</v>
      </c>
      <c r="AC8" s="78">
        <v>0</v>
      </c>
      <c r="AD8" s="79">
        <v>0</v>
      </c>
    </row>
    <row r="9" spans="1:30" ht="16.5" thickBot="1" x14ac:dyDescent="0.3">
      <c r="A9" s="73"/>
      <c r="B9" s="73"/>
      <c r="C9" s="76" t="s">
        <v>86</v>
      </c>
      <c r="D9" s="77">
        <v>10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80">
        <v>1</v>
      </c>
      <c r="K9" s="78">
        <v>1</v>
      </c>
      <c r="L9" s="78">
        <v>0</v>
      </c>
      <c r="M9" s="78">
        <v>0</v>
      </c>
      <c r="N9" s="79">
        <v>1</v>
      </c>
      <c r="Q9" s="76" t="s">
        <v>78</v>
      </c>
      <c r="R9" s="77">
        <v>4000</v>
      </c>
      <c r="S9" s="78">
        <v>70</v>
      </c>
      <c r="T9" s="78">
        <v>30</v>
      </c>
      <c r="U9" s="78">
        <v>0</v>
      </c>
      <c r="V9" s="78">
        <v>0</v>
      </c>
      <c r="W9" s="78">
        <v>0</v>
      </c>
      <c r="X9" s="78">
        <v>1</v>
      </c>
      <c r="Y9" s="78">
        <v>0</v>
      </c>
      <c r="Z9" s="80">
        <v>0</v>
      </c>
      <c r="AA9" s="78">
        <v>0</v>
      </c>
      <c r="AB9" s="78">
        <v>-1</v>
      </c>
      <c r="AC9" s="78">
        <v>0</v>
      </c>
      <c r="AD9" s="79">
        <v>0</v>
      </c>
    </row>
    <row r="10" spans="1:30" x14ac:dyDescent="0.25">
      <c r="A10" s="73"/>
      <c r="B10" s="73"/>
      <c r="C10" s="81" t="s">
        <v>95</v>
      </c>
      <c r="D10" s="82">
        <v>-80</v>
      </c>
      <c r="E10" s="83">
        <v>-1</v>
      </c>
      <c r="F10" s="84">
        <v>-1</v>
      </c>
      <c r="G10" s="84">
        <v>0</v>
      </c>
      <c r="H10" s="84">
        <v>0</v>
      </c>
      <c r="I10" s="84">
        <v>0</v>
      </c>
      <c r="J10" s="84">
        <v>0</v>
      </c>
      <c r="K10" s="84">
        <v>1</v>
      </c>
      <c r="L10" s="84">
        <v>0</v>
      </c>
      <c r="M10" s="84">
        <v>0</v>
      </c>
      <c r="N10" s="85">
        <v>0</v>
      </c>
      <c r="Q10" s="76" t="s">
        <v>80</v>
      </c>
      <c r="R10" s="73">
        <v>540</v>
      </c>
      <c r="S10" s="73">
        <v>3</v>
      </c>
      <c r="T10" s="73">
        <v>9</v>
      </c>
      <c r="U10" s="73">
        <v>0</v>
      </c>
      <c r="V10" s="73">
        <v>0</v>
      </c>
      <c r="W10" s="73">
        <v>0</v>
      </c>
      <c r="X10" s="73">
        <v>0</v>
      </c>
      <c r="Y10" s="73">
        <v>1</v>
      </c>
      <c r="Z10" s="73">
        <v>0</v>
      </c>
      <c r="AA10" s="73">
        <v>0</v>
      </c>
      <c r="AB10" s="73">
        <v>0</v>
      </c>
      <c r="AC10" s="73">
        <v>-1</v>
      </c>
      <c r="AD10" s="73">
        <v>0</v>
      </c>
    </row>
    <row r="11" spans="1:30" x14ac:dyDescent="0.25">
      <c r="A11" s="73"/>
      <c r="B11" s="73"/>
      <c r="C11" s="76" t="s">
        <v>96</v>
      </c>
      <c r="D11" s="77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9">
        <v>0</v>
      </c>
      <c r="Q11" s="73" t="s">
        <v>82</v>
      </c>
      <c r="R11" s="73">
        <v>450</v>
      </c>
      <c r="S11" s="73">
        <v>5</v>
      </c>
      <c r="T11" s="73">
        <v>5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1</v>
      </c>
      <c r="AA11" s="73">
        <v>0</v>
      </c>
      <c r="AB11" s="73">
        <v>0</v>
      </c>
      <c r="AC11" s="73">
        <v>0</v>
      </c>
      <c r="AD11" s="73">
        <v>-1</v>
      </c>
    </row>
    <row r="12" spans="1:30" x14ac:dyDescent="0.25">
      <c r="A12" s="73"/>
      <c r="B12" s="73"/>
      <c r="C12" s="76" t="s">
        <v>97</v>
      </c>
      <c r="D12" s="77">
        <f>-70*5-3*45</f>
        <v>-485</v>
      </c>
      <c r="E12" s="78">
        <v>-5</v>
      </c>
      <c r="F12" s="78">
        <v>-3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9">
        <v>0</v>
      </c>
      <c r="Q12" s="72" t="s">
        <v>1</v>
      </c>
      <c r="R12" s="80">
        <f>R6/$S$6</f>
        <v>80</v>
      </c>
      <c r="S12" s="80">
        <f>S6/$S$6</f>
        <v>1</v>
      </c>
      <c r="T12" s="80">
        <f t="shared" ref="T12:AD12" si="0">T6/$S$6</f>
        <v>0.33333333333333331</v>
      </c>
      <c r="U12" s="80">
        <f t="shared" si="0"/>
        <v>0.1111111111111111</v>
      </c>
      <c r="V12" s="80">
        <f t="shared" si="0"/>
        <v>0</v>
      </c>
      <c r="W12" s="80">
        <f t="shared" si="0"/>
        <v>0</v>
      </c>
      <c r="X12" s="80">
        <f t="shared" si="0"/>
        <v>0</v>
      </c>
      <c r="Y12" s="80">
        <f t="shared" si="0"/>
        <v>0</v>
      </c>
      <c r="Z12" s="80">
        <f t="shared" si="0"/>
        <v>0</v>
      </c>
      <c r="AA12" s="80">
        <f t="shared" si="0"/>
        <v>0</v>
      </c>
      <c r="AB12" s="80">
        <f t="shared" si="0"/>
        <v>0</v>
      </c>
      <c r="AC12" s="80">
        <f t="shared" si="0"/>
        <v>0</v>
      </c>
      <c r="AD12" s="80">
        <f t="shared" si="0"/>
        <v>0</v>
      </c>
    </row>
    <row r="13" spans="1:30" ht="16.5" thickBot="1" x14ac:dyDescent="0.3">
      <c r="A13" s="73"/>
      <c r="B13" s="73"/>
      <c r="C13" s="86" t="s">
        <v>98</v>
      </c>
      <c r="D13" s="87">
        <v>0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9">
        <v>0</v>
      </c>
      <c r="R13" s="80">
        <f>R7-$S7*R$12</f>
        <v>110</v>
      </c>
      <c r="S13" s="80">
        <f>S7-$S7*S$12</f>
        <v>0</v>
      </c>
      <c r="T13" s="80">
        <f t="shared" ref="T13:AD13" si="1">T7-$S7*T$12</f>
        <v>0.33333333333333331</v>
      </c>
      <c r="U13" s="80">
        <f t="shared" si="1"/>
        <v>0.1111111111111111</v>
      </c>
      <c r="V13" s="80">
        <f t="shared" si="1"/>
        <v>-1</v>
      </c>
      <c r="W13" s="80">
        <f t="shared" si="1"/>
        <v>0</v>
      </c>
      <c r="X13" s="80">
        <f t="shared" si="1"/>
        <v>0</v>
      </c>
      <c r="Y13" s="80">
        <f t="shared" si="1"/>
        <v>0</v>
      </c>
      <c r="Z13" s="80">
        <f t="shared" si="1"/>
        <v>0</v>
      </c>
      <c r="AA13" s="80">
        <f t="shared" si="1"/>
        <v>0</v>
      </c>
      <c r="AB13" s="80">
        <f t="shared" si="1"/>
        <v>0</v>
      </c>
      <c r="AC13" s="80">
        <f t="shared" si="1"/>
        <v>0</v>
      </c>
      <c r="AD13" s="80">
        <f t="shared" si="1"/>
        <v>0</v>
      </c>
    </row>
    <row r="14" spans="1:30" ht="16.5" thickTop="1" x14ac:dyDescent="0.25">
      <c r="A14" s="73"/>
      <c r="B14" s="73"/>
      <c r="C14" s="76" t="s">
        <v>75</v>
      </c>
      <c r="D14" s="77">
        <f>D6-$E6*D$7</f>
        <v>10</v>
      </c>
      <c r="E14" s="80">
        <f>E6-$E6*E$7</f>
        <v>0</v>
      </c>
      <c r="F14" s="8">
        <f>F6-$E6*F$7</f>
        <v>1</v>
      </c>
      <c r="G14" s="80">
        <f t="shared" ref="G14:N14" si="2">G6-$E6*G$7</f>
        <v>1</v>
      </c>
      <c r="H14" s="78">
        <f t="shared" si="2"/>
        <v>-1</v>
      </c>
      <c r="I14" s="78">
        <f t="shared" si="2"/>
        <v>0</v>
      </c>
      <c r="J14" s="78">
        <f t="shared" si="2"/>
        <v>0</v>
      </c>
      <c r="K14" s="78">
        <f t="shared" si="2"/>
        <v>-1</v>
      </c>
      <c r="L14" s="78">
        <f t="shared" si="2"/>
        <v>0</v>
      </c>
      <c r="M14" s="78">
        <f t="shared" si="2"/>
        <v>0</v>
      </c>
      <c r="N14" s="79">
        <f t="shared" si="2"/>
        <v>0</v>
      </c>
      <c r="Q14" s="76" t="s">
        <v>75</v>
      </c>
      <c r="R14" s="80">
        <v>50</v>
      </c>
      <c r="S14" s="80">
        <f t="shared" ref="S14:AD17" si="3">S8-$S8*S$12</f>
        <v>0</v>
      </c>
      <c r="T14" s="80">
        <f t="shared" si="3"/>
        <v>1</v>
      </c>
      <c r="U14" s="80">
        <f t="shared" si="3"/>
        <v>0</v>
      </c>
      <c r="V14" s="80">
        <f t="shared" si="3"/>
        <v>0</v>
      </c>
      <c r="W14" s="80">
        <f t="shared" si="3"/>
        <v>1</v>
      </c>
      <c r="X14" s="80">
        <f t="shared" si="3"/>
        <v>0</v>
      </c>
      <c r="Y14" s="80">
        <f t="shared" si="3"/>
        <v>0</v>
      </c>
      <c r="Z14" s="80">
        <f t="shared" si="3"/>
        <v>0</v>
      </c>
      <c r="AA14" s="80">
        <f t="shared" si="3"/>
        <v>-1</v>
      </c>
      <c r="AB14" s="80">
        <f t="shared" si="3"/>
        <v>0</v>
      </c>
      <c r="AC14" s="80">
        <f t="shared" si="3"/>
        <v>0</v>
      </c>
      <c r="AD14" s="80">
        <f t="shared" si="3"/>
        <v>0</v>
      </c>
    </row>
    <row r="15" spans="1:30" x14ac:dyDescent="0.25">
      <c r="A15" s="73"/>
      <c r="B15" s="73"/>
      <c r="C15" s="76" t="s">
        <v>1</v>
      </c>
      <c r="D15" s="77">
        <f>D7</f>
        <v>70</v>
      </c>
      <c r="E15" s="80">
        <f>E7</f>
        <v>1</v>
      </c>
      <c r="F15" s="78">
        <f t="shared" ref="F15:N15" si="4">F7</f>
        <v>0</v>
      </c>
      <c r="G15" s="78">
        <f t="shared" si="4"/>
        <v>0</v>
      </c>
      <c r="H15" s="80">
        <f t="shared" si="4"/>
        <v>1</v>
      </c>
      <c r="I15" s="78">
        <f t="shared" si="4"/>
        <v>0</v>
      </c>
      <c r="J15" s="78">
        <f t="shared" si="4"/>
        <v>0</v>
      </c>
      <c r="K15" s="78">
        <f t="shared" si="4"/>
        <v>0</v>
      </c>
      <c r="L15" s="78">
        <f t="shared" si="4"/>
        <v>0</v>
      </c>
      <c r="M15" s="78">
        <f t="shared" si="4"/>
        <v>0</v>
      </c>
      <c r="N15" s="79">
        <f t="shared" si="4"/>
        <v>0</v>
      </c>
      <c r="Q15" s="76" t="s">
        <v>78</v>
      </c>
      <c r="R15" s="80">
        <v>4000</v>
      </c>
      <c r="S15" s="80">
        <f t="shared" si="3"/>
        <v>0</v>
      </c>
      <c r="T15" s="80">
        <f t="shared" si="3"/>
        <v>6.6666666666666679</v>
      </c>
      <c r="U15" s="80">
        <f t="shared" si="3"/>
        <v>-7.7777777777777777</v>
      </c>
      <c r="V15" s="80">
        <f t="shared" si="3"/>
        <v>0</v>
      </c>
      <c r="W15" s="80">
        <f t="shared" si="3"/>
        <v>0</v>
      </c>
      <c r="X15" s="80">
        <f t="shared" si="3"/>
        <v>1</v>
      </c>
      <c r="Y15" s="80">
        <f t="shared" si="3"/>
        <v>0</v>
      </c>
      <c r="Z15" s="80">
        <f t="shared" si="3"/>
        <v>0</v>
      </c>
      <c r="AA15" s="80">
        <f t="shared" si="3"/>
        <v>0</v>
      </c>
      <c r="AB15" s="80">
        <f t="shared" si="3"/>
        <v>-1</v>
      </c>
      <c r="AC15" s="80">
        <f t="shared" si="3"/>
        <v>0</v>
      </c>
      <c r="AD15" s="80">
        <f t="shared" si="3"/>
        <v>0</v>
      </c>
    </row>
    <row r="16" spans="1:30" x14ac:dyDescent="0.25">
      <c r="A16" s="73"/>
      <c r="B16" s="73"/>
      <c r="C16" s="76" t="s">
        <v>106</v>
      </c>
      <c r="D16" s="77">
        <f>D8-$E8*D$7</f>
        <v>45</v>
      </c>
      <c r="E16" s="78">
        <f>E8-$E8*E$7</f>
        <v>0</v>
      </c>
      <c r="F16" s="78">
        <f t="shared" ref="F16:N16" si="5">F8-$E8*F$7</f>
        <v>1</v>
      </c>
      <c r="G16" s="78">
        <f t="shared" si="5"/>
        <v>0</v>
      </c>
      <c r="H16" s="78">
        <f t="shared" si="5"/>
        <v>0</v>
      </c>
      <c r="I16" s="80">
        <f t="shared" si="5"/>
        <v>1</v>
      </c>
      <c r="J16" s="78">
        <f t="shared" si="5"/>
        <v>0</v>
      </c>
      <c r="K16" s="78">
        <f t="shared" si="5"/>
        <v>0</v>
      </c>
      <c r="L16" s="78">
        <f t="shared" si="5"/>
        <v>0</v>
      </c>
      <c r="M16" s="78">
        <f t="shared" si="5"/>
        <v>0</v>
      </c>
      <c r="N16" s="79">
        <f t="shared" si="5"/>
        <v>0</v>
      </c>
      <c r="Q16" s="76" t="s">
        <v>80</v>
      </c>
      <c r="R16" s="80">
        <v>540</v>
      </c>
      <c r="S16" s="80">
        <f t="shared" si="3"/>
        <v>0</v>
      </c>
      <c r="T16" s="80">
        <f t="shared" si="3"/>
        <v>8</v>
      </c>
      <c r="U16" s="80">
        <f t="shared" si="3"/>
        <v>-0.33333333333333331</v>
      </c>
      <c r="V16" s="80">
        <f t="shared" si="3"/>
        <v>0</v>
      </c>
      <c r="W16" s="80">
        <f t="shared" si="3"/>
        <v>0</v>
      </c>
      <c r="X16" s="80">
        <f t="shared" si="3"/>
        <v>0</v>
      </c>
      <c r="Y16" s="80">
        <f t="shared" si="3"/>
        <v>1</v>
      </c>
      <c r="Z16" s="80">
        <f t="shared" si="3"/>
        <v>0</v>
      </c>
      <c r="AA16" s="80">
        <f t="shared" si="3"/>
        <v>0</v>
      </c>
      <c r="AB16" s="80">
        <f t="shared" si="3"/>
        <v>0</v>
      </c>
      <c r="AC16" s="80">
        <f t="shared" si="3"/>
        <v>-1</v>
      </c>
      <c r="AD16" s="80">
        <f t="shared" si="3"/>
        <v>0</v>
      </c>
    </row>
    <row r="17" spans="1:30" ht="16.5" thickBot="1" x14ac:dyDescent="0.3">
      <c r="A17" s="73"/>
      <c r="B17" s="73"/>
      <c r="C17" s="76" t="s">
        <v>107</v>
      </c>
      <c r="D17" s="77">
        <f t="shared" ref="D17:N21" si="6">D9-$E9*D$7</f>
        <v>10</v>
      </c>
      <c r="E17" s="78">
        <f t="shared" si="6"/>
        <v>0</v>
      </c>
      <c r="F17" s="78">
        <f t="shared" si="6"/>
        <v>0</v>
      </c>
      <c r="G17" s="78">
        <f t="shared" si="6"/>
        <v>0</v>
      </c>
      <c r="H17" s="78">
        <f t="shared" si="6"/>
        <v>0</v>
      </c>
      <c r="I17" s="78">
        <f t="shared" si="6"/>
        <v>0</v>
      </c>
      <c r="J17" s="80">
        <f t="shared" si="6"/>
        <v>1</v>
      </c>
      <c r="K17" s="78">
        <f t="shared" si="6"/>
        <v>1</v>
      </c>
      <c r="L17" s="78">
        <f t="shared" si="6"/>
        <v>0</v>
      </c>
      <c r="M17" s="78">
        <f t="shared" si="6"/>
        <v>0</v>
      </c>
      <c r="N17" s="79">
        <f t="shared" si="6"/>
        <v>1</v>
      </c>
      <c r="Q17" s="73" t="s">
        <v>82</v>
      </c>
      <c r="R17" s="80">
        <v>450</v>
      </c>
      <c r="S17" s="80">
        <f t="shared" si="3"/>
        <v>0</v>
      </c>
      <c r="T17" s="80">
        <f t="shared" si="3"/>
        <v>3.3333333333333335</v>
      </c>
      <c r="U17" s="80">
        <f t="shared" si="3"/>
        <v>-0.55555555555555558</v>
      </c>
      <c r="V17" s="80">
        <f t="shared" si="3"/>
        <v>0</v>
      </c>
      <c r="W17" s="80">
        <f t="shared" si="3"/>
        <v>0</v>
      </c>
      <c r="X17" s="80">
        <f t="shared" si="3"/>
        <v>0</v>
      </c>
      <c r="Y17" s="80">
        <f t="shared" si="3"/>
        <v>0</v>
      </c>
      <c r="Z17" s="80">
        <f t="shared" si="3"/>
        <v>1</v>
      </c>
      <c r="AA17" s="80">
        <f t="shared" si="3"/>
        <v>0</v>
      </c>
      <c r="AB17" s="80">
        <f t="shared" si="3"/>
        <v>0</v>
      </c>
      <c r="AC17" s="80">
        <f t="shared" si="3"/>
        <v>0</v>
      </c>
      <c r="AD17" s="80">
        <f t="shared" si="3"/>
        <v>-1</v>
      </c>
    </row>
    <row r="18" spans="1:30" x14ac:dyDescent="0.25">
      <c r="A18" s="73"/>
      <c r="B18" s="73"/>
      <c r="C18" s="81" t="s">
        <v>102</v>
      </c>
      <c r="D18" s="82">
        <f t="shared" si="6"/>
        <v>-10</v>
      </c>
      <c r="E18" s="90">
        <f t="shared" si="6"/>
        <v>0</v>
      </c>
      <c r="F18" s="83">
        <f t="shared" si="6"/>
        <v>-1</v>
      </c>
      <c r="G18" s="84">
        <f>G10-$E10*G$7</f>
        <v>0</v>
      </c>
      <c r="H18" s="84">
        <f t="shared" si="6"/>
        <v>1</v>
      </c>
      <c r="I18" s="84">
        <f t="shared" si="6"/>
        <v>0</v>
      </c>
      <c r="J18" s="84">
        <f t="shared" si="6"/>
        <v>0</v>
      </c>
      <c r="K18" s="84">
        <f t="shared" si="6"/>
        <v>1</v>
      </c>
      <c r="L18" s="84">
        <f t="shared" si="6"/>
        <v>0</v>
      </c>
      <c r="M18" s="84">
        <f t="shared" si="6"/>
        <v>0</v>
      </c>
      <c r="N18" s="85">
        <f t="shared" si="6"/>
        <v>0</v>
      </c>
      <c r="Q18" s="72" t="s">
        <v>44</v>
      </c>
      <c r="R18" s="72">
        <v>80</v>
      </c>
      <c r="S18" s="72">
        <v>1</v>
      </c>
      <c r="T18" s="72">
        <v>0.33333333333333331</v>
      </c>
      <c r="U18" s="72">
        <v>0.1111111111111111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2">
        <v>0</v>
      </c>
      <c r="AC18" s="72">
        <v>0</v>
      </c>
      <c r="AD18" s="72">
        <v>0</v>
      </c>
    </row>
    <row r="19" spans="1:30" x14ac:dyDescent="0.25">
      <c r="A19" s="73"/>
      <c r="B19" s="73"/>
      <c r="C19" s="76" t="s">
        <v>103</v>
      </c>
      <c r="D19" s="77">
        <f t="shared" si="6"/>
        <v>0</v>
      </c>
      <c r="E19" s="78">
        <f t="shared" si="6"/>
        <v>0</v>
      </c>
      <c r="F19" s="78">
        <f t="shared" si="6"/>
        <v>0</v>
      </c>
      <c r="G19" s="78">
        <f t="shared" si="6"/>
        <v>0</v>
      </c>
      <c r="H19" s="78">
        <f t="shared" si="6"/>
        <v>0</v>
      </c>
      <c r="I19" s="78">
        <f t="shared" si="6"/>
        <v>0</v>
      </c>
      <c r="J19" s="78">
        <f t="shared" si="6"/>
        <v>0</v>
      </c>
      <c r="K19" s="78">
        <f t="shared" si="6"/>
        <v>0</v>
      </c>
      <c r="L19" s="78">
        <f t="shared" si="6"/>
        <v>0</v>
      </c>
      <c r="M19" s="78">
        <f t="shared" si="6"/>
        <v>0</v>
      </c>
      <c r="N19" s="79">
        <f t="shared" si="6"/>
        <v>0</v>
      </c>
      <c r="R19" s="72">
        <f t="shared" ref="R19:AD19" si="7">-R13</f>
        <v>-110</v>
      </c>
      <c r="S19" s="72">
        <f t="shared" si="7"/>
        <v>0</v>
      </c>
      <c r="T19" s="72">
        <f t="shared" si="7"/>
        <v>-0.33333333333333331</v>
      </c>
      <c r="U19" s="72">
        <f t="shared" si="7"/>
        <v>-0.1111111111111111</v>
      </c>
      <c r="V19" s="72">
        <f>-V13</f>
        <v>1</v>
      </c>
      <c r="W19" s="72">
        <f t="shared" si="7"/>
        <v>0</v>
      </c>
      <c r="X19" s="72">
        <f t="shared" si="7"/>
        <v>0</v>
      </c>
      <c r="Y19" s="72">
        <f t="shared" si="7"/>
        <v>0</v>
      </c>
      <c r="Z19" s="72">
        <f t="shared" si="7"/>
        <v>0</v>
      </c>
      <c r="AA19" s="72">
        <f t="shared" si="7"/>
        <v>0</v>
      </c>
      <c r="AB19" s="72">
        <f t="shared" si="7"/>
        <v>0</v>
      </c>
      <c r="AC19" s="72">
        <f t="shared" si="7"/>
        <v>0</v>
      </c>
      <c r="AD19" s="72">
        <f t="shared" si="7"/>
        <v>0</v>
      </c>
    </row>
    <row r="20" spans="1:30" x14ac:dyDescent="0.25">
      <c r="A20" s="73"/>
      <c r="B20" s="73"/>
      <c r="C20" s="76" t="s">
        <v>104</v>
      </c>
      <c r="D20" s="77">
        <f t="shared" si="6"/>
        <v>-135</v>
      </c>
      <c r="E20" s="78">
        <f t="shared" si="6"/>
        <v>0</v>
      </c>
      <c r="F20" s="78">
        <f t="shared" si="6"/>
        <v>-3</v>
      </c>
      <c r="G20" s="78">
        <f t="shared" si="6"/>
        <v>0</v>
      </c>
      <c r="H20" s="78">
        <f t="shared" si="6"/>
        <v>5</v>
      </c>
      <c r="I20" s="78">
        <f t="shared" si="6"/>
        <v>0</v>
      </c>
      <c r="J20" s="78">
        <f t="shared" si="6"/>
        <v>0</v>
      </c>
      <c r="K20" s="78">
        <f t="shared" si="6"/>
        <v>0</v>
      </c>
      <c r="L20" s="78">
        <f t="shared" si="6"/>
        <v>0</v>
      </c>
      <c r="M20" s="78">
        <f t="shared" si="6"/>
        <v>0</v>
      </c>
      <c r="N20" s="79">
        <f t="shared" si="6"/>
        <v>0</v>
      </c>
      <c r="Q20" s="72" t="s">
        <v>74</v>
      </c>
      <c r="R20" s="72">
        <v>50</v>
      </c>
      <c r="S20" s="72">
        <v>0</v>
      </c>
      <c r="T20" s="72">
        <v>1</v>
      </c>
      <c r="U20" s="72">
        <v>0</v>
      </c>
      <c r="V20" s="72">
        <v>0</v>
      </c>
      <c r="W20" s="72">
        <v>1</v>
      </c>
      <c r="X20" s="72">
        <v>0</v>
      </c>
      <c r="Y20" s="72">
        <v>0</v>
      </c>
      <c r="Z20" s="72">
        <v>0</v>
      </c>
      <c r="AA20" s="72">
        <v>-1</v>
      </c>
      <c r="AB20" s="72">
        <v>0</v>
      </c>
      <c r="AC20" s="72">
        <v>0</v>
      </c>
      <c r="AD20" s="72">
        <v>0</v>
      </c>
    </row>
    <row r="21" spans="1:30" ht="16.5" thickBot="1" x14ac:dyDescent="0.3">
      <c r="A21" s="73"/>
      <c r="B21" s="73"/>
      <c r="C21" s="86" t="s">
        <v>105</v>
      </c>
      <c r="D21" s="87">
        <f t="shared" si="6"/>
        <v>0</v>
      </c>
      <c r="E21" s="88">
        <f t="shared" si="6"/>
        <v>0</v>
      </c>
      <c r="F21" s="88">
        <f t="shared" si="6"/>
        <v>0</v>
      </c>
      <c r="G21" s="88">
        <f t="shared" si="6"/>
        <v>0</v>
      </c>
      <c r="H21" s="88">
        <f t="shared" si="6"/>
        <v>0</v>
      </c>
      <c r="I21" s="88">
        <f t="shared" si="6"/>
        <v>0</v>
      </c>
      <c r="J21" s="88">
        <f t="shared" si="6"/>
        <v>0</v>
      </c>
      <c r="K21" s="88">
        <f t="shared" si="6"/>
        <v>0</v>
      </c>
      <c r="L21" s="88">
        <f t="shared" si="6"/>
        <v>0</v>
      </c>
      <c r="M21" s="88">
        <f t="shared" si="6"/>
        <v>0</v>
      </c>
      <c r="N21" s="89">
        <f t="shared" si="6"/>
        <v>0</v>
      </c>
      <c r="Q21" s="72" t="s">
        <v>77</v>
      </c>
      <c r="R21" s="72">
        <v>4000</v>
      </c>
      <c r="S21" s="72">
        <v>0</v>
      </c>
      <c r="T21" s="72">
        <v>6.6666666666666679</v>
      </c>
      <c r="U21" s="72">
        <v>-7.7777777777777777</v>
      </c>
      <c r="V21" s="72">
        <v>0</v>
      </c>
      <c r="W21" s="72">
        <v>0</v>
      </c>
      <c r="X21" s="72">
        <v>1</v>
      </c>
      <c r="Y21" s="72">
        <v>0</v>
      </c>
      <c r="Z21" s="72">
        <v>0</v>
      </c>
      <c r="AA21" s="72">
        <v>0</v>
      </c>
      <c r="AB21" s="72">
        <v>-1</v>
      </c>
      <c r="AC21" s="72">
        <v>0</v>
      </c>
      <c r="AD21" s="72">
        <v>0</v>
      </c>
    </row>
    <row r="22" spans="1:30" ht="16.5" thickTop="1" x14ac:dyDescent="0.25">
      <c r="C22" s="76" t="s">
        <v>108</v>
      </c>
      <c r="D22" s="77">
        <f t="shared" ref="D22:E22" si="8">D14</f>
        <v>10</v>
      </c>
      <c r="E22" s="80">
        <f t="shared" si="8"/>
        <v>0</v>
      </c>
      <c r="F22" s="80">
        <f>F14</f>
        <v>1</v>
      </c>
      <c r="G22" s="80">
        <f t="shared" ref="G22:N22" si="9">G14</f>
        <v>1</v>
      </c>
      <c r="H22" s="78">
        <f>H14</f>
        <v>-1</v>
      </c>
      <c r="I22" s="78">
        <f t="shared" si="9"/>
        <v>0</v>
      </c>
      <c r="J22" s="78">
        <f t="shared" si="9"/>
        <v>0</v>
      </c>
      <c r="K22" s="78">
        <f t="shared" si="9"/>
        <v>-1</v>
      </c>
      <c r="L22" s="78">
        <f t="shared" si="9"/>
        <v>0</v>
      </c>
      <c r="M22" s="78">
        <f t="shared" si="9"/>
        <v>0</v>
      </c>
      <c r="N22" s="79">
        <f t="shared" si="9"/>
        <v>0</v>
      </c>
      <c r="Q22" s="72" t="s">
        <v>79</v>
      </c>
      <c r="R22" s="72">
        <v>540</v>
      </c>
      <c r="S22" s="72">
        <v>0</v>
      </c>
      <c r="T22" s="72">
        <v>8</v>
      </c>
      <c r="U22" s="72">
        <v>-0.33333333333333331</v>
      </c>
      <c r="V22" s="72">
        <v>0</v>
      </c>
      <c r="W22" s="72">
        <v>0</v>
      </c>
      <c r="X22" s="72">
        <v>0</v>
      </c>
      <c r="Y22" s="72">
        <v>1</v>
      </c>
      <c r="Z22" s="72">
        <v>0</v>
      </c>
      <c r="AA22" s="72">
        <v>0</v>
      </c>
      <c r="AB22" s="72">
        <v>0</v>
      </c>
      <c r="AC22" s="72">
        <v>-1</v>
      </c>
      <c r="AD22" s="72">
        <v>0</v>
      </c>
    </row>
    <row r="23" spans="1:30" x14ac:dyDescent="0.25">
      <c r="C23" s="76" t="s">
        <v>111</v>
      </c>
      <c r="D23" s="77">
        <f t="shared" ref="D23:E23" si="10">D15-$F15*D$14</f>
        <v>70</v>
      </c>
      <c r="E23" s="80">
        <f t="shared" si="10"/>
        <v>1</v>
      </c>
      <c r="F23" s="78">
        <f>F15-$F15*F$14</f>
        <v>0</v>
      </c>
      <c r="G23" s="78">
        <f t="shared" ref="G23:N23" si="11">G15-$F15*G$14</f>
        <v>0</v>
      </c>
      <c r="H23" s="80">
        <f t="shared" si="11"/>
        <v>1</v>
      </c>
      <c r="I23" s="78">
        <f t="shared" si="11"/>
        <v>0</v>
      </c>
      <c r="J23" s="78">
        <f t="shared" si="11"/>
        <v>0</v>
      </c>
      <c r="K23" s="78">
        <f t="shared" si="11"/>
        <v>0</v>
      </c>
      <c r="L23" s="78">
        <f t="shared" si="11"/>
        <v>0</v>
      </c>
      <c r="M23" s="78">
        <f t="shared" si="11"/>
        <v>0</v>
      </c>
      <c r="N23" s="79">
        <f t="shared" si="11"/>
        <v>0</v>
      </c>
      <c r="Q23" s="72" t="s">
        <v>81</v>
      </c>
      <c r="R23" s="72">
        <v>450</v>
      </c>
      <c r="S23" s="72">
        <v>0</v>
      </c>
      <c r="T23" s="72">
        <v>3.3333333333333335</v>
      </c>
      <c r="U23" s="72">
        <v>-0.55555555555555558</v>
      </c>
      <c r="V23" s="72">
        <v>0</v>
      </c>
      <c r="W23" s="72">
        <v>0</v>
      </c>
      <c r="X23" s="72">
        <v>0</v>
      </c>
      <c r="Y23" s="72">
        <v>0</v>
      </c>
      <c r="Z23" s="72">
        <v>1</v>
      </c>
      <c r="AA23" s="72">
        <v>0</v>
      </c>
      <c r="AB23" s="72">
        <v>0</v>
      </c>
      <c r="AC23" s="72">
        <v>0</v>
      </c>
      <c r="AD23" s="72">
        <v>-1</v>
      </c>
    </row>
    <row r="24" spans="1:30" x14ac:dyDescent="0.25">
      <c r="C24" s="76" t="s">
        <v>109</v>
      </c>
      <c r="D24" s="77">
        <f t="shared" ref="D24:E24" si="12">D16-$F16*D$14</f>
        <v>35</v>
      </c>
      <c r="E24" s="78">
        <f t="shared" si="12"/>
        <v>0</v>
      </c>
      <c r="F24" s="78">
        <f t="shared" ref="F24:N25" si="13">F16-$F16*F$14</f>
        <v>0</v>
      </c>
      <c r="G24" s="78">
        <f t="shared" si="13"/>
        <v>-1</v>
      </c>
      <c r="H24" s="78">
        <f t="shared" si="13"/>
        <v>1</v>
      </c>
      <c r="I24" s="80">
        <f t="shared" si="13"/>
        <v>1</v>
      </c>
      <c r="J24" s="78">
        <f t="shared" si="13"/>
        <v>0</v>
      </c>
      <c r="K24" s="78">
        <f t="shared" si="13"/>
        <v>1</v>
      </c>
      <c r="L24" s="78">
        <f t="shared" si="13"/>
        <v>0</v>
      </c>
      <c r="M24" s="78">
        <f t="shared" si="13"/>
        <v>0</v>
      </c>
      <c r="N24" s="79">
        <f t="shared" si="13"/>
        <v>0</v>
      </c>
    </row>
    <row r="25" spans="1:30" ht="16.5" thickBot="1" x14ac:dyDescent="0.3">
      <c r="C25" s="76" t="s">
        <v>110</v>
      </c>
      <c r="D25" s="77">
        <f t="shared" ref="D25:E25" si="14">D17-$F17*D$14</f>
        <v>10</v>
      </c>
      <c r="E25" s="78">
        <f t="shared" si="14"/>
        <v>0</v>
      </c>
      <c r="F25" s="78">
        <f t="shared" si="13"/>
        <v>0</v>
      </c>
      <c r="G25" s="78">
        <f t="shared" ref="G25:N25" si="15">G17-$F17*G$14</f>
        <v>0</v>
      </c>
      <c r="H25" s="78">
        <f t="shared" si="15"/>
        <v>0</v>
      </c>
      <c r="I25" s="78">
        <f t="shared" si="15"/>
        <v>0</v>
      </c>
      <c r="J25" s="80">
        <f t="shared" si="15"/>
        <v>1</v>
      </c>
      <c r="K25" s="8">
        <f t="shared" si="15"/>
        <v>1</v>
      </c>
      <c r="L25" s="78">
        <f t="shared" si="15"/>
        <v>0</v>
      </c>
      <c r="M25" s="78">
        <f t="shared" si="15"/>
        <v>0</v>
      </c>
      <c r="N25" s="79">
        <f t="shared" si="15"/>
        <v>1</v>
      </c>
    </row>
    <row r="26" spans="1:30" x14ac:dyDescent="0.25">
      <c r="B26" s="73"/>
      <c r="C26" s="81" t="s">
        <v>87</v>
      </c>
      <c r="D26" s="82">
        <f t="shared" ref="D26:E26" si="16">D18-$F18*D$14</f>
        <v>0</v>
      </c>
      <c r="E26" s="90">
        <f t="shared" si="16"/>
        <v>0</v>
      </c>
      <c r="F26" s="84">
        <f t="shared" ref="F26:N26" si="17">F18-$F18*F$14</f>
        <v>0</v>
      </c>
      <c r="G26" s="84">
        <f t="shared" si="17"/>
        <v>1</v>
      </c>
      <c r="H26" s="84">
        <f t="shared" si="17"/>
        <v>0</v>
      </c>
      <c r="I26" s="84">
        <f t="shared" si="17"/>
        <v>0</v>
      </c>
      <c r="J26" s="84">
        <f t="shared" si="17"/>
        <v>0</v>
      </c>
      <c r="K26" s="84">
        <f t="shared" si="17"/>
        <v>0</v>
      </c>
      <c r="L26" s="84">
        <f t="shared" si="17"/>
        <v>0</v>
      </c>
      <c r="M26" s="84">
        <f t="shared" si="17"/>
        <v>0</v>
      </c>
      <c r="N26" s="85">
        <f t="shared" si="17"/>
        <v>0</v>
      </c>
    </row>
    <row r="27" spans="1:30" x14ac:dyDescent="0.25">
      <c r="B27" s="73"/>
      <c r="C27" s="76" t="s">
        <v>88</v>
      </c>
      <c r="D27" s="77">
        <f t="shared" ref="D27:E27" si="18">D19-$F19*D$14</f>
        <v>0</v>
      </c>
      <c r="E27" s="78">
        <f t="shared" si="18"/>
        <v>0</v>
      </c>
      <c r="F27" s="78">
        <f t="shared" ref="F27:N27" si="19">F19-$F19*F$14</f>
        <v>0</v>
      </c>
      <c r="G27" s="78">
        <f t="shared" si="19"/>
        <v>0</v>
      </c>
      <c r="H27" s="78">
        <f t="shared" si="19"/>
        <v>0</v>
      </c>
      <c r="I27" s="78">
        <f t="shared" si="19"/>
        <v>0</v>
      </c>
      <c r="J27" s="78">
        <f t="shared" si="19"/>
        <v>0</v>
      </c>
      <c r="K27" s="78">
        <f t="shared" si="19"/>
        <v>0</v>
      </c>
      <c r="L27" s="78">
        <f t="shared" si="19"/>
        <v>0</v>
      </c>
      <c r="M27" s="78">
        <f t="shared" si="19"/>
        <v>0</v>
      </c>
      <c r="N27" s="79">
        <f t="shared" si="19"/>
        <v>0</v>
      </c>
    </row>
    <row r="28" spans="1:30" x14ac:dyDescent="0.25">
      <c r="B28" s="73"/>
      <c r="C28" s="76" t="s">
        <v>100</v>
      </c>
      <c r="D28" s="77">
        <f t="shared" ref="D28:E28" si="20">D20-$F20*D$14</f>
        <v>-105</v>
      </c>
      <c r="E28" s="78">
        <f t="shared" si="20"/>
        <v>0</v>
      </c>
      <c r="F28" s="78">
        <f t="shared" ref="F28:N28" si="21">F20-$F20*F$14</f>
        <v>0</v>
      </c>
      <c r="G28" s="78">
        <f t="shared" si="21"/>
        <v>3</v>
      </c>
      <c r="H28" s="78">
        <f t="shared" si="21"/>
        <v>2</v>
      </c>
      <c r="I28" s="78">
        <f t="shared" si="21"/>
        <v>0</v>
      </c>
      <c r="J28" s="78">
        <f t="shared" si="21"/>
        <v>0</v>
      </c>
      <c r="K28" s="91">
        <f t="shared" si="21"/>
        <v>-3</v>
      </c>
      <c r="L28" s="78">
        <f t="shared" si="21"/>
        <v>0</v>
      </c>
      <c r="M28" s="78">
        <f t="shared" si="21"/>
        <v>0</v>
      </c>
      <c r="N28" s="79">
        <f t="shared" si="21"/>
        <v>0</v>
      </c>
    </row>
    <row r="29" spans="1:30" ht="16.5" thickBot="1" x14ac:dyDescent="0.3">
      <c r="B29" s="73"/>
      <c r="C29" s="86" t="s">
        <v>91</v>
      </c>
      <c r="D29" s="87">
        <f t="shared" ref="D29:E29" si="22">D21-$F21*D$14</f>
        <v>0</v>
      </c>
      <c r="E29" s="88">
        <f t="shared" si="22"/>
        <v>0</v>
      </c>
      <c r="F29" s="88">
        <f t="shared" ref="F29:N29" si="23">F21-$F21*F$14</f>
        <v>0</v>
      </c>
      <c r="G29" s="88">
        <f t="shared" si="23"/>
        <v>0</v>
      </c>
      <c r="H29" s="88">
        <f t="shared" si="23"/>
        <v>0</v>
      </c>
      <c r="I29" s="88">
        <f t="shared" si="23"/>
        <v>0</v>
      </c>
      <c r="J29" s="88">
        <f t="shared" si="23"/>
        <v>0</v>
      </c>
      <c r="K29" s="88">
        <f t="shared" si="23"/>
        <v>0</v>
      </c>
      <c r="L29" s="88">
        <f t="shared" si="23"/>
        <v>0</v>
      </c>
      <c r="M29" s="88">
        <f t="shared" si="23"/>
        <v>0</v>
      </c>
      <c r="N29" s="89">
        <f t="shared" si="23"/>
        <v>0</v>
      </c>
    </row>
    <row r="30" spans="1:30" ht="16.5" thickTop="1" x14ac:dyDescent="0.25">
      <c r="B30" s="73"/>
      <c r="C30" s="76" t="s">
        <v>112</v>
      </c>
      <c r="D30" s="77">
        <f t="shared" ref="D30:M30" si="24">D22-$K22*D$25</f>
        <v>20</v>
      </c>
      <c r="E30" s="80">
        <f t="shared" si="24"/>
        <v>0</v>
      </c>
      <c r="F30" s="80">
        <f t="shared" si="24"/>
        <v>1</v>
      </c>
      <c r="G30" s="80">
        <f>G22-$K22*G$25</f>
        <v>1</v>
      </c>
      <c r="H30" s="78">
        <f t="shared" si="24"/>
        <v>-1</v>
      </c>
      <c r="I30" s="78">
        <f t="shared" si="24"/>
        <v>0</v>
      </c>
      <c r="J30" s="78">
        <f t="shared" si="24"/>
        <v>1</v>
      </c>
      <c r="K30" s="78">
        <f t="shared" si="24"/>
        <v>0</v>
      </c>
      <c r="L30" s="78">
        <f t="shared" si="24"/>
        <v>0</v>
      </c>
      <c r="M30" s="78">
        <f t="shared" si="24"/>
        <v>0</v>
      </c>
      <c r="N30" s="79">
        <f>N22-$K22*N$25</f>
        <v>1</v>
      </c>
    </row>
    <row r="31" spans="1:30" x14ac:dyDescent="0.25">
      <c r="B31" s="73"/>
      <c r="C31" s="76" t="s">
        <v>113</v>
      </c>
      <c r="D31" s="77">
        <f t="shared" ref="D31:N31" si="25">D23-$K23*D$25</f>
        <v>70</v>
      </c>
      <c r="E31" s="80">
        <f t="shared" si="25"/>
        <v>1</v>
      </c>
      <c r="F31" s="78">
        <f t="shared" si="25"/>
        <v>0</v>
      </c>
      <c r="G31" s="78">
        <f t="shared" si="25"/>
        <v>0</v>
      </c>
      <c r="H31" s="80">
        <f t="shared" si="25"/>
        <v>1</v>
      </c>
      <c r="I31" s="78">
        <f t="shared" si="25"/>
        <v>0</v>
      </c>
      <c r="J31" s="78">
        <f t="shared" si="25"/>
        <v>0</v>
      </c>
      <c r="K31" s="78">
        <f t="shared" si="25"/>
        <v>0</v>
      </c>
      <c r="L31" s="78">
        <f t="shared" si="25"/>
        <v>0</v>
      </c>
      <c r="M31" s="78">
        <f t="shared" si="25"/>
        <v>0</v>
      </c>
      <c r="N31" s="79">
        <f t="shared" si="25"/>
        <v>0</v>
      </c>
    </row>
    <row r="32" spans="1:30" x14ac:dyDescent="0.25">
      <c r="B32" s="73"/>
      <c r="C32" s="76" t="s">
        <v>114</v>
      </c>
      <c r="D32" s="77">
        <f t="shared" ref="D32:J32" si="26">D24-$K24*D$25</f>
        <v>25</v>
      </c>
      <c r="E32" s="78">
        <f t="shared" si="26"/>
        <v>0</v>
      </c>
      <c r="F32" s="78">
        <f t="shared" si="26"/>
        <v>0</v>
      </c>
      <c r="G32" s="78">
        <f t="shared" si="26"/>
        <v>-1</v>
      </c>
      <c r="H32" s="78">
        <f t="shared" si="26"/>
        <v>1</v>
      </c>
      <c r="I32" s="80">
        <f t="shared" si="26"/>
        <v>1</v>
      </c>
      <c r="J32" s="78">
        <f t="shared" si="26"/>
        <v>-1</v>
      </c>
      <c r="K32" s="78">
        <f>K24-$K24*K$25</f>
        <v>0</v>
      </c>
      <c r="L32" s="78">
        <f t="shared" ref="L32:N32" si="27">L24-$K24*L$25</f>
        <v>0</v>
      </c>
      <c r="M32" s="78">
        <f t="shared" si="27"/>
        <v>0</v>
      </c>
      <c r="N32" s="79">
        <f t="shared" si="27"/>
        <v>-1</v>
      </c>
    </row>
    <row r="33" spans="2:14" ht="16.5" thickBot="1" x14ac:dyDescent="0.3">
      <c r="B33" s="73"/>
      <c r="C33" s="76" t="s">
        <v>115</v>
      </c>
      <c r="D33" s="77">
        <f t="shared" ref="D33:M33" si="28">D25</f>
        <v>10</v>
      </c>
      <c r="E33" s="78">
        <f t="shared" si="28"/>
        <v>0</v>
      </c>
      <c r="F33" s="78">
        <f t="shared" si="28"/>
        <v>0</v>
      </c>
      <c r="G33" s="78">
        <f t="shared" si="28"/>
        <v>0</v>
      </c>
      <c r="H33" s="78">
        <f t="shared" si="28"/>
        <v>0</v>
      </c>
      <c r="I33" s="78">
        <f t="shared" si="28"/>
        <v>0</v>
      </c>
      <c r="J33" s="80">
        <f t="shared" si="28"/>
        <v>1</v>
      </c>
      <c r="K33" s="92">
        <f t="shared" si="28"/>
        <v>1</v>
      </c>
      <c r="L33" s="78">
        <f t="shared" si="28"/>
        <v>0</v>
      </c>
      <c r="M33" s="78">
        <f t="shared" si="28"/>
        <v>0</v>
      </c>
      <c r="N33" s="79">
        <f t="shared" ref="N33" si="29">N25</f>
        <v>1</v>
      </c>
    </row>
    <row r="34" spans="2:14" x14ac:dyDescent="0.25">
      <c r="B34" s="73"/>
      <c r="C34" s="81" t="s">
        <v>87</v>
      </c>
      <c r="D34" s="82">
        <f t="shared" ref="D34:N34" si="30">D26-$F26*D$14</f>
        <v>0</v>
      </c>
      <c r="E34" s="90">
        <f>E26-$F26*E$14</f>
        <v>0</v>
      </c>
      <c r="F34" s="84">
        <f t="shared" si="30"/>
        <v>0</v>
      </c>
      <c r="G34" s="84">
        <f t="shared" si="30"/>
        <v>1</v>
      </c>
      <c r="H34" s="84">
        <f t="shared" si="30"/>
        <v>0</v>
      </c>
      <c r="I34" s="84">
        <f t="shared" si="30"/>
        <v>0</v>
      </c>
      <c r="J34" s="84">
        <f t="shared" si="30"/>
        <v>0</v>
      </c>
      <c r="K34" s="84">
        <f t="shared" si="30"/>
        <v>0</v>
      </c>
      <c r="L34" s="84">
        <f t="shared" si="30"/>
        <v>0</v>
      </c>
      <c r="M34" s="84">
        <f t="shared" si="30"/>
        <v>0</v>
      </c>
      <c r="N34" s="85">
        <f t="shared" si="30"/>
        <v>0</v>
      </c>
    </row>
    <row r="35" spans="2:14" x14ac:dyDescent="0.25">
      <c r="B35" s="73"/>
      <c r="C35" s="76" t="s">
        <v>88</v>
      </c>
      <c r="D35" s="77">
        <f t="shared" ref="D35:N35" si="31">D27-$F27*D$14</f>
        <v>0</v>
      </c>
      <c r="E35" s="78">
        <f t="shared" si="31"/>
        <v>0</v>
      </c>
      <c r="F35" s="78">
        <f t="shared" si="31"/>
        <v>0</v>
      </c>
      <c r="G35" s="78">
        <f t="shared" si="31"/>
        <v>0</v>
      </c>
      <c r="H35" s="78">
        <f t="shared" si="31"/>
        <v>0</v>
      </c>
      <c r="I35" s="78">
        <f t="shared" si="31"/>
        <v>0</v>
      </c>
      <c r="J35" s="78">
        <f t="shared" si="31"/>
        <v>0</v>
      </c>
      <c r="K35" s="78">
        <f t="shared" si="31"/>
        <v>0</v>
      </c>
      <c r="L35" s="78">
        <f t="shared" si="31"/>
        <v>0</v>
      </c>
      <c r="M35" s="78">
        <f t="shared" si="31"/>
        <v>0</v>
      </c>
      <c r="N35" s="79">
        <f t="shared" si="31"/>
        <v>0</v>
      </c>
    </row>
    <row r="36" spans="2:14" x14ac:dyDescent="0.25">
      <c r="B36" s="73"/>
      <c r="C36" s="76" t="s">
        <v>100</v>
      </c>
      <c r="D36" s="77">
        <f t="shared" ref="D36:D37" si="32">D28-$K28*D$25</f>
        <v>-75</v>
      </c>
      <c r="E36" s="78">
        <f t="shared" ref="E36:N36" si="33">E28-$K28*E$25</f>
        <v>0</v>
      </c>
      <c r="F36" s="78">
        <f t="shared" si="33"/>
        <v>0</v>
      </c>
      <c r="G36" s="78">
        <f t="shared" si="33"/>
        <v>3</v>
      </c>
      <c r="H36" s="78">
        <f t="shared" si="33"/>
        <v>2</v>
      </c>
      <c r="I36" s="78">
        <f t="shared" si="33"/>
        <v>0</v>
      </c>
      <c r="J36" s="78">
        <f t="shared" si="33"/>
        <v>3</v>
      </c>
      <c r="K36" s="80">
        <f t="shared" si="33"/>
        <v>0</v>
      </c>
      <c r="L36" s="78">
        <f t="shared" si="33"/>
        <v>0</v>
      </c>
      <c r="M36" s="78">
        <f t="shared" si="33"/>
        <v>0</v>
      </c>
      <c r="N36" s="79">
        <f t="shared" si="33"/>
        <v>3</v>
      </c>
    </row>
    <row r="37" spans="2:14" ht="16.5" thickBot="1" x14ac:dyDescent="0.3">
      <c r="B37" s="73"/>
      <c r="C37" s="86" t="s">
        <v>91</v>
      </c>
      <c r="D37" s="87">
        <f>-10</f>
        <v>-10</v>
      </c>
      <c r="E37" s="88">
        <f t="shared" ref="E37:N37" si="34">E29-$K29*E$25</f>
        <v>0</v>
      </c>
      <c r="F37" s="88">
        <f t="shared" si="34"/>
        <v>0</v>
      </c>
      <c r="G37" s="88">
        <f t="shared" si="34"/>
        <v>0</v>
      </c>
      <c r="H37" s="88">
        <f t="shared" si="34"/>
        <v>0</v>
      </c>
      <c r="I37" s="88">
        <f t="shared" si="34"/>
        <v>0</v>
      </c>
      <c r="J37" s="88">
        <f t="shared" si="34"/>
        <v>0</v>
      </c>
      <c r="K37" s="88">
        <f t="shared" si="34"/>
        <v>0</v>
      </c>
      <c r="L37" s="88">
        <f t="shared" si="34"/>
        <v>0</v>
      </c>
      <c r="M37" s="88">
        <f t="shared" si="34"/>
        <v>0</v>
      </c>
      <c r="N37" s="89">
        <f t="shared" si="34"/>
        <v>0</v>
      </c>
    </row>
    <row r="38" spans="2:14" ht="16.5" thickTop="1" x14ac:dyDescent="0.25">
      <c r="C38" s="81"/>
      <c r="D38" s="82"/>
      <c r="E38" s="90"/>
      <c r="F38" s="84"/>
      <c r="G38" s="84"/>
      <c r="H38" s="84"/>
      <c r="I38" s="84"/>
      <c r="J38" s="84"/>
      <c r="K38" s="84"/>
      <c r="L38" s="84"/>
      <c r="M38" s="84"/>
    </row>
  </sheetData>
  <mergeCells count="2">
    <mergeCell ref="C4:D4"/>
    <mergeCell ref="Q4:R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单纯形典式</vt:lpstr>
      <vt:lpstr>两阶段法</vt:lpstr>
      <vt:lpstr>对偶单纯形</vt:lpstr>
      <vt:lpstr>割平面</vt:lpstr>
      <vt:lpstr>隐枚举</vt:lpstr>
      <vt:lpstr>分配</vt:lpstr>
      <vt:lpstr>目标规划单纯形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2020-05-26T09:39:12Z</dcterms:modified>
</cp:coreProperties>
</file>