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531"/>
  <workbookPr/>
  <mc:AlternateContent xmlns:mc="http://schemas.openxmlformats.org/markup-compatibility/2006">
    <mc:Choice Requires="x15">
      <x15ac:absPath xmlns:x15ac="http://schemas.microsoft.com/office/spreadsheetml/2010/11/ac" url="C:\Users\TabooZ\Desktop\需求分析\SRS相关文件\"/>
    </mc:Choice>
  </mc:AlternateContent>
  <xr:revisionPtr revIDLastSave="0" documentId="13_ncr:1_{D49ADEF3-DCE5-47EA-A33F-69751D3BAA7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Sheet1!$A$1:$M$36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33" i="1" l="1"/>
  <c r="J36" i="1"/>
  <c r="H36" i="1"/>
  <c r="F36" i="1"/>
  <c r="M35" i="1"/>
  <c r="K35" i="1"/>
  <c r="I35" i="1"/>
  <c r="G35" i="1"/>
  <c r="F35" i="1"/>
  <c r="M34" i="1"/>
  <c r="K34" i="1"/>
  <c r="I34" i="1"/>
  <c r="G34" i="1"/>
  <c r="F34" i="1"/>
  <c r="K33" i="1"/>
  <c r="I33" i="1"/>
  <c r="G33" i="1"/>
  <c r="F33" i="1"/>
  <c r="M32" i="1"/>
  <c r="K32" i="1"/>
  <c r="I32" i="1"/>
  <c r="G32" i="1"/>
  <c r="F32" i="1"/>
  <c r="M31" i="1"/>
  <c r="K31" i="1"/>
  <c r="I31" i="1"/>
  <c r="G31" i="1"/>
  <c r="F31" i="1"/>
  <c r="M30" i="1"/>
  <c r="K30" i="1"/>
  <c r="I30" i="1"/>
  <c r="G30" i="1"/>
  <c r="F30" i="1"/>
  <c r="M29" i="1"/>
  <c r="K29" i="1"/>
  <c r="I29" i="1"/>
  <c r="G29" i="1"/>
  <c r="F29" i="1"/>
  <c r="M28" i="1"/>
  <c r="K28" i="1"/>
  <c r="I28" i="1"/>
  <c r="G28" i="1"/>
  <c r="F28" i="1"/>
  <c r="M27" i="1"/>
  <c r="K27" i="1"/>
  <c r="I27" i="1"/>
  <c r="G27" i="1"/>
  <c r="F27" i="1"/>
  <c r="M26" i="1"/>
  <c r="K26" i="1"/>
  <c r="I26" i="1"/>
  <c r="G26" i="1"/>
  <c r="F26" i="1"/>
  <c r="M25" i="1"/>
  <c r="K25" i="1"/>
  <c r="I25" i="1"/>
  <c r="G25" i="1"/>
  <c r="F25" i="1"/>
  <c r="M24" i="1"/>
  <c r="K24" i="1"/>
  <c r="I24" i="1"/>
  <c r="G24" i="1"/>
  <c r="F24" i="1"/>
  <c r="M23" i="1"/>
  <c r="K23" i="1"/>
  <c r="I23" i="1"/>
  <c r="G23" i="1"/>
  <c r="F23" i="1"/>
  <c r="M22" i="1"/>
  <c r="K22" i="1"/>
  <c r="I22" i="1"/>
  <c r="G22" i="1"/>
  <c r="F22" i="1"/>
  <c r="M21" i="1"/>
  <c r="K21" i="1"/>
  <c r="I21" i="1"/>
  <c r="G21" i="1"/>
  <c r="F21" i="1"/>
  <c r="M20" i="1"/>
  <c r="K20" i="1"/>
  <c r="I20" i="1"/>
  <c r="G20" i="1"/>
  <c r="F20" i="1"/>
  <c r="M19" i="1"/>
  <c r="K19" i="1"/>
  <c r="I19" i="1"/>
  <c r="G19" i="1"/>
  <c r="F19" i="1"/>
  <c r="M18" i="1"/>
  <c r="K18" i="1"/>
  <c r="I18" i="1"/>
  <c r="G18" i="1"/>
  <c r="F18" i="1"/>
  <c r="M17" i="1"/>
  <c r="K17" i="1"/>
  <c r="I17" i="1"/>
  <c r="G17" i="1"/>
  <c r="F17" i="1"/>
  <c r="M16" i="1"/>
  <c r="K16" i="1"/>
  <c r="I16" i="1"/>
  <c r="G16" i="1"/>
  <c r="F16" i="1"/>
  <c r="M15" i="1"/>
  <c r="K15" i="1"/>
  <c r="I15" i="1"/>
  <c r="G15" i="1"/>
  <c r="F15" i="1"/>
  <c r="M14" i="1"/>
  <c r="K14" i="1"/>
  <c r="I14" i="1"/>
  <c r="G14" i="1"/>
  <c r="F14" i="1"/>
  <c r="M13" i="1"/>
  <c r="K13" i="1"/>
  <c r="I13" i="1"/>
  <c r="G13" i="1"/>
  <c r="F13" i="1"/>
  <c r="M12" i="1"/>
  <c r="K12" i="1"/>
  <c r="I12" i="1"/>
  <c r="G12" i="1"/>
  <c r="F12" i="1"/>
  <c r="M11" i="1"/>
  <c r="K11" i="1"/>
  <c r="I11" i="1"/>
  <c r="G11" i="1"/>
  <c r="F11" i="1"/>
  <c r="M10" i="1"/>
  <c r="K10" i="1"/>
  <c r="I10" i="1"/>
  <c r="G10" i="1"/>
  <c r="F10" i="1"/>
  <c r="M9" i="1"/>
  <c r="K9" i="1"/>
  <c r="I9" i="1"/>
  <c r="G9" i="1"/>
  <c r="F9" i="1"/>
  <c r="M8" i="1"/>
  <c r="K8" i="1"/>
  <c r="I8" i="1"/>
  <c r="G8" i="1"/>
  <c r="F8" i="1"/>
  <c r="M7" i="1"/>
  <c r="K7" i="1"/>
  <c r="I7" i="1"/>
  <c r="G7" i="1"/>
  <c r="F7" i="1"/>
  <c r="M6" i="1"/>
  <c r="K6" i="1"/>
  <c r="I6" i="1"/>
  <c r="G6" i="1"/>
  <c r="F6" i="1"/>
  <c r="M5" i="1"/>
  <c r="K5" i="1"/>
  <c r="I5" i="1"/>
  <c r="G5" i="1"/>
  <c r="F5" i="1"/>
  <c r="M4" i="1"/>
  <c r="K4" i="1"/>
  <c r="I4" i="1"/>
  <c r="G4" i="1"/>
  <c r="F4" i="1"/>
  <c r="M3" i="1"/>
  <c r="K3" i="1"/>
  <c r="I3" i="1"/>
  <c r="G3" i="1"/>
  <c r="F3" i="1"/>
  <c r="M2" i="1"/>
  <c r="K2" i="1"/>
  <c r="I2" i="1"/>
  <c r="G2" i="1"/>
</calcChain>
</file>

<file path=xl/sharedStrings.xml><?xml version="1.0" encoding="utf-8"?>
<sst xmlns="http://schemas.openxmlformats.org/spreadsheetml/2006/main" count="127" uniqueCount="95">
  <si>
    <t>用户群</t>
  </si>
  <si>
    <t>名称</t>
  </si>
  <si>
    <t>描述</t>
  </si>
  <si>
    <t>相对收益</t>
  </si>
  <si>
    <t>相对损失</t>
  </si>
  <si>
    <t>总价值</t>
  </si>
  <si>
    <t>价值%</t>
  </si>
  <si>
    <t>相对成本</t>
  </si>
  <si>
    <t>成本%</t>
  </si>
  <si>
    <t>相对风险</t>
  </si>
  <si>
    <t>风险%</t>
  </si>
  <si>
    <t>用户权值</t>
  </si>
  <si>
    <t>优先级</t>
  </si>
  <si>
    <t>管理员</t>
  </si>
  <si>
    <t>登录</t>
  </si>
  <si>
    <t>管理员根据自己的身份凭证进行登录</t>
  </si>
  <si>
    <t>用户账户浏览</t>
  </si>
  <si>
    <t>管理员查询并浏览用户相关信息</t>
  </si>
  <si>
    <t>普通用户</t>
  </si>
  <si>
    <t>超算中心信息-浏览信息</t>
  </si>
  <si>
    <t>普通用户浏览超算中心相关信息</t>
  </si>
  <si>
    <t>相对收益：若功能实现1为收益几乎没有，9为收益最大</t>
  </si>
  <si>
    <t>超算中心硬件配置-浏览配置</t>
  </si>
  <si>
    <t>普通用户浏览超算中心的硬件配置信息</t>
  </si>
  <si>
    <t>管理员用例 采用蓝色</t>
  </si>
  <si>
    <t>相对损失：若功能没有实现1为损失几乎没有，9为损失最大</t>
  </si>
  <si>
    <t>超算中心用户手册-浏览信息</t>
  </si>
  <si>
    <t>普通用户浏览超算中心的用户手册信息</t>
  </si>
  <si>
    <t>游客用例 采用白色</t>
  </si>
  <si>
    <t>采用灰色</t>
  </si>
  <si>
    <t>成本:     若功能实现1为消耗基本没有，9为消耗最大</t>
  </si>
  <si>
    <t>超算中心新闻动态-浏览信息</t>
  </si>
  <si>
    <t>普通用户浏览超算中心的新闻和动态信息</t>
  </si>
  <si>
    <t>普通用户用例 采用绿色</t>
  </si>
  <si>
    <t>风险：    若功能实现1为很容易，9为很难</t>
  </si>
  <si>
    <t>超算中心管理制度-浏览信息</t>
  </si>
  <si>
    <t>普通用户浏览超算中心的管理制度信息</t>
  </si>
  <si>
    <t>优先级：  该功能实现的优先顺序，越大需求越重要</t>
  </si>
  <si>
    <t>超算中心教程-浏览教程</t>
  </si>
  <si>
    <t>普通用户浏览超算中心的教程信息</t>
  </si>
  <si>
    <t>学生身份登录</t>
  </si>
  <si>
    <t>用户申请账号通过后，通过自己的身份凭证进行登录</t>
  </si>
  <si>
    <t>科研成果查询</t>
  </si>
  <si>
    <t>管理员查看目前请求通过的科研成果</t>
  </si>
  <si>
    <t>使用QFD方法</t>
  </si>
  <si>
    <t>修改密码</t>
  </si>
  <si>
    <t>普通用户登录后修改密码</t>
  </si>
  <si>
    <t>优先级=价值%/（成本%+风险%）* 10 * 用户权值</t>
  </si>
  <si>
    <t>用户账单查询</t>
  </si>
  <si>
    <t>管理员查询并浏览用户的账单信息</t>
  </si>
  <si>
    <t>新闻动态发布</t>
  </si>
  <si>
    <t>管理员发布新闻动态</t>
  </si>
  <si>
    <t>新闻动态管理</t>
  </si>
  <si>
    <t>管理员修改、删除新闻动态</t>
  </si>
  <si>
    <t>管理制度和流程政策发布</t>
  </si>
  <si>
    <t>管理员发布管理制度和流程政策</t>
  </si>
  <si>
    <t>修改个人信息</t>
  </si>
  <si>
    <t>普通用户登录后，在个人中心修改个人信息</t>
  </si>
  <si>
    <t>账单查询</t>
  </si>
  <si>
    <t>普通用户登录后，在个人中心进行账单的查询</t>
  </si>
  <si>
    <t>普通用户登录后，点击个人中心，查看自己已经申请的成果及结果</t>
  </si>
  <si>
    <t>用户账户信息修改</t>
  </si>
  <si>
    <t>管理员根据需要修改用户的相关信息（个人信息、密码等）</t>
  </si>
  <si>
    <t>超算中心信息-搜索信息</t>
  </si>
  <si>
    <t>普通用户根据自己的需求，搜索自己感兴趣的信息</t>
  </si>
  <si>
    <t>超算中心用户手册-搜索信息</t>
  </si>
  <si>
    <t>普通用户根据自己的需求，搜索自己感兴趣的用户手册内容</t>
  </si>
  <si>
    <t>超算中心新闻动态-搜索信息</t>
  </si>
  <si>
    <t>普通用户根据自己的需求，搜索自己感兴趣的新闻动态内容</t>
  </si>
  <si>
    <t>超算中心管理制度-搜索信息</t>
  </si>
  <si>
    <t>普通用户根据自己的需求，搜索自己感兴趣的管理制度内容</t>
  </si>
  <si>
    <t>超算中心教程-搜索教程</t>
  </si>
  <si>
    <t>普通用户根据自己的需求，搜索自己感兴趣的教程内容</t>
  </si>
  <si>
    <t>管理制度和流程政策管理</t>
  </si>
  <si>
    <t>管理员修改、删除管理制度和流程政策</t>
  </si>
  <si>
    <t>用户账单管理</t>
  </si>
  <si>
    <t>管理员根据需要修改账单的相关信息</t>
  </si>
  <si>
    <t>余额充值</t>
  </si>
  <si>
    <t>普通用户登录后，在个人中心进行充值</t>
  </si>
  <si>
    <t>用户账户申请审批</t>
  </si>
  <si>
    <t>管理员查看用户发送的账户申请，并进行审批</t>
  </si>
  <si>
    <t>用户账户冻结及解冻</t>
  </si>
  <si>
    <t>管理员根据需要冻结/解冻用户</t>
  </si>
  <si>
    <t>科研成果管理</t>
  </si>
  <si>
    <t>管理员根据需要修改对应科研成果的信息</t>
  </si>
  <si>
    <t>用户科研成果申请审批</t>
  </si>
  <si>
    <t>管理员查看用户发送的科研成果申请，并进行审批</t>
  </si>
  <si>
    <t>游客</t>
  </si>
  <si>
    <t>账号申请</t>
  </si>
  <si>
    <t>游客初次使用超算中心，申请新账号，填写表单，点击提交，等待管理员审批</t>
  </si>
  <si>
    <t>科研成果申请</t>
  </si>
  <si>
    <t>普通用户登录后，点击科研成果申请，填写表单，点击提交，等待管理员审批</t>
  </si>
  <si>
    <t>资源使用情况查询</t>
  </si>
  <si>
    <t>管理员根据需要查询目前资源的使用情况（CPU、GPU等）</t>
  </si>
  <si>
    <t>SRA2024-G07全体用户需求优先级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</si>
</sst>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8" formatCode="0.00_);[Red]\(0.00\)"/>
  </numFmts>
  <fonts count="9" x14ac:knownFonts="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000000"/>
      <name val="宋体"/>
      <charset val="134"/>
      <scheme val="minor"/>
    </font>
    <font>
      <sz val="11"/>
      <color rgb="FF000000"/>
      <name val="宋体"/>
      <charset val="134"/>
    </font>
    <font>
      <sz val="11"/>
      <color rgb="FF000000"/>
      <name val="宋体"/>
      <charset val="134"/>
      <scheme val="minor"/>
    </font>
    <font>
      <sz val="11"/>
      <name val="宋体"/>
      <charset val="134"/>
      <scheme val="minor"/>
    </font>
    <font>
      <sz val="12"/>
      <name val="宋体"/>
      <charset val="134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3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10" fontId="0" fillId="0" borderId="0" xfId="0" applyNumberFormat="1">
      <alignment vertical="center"/>
    </xf>
    <xf numFmtId="178" fontId="0" fillId="0" borderId="0" xfId="0" applyNumberFormat="1">
      <alignment vertical="center"/>
    </xf>
    <xf numFmtId="0" fontId="1" fillId="0" borderId="0" xfId="0" applyFont="1">
      <alignment vertical="center"/>
    </xf>
    <xf numFmtId="0" fontId="0" fillId="4" borderId="0" xfId="0" applyFill="1">
      <alignment vertical="center"/>
    </xf>
    <xf numFmtId="0" fontId="1" fillId="4" borderId="0" xfId="0" applyFont="1" applyFill="1">
      <alignment vertical="center"/>
    </xf>
    <xf numFmtId="0" fontId="2" fillId="4" borderId="0" xfId="0" applyFont="1" applyFill="1">
      <alignment vertical="center"/>
    </xf>
    <xf numFmtId="0" fontId="3" fillId="3" borderId="0" xfId="0" applyFont="1" applyFill="1" applyAlignment="1">
      <alignment horizontal="right" vertical="center"/>
    </xf>
    <xf numFmtId="0" fontId="4" fillId="4" borderId="0" xfId="0" applyFont="1" applyFill="1" applyAlignment="1">
      <alignment horizontal="right" vertical="center"/>
    </xf>
    <xf numFmtId="10" fontId="5" fillId="4" borderId="0" xfId="0" applyNumberFormat="1" applyFont="1" applyFill="1">
      <alignment vertical="center"/>
    </xf>
    <xf numFmtId="0" fontId="3" fillId="3" borderId="0" xfId="0" applyFont="1" applyFill="1">
      <alignment vertical="center"/>
    </xf>
    <xf numFmtId="0" fontId="0" fillId="5" borderId="0" xfId="0" applyFill="1">
      <alignment vertical="center"/>
    </xf>
    <xf numFmtId="0" fontId="1" fillId="5" borderId="0" xfId="0" applyFont="1" applyFill="1">
      <alignment vertical="center"/>
    </xf>
    <xf numFmtId="10" fontId="5" fillId="5" borderId="0" xfId="0" applyNumberFormat="1" applyFont="1" applyFill="1">
      <alignment vertical="center"/>
    </xf>
    <xf numFmtId="0" fontId="1" fillId="6" borderId="0" xfId="0" applyFont="1" applyFill="1">
      <alignment vertical="center"/>
    </xf>
    <xf numFmtId="0" fontId="5" fillId="6" borderId="0" xfId="0" applyFont="1" applyFill="1">
      <alignment vertical="center"/>
    </xf>
    <xf numFmtId="10" fontId="5" fillId="6" borderId="0" xfId="0" applyNumberFormat="1" applyFont="1" applyFill="1">
      <alignment vertical="center"/>
    </xf>
    <xf numFmtId="0" fontId="4" fillId="0" borderId="0" xfId="0" applyFont="1">
      <alignment vertical="center"/>
    </xf>
    <xf numFmtId="178" fontId="0" fillId="4" borderId="0" xfId="0" applyNumberFormat="1" applyFill="1">
      <alignment vertical="center"/>
    </xf>
    <xf numFmtId="178" fontId="0" fillId="5" borderId="0" xfId="0" applyNumberFormat="1" applyFill="1">
      <alignment vertical="center"/>
    </xf>
    <xf numFmtId="0" fontId="6" fillId="2" borderId="0" xfId="0" applyFont="1" applyFill="1">
      <alignment vertical="center"/>
    </xf>
    <xf numFmtId="178" fontId="5" fillId="6" borderId="0" xfId="0" applyNumberFormat="1" applyFont="1" applyFill="1">
      <alignment vertical="center"/>
    </xf>
    <xf numFmtId="0" fontId="1" fillId="2" borderId="0" xfId="0" applyFont="1" applyFill="1">
      <alignment vertical="center"/>
    </xf>
    <xf numFmtId="10" fontId="0" fillId="3" borderId="0" xfId="0" applyNumberFormat="1" applyFill="1">
      <alignment vertical="center"/>
    </xf>
    <xf numFmtId="0" fontId="4" fillId="3" borderId="0" xfId="0" applyFont="1" applyFill="1">
      <alignment vertical="center"/>
    </xf>
    <xf numFmtId="0" fontId="4" fillId="3" borderId="0" xfId="0" applyFont="1" applyFill="1" applyAlignment="1">
      <alignment horizontal="right" vertical="center"/>
    </xf>
    <xf numFmtId="178" fontId="0" fillId="3" borderId="0" xfId="0" applyNumberFormat="1" applyFill="1">
      <alignment vertical="center"/>
    </xf>
    <xf numFmtId="0" fontId="0" fillId="7" borderId="0" xfId="0" applyFill="1">
      <alignment vertical="center"/>
    </xf>
    <xf numFmtId="10" fontId="0" fillId="7" borderId="0" xfId="0" applyNumberFormat="1" applyFill="1">
      <alignment vertical="center"/>
    </xf>
    <xf numFmtId="0" fontId="4" fillId="7" borderId="0" xfId="0" applyFont="1" applyFill="1">
      <alignment vertical="center"/>
    </xf>
    <xf numFmtId="0" fontId="8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36"/>
  <sheetViews>
    <sheetView tabSelected="1" topLeftCell="G1" zoomScaleNormal="100" workbookViewId="0">
      <selection activeCell="S4" sqref="S4"/>
    </sheetView>
  </sheetViews>
  <sheetFormatPr defaultColWidth="9.21875" defaultRowHeight="14.4" x14ac:dyDescent="0.25"/>
  <cols>
    <col min="2" max="2" width="29.33203125" customWidth="1"/>
    <col min="3" max="3" width="82.77734375" customWidth="1"/>
    <col min="7" max="7" width="9.21875" style="3"/>
    <col min="9" max="9" width="10.77734375" style="3"/>
    <col min="11" max="11" width="9.21875" style="3"/>
    <col min="13" max="13" width="11.88671875" style="4" customWidth="1"/>
  </cols>
  <sheetData>
    <row r="1" spans="1:23" ht="16.8" customHeight="1" x14ac:dyDescent="0.25">
      <c r="A1" s="5" t="s">
        <v>0</v>
      </c>
      <c r="B1" s="5" t="s">
        <v>1</v>
      </c>
      <c r="C1" t="s">
        <v>2</v>
      </c>
      <c r="D1" t="s">
        <v>3</v>
      </c>
      <c r="E1" t="s">
        <v>4</v>
      </c>
      <c r="F1" t="s">
        <v>5</v>
      </c>
      <c r="G1" s="3" t="s">
        <v>6</v>
      </c>
      <c r="H1" t="s">
        <v>7</v>
      </c>
      <c r="I1" s="3" t="s">
        <v>8</v>
      </c>
      <c r="J1" t="s">
        <v>9</v>
      </c>
      <c r="K1" s="3" t="s">
        <v>10</v>
      </c>
      <c r="L1" t="s">
        <v>11</v>
      </c>
      <c r="M1" s="4" t="s">
        <v>12</v>
      </c>
    </row>
    <row r="2" spans="1:23" x14ac:dyDescent="0.25">
      <c r="A2" s="6" t="s">
        <v>13</v>
      </c>
      <c r="B2" s="7" t="s">
        <v>14</v>
      </c>
      <c r="C2" s="8" t="s">
        <v>15</v>
      </c>
      <c r="D2" s="9">
        <v>9</v>
      </c>
      <c r="E2" s="9">
        <v>9</v>
      </c>
      <c r="F2" s="10">
        <v>12</v>
      </c>
      <c r="G2" s="11">
        <f t="shared" ref="G2:G35" si="0">F2/523</f>
        <v>2.29445506692161E-2</v>
      </c>
      <c r="H2" s="6">
        <v>2</v>
      </c>
      <c r="I2" s="11">
        <f t="shared" ref="I2:I35" si="1">H2/125</f>
        <v>1.6E-2</v>
      </c>
      <c r="J2" s="6">
        <v>2</v>
      </c>
      <c r="K2" s="11">
        <f t="shared" ref="K2:K35" si="2">J2/123</f>
        <v>1.6260162601626001E-2</v>
      </c>
      <c r="L2" s="10">
        <v>1.2</v>
      </c>
      <c r="M2" s="20">
        <f t="shared" ref="M2:M28" si="3">G2/(I2+K2)*10*L2</f>
        <v>8.5348177388515403</v>
      </c>
      <c r="P2" s="32" t="s">
        <v>94</v>
      </c>
    </row>
    <row r="3" spans="1:23" s="1" customFormat="1" ht="16.8" customHeight="1" x14ac:dyDescent="0.25">
      <c r="A3" s="6" t="s">
        <v>13</v>
      </c>
      <c r="B3" s="7" t="s">
        <v>16</v>
      </c>
      <c r="C3" s="7" t="s">
        <v>17</v>
      </c>
      <c r="D3" s="12">
        <v>9</v>
      </c>
      <c r="E3" s="12">
        <v>9</v>
      </c>
      <c r="F3" s="6">
        <f t="shared" ref="F3:F35" si="4">D3+E3</f>
        <v>18</v>
      </c>
      <c r="G3" s="11">
        <f t="shared" si="0"/>
        <v>3.4416826003824098E-2</v>
      </c>
      <c r="H3" s="6">
        <v>3</v>
      </c>
      <c r="I3" s="11">
        <f t="shared" si="1"/>
        <v>2.4E-2</v>
      </c>
      <c r="J3" s="6">
        <v>3</v>
      </c>
      <c r="K3" s="11">
        <f t="shared" si="2"/>
        <v>2.4390243902439001E-2</v>
      </c>
      <c r="L3" s="6">
        <v>1.2</v>
      </c>
      <c r="M3" s="20">
        <f t="shared" si="3"/>
        <v>8.5348177388515403</v>
      </c>
    </row>
    <row r="4" spans="1:23" s="1" customFormat="1" x14ac:dyDescent="0.25">
      <c r="A4" s="13" t="s">
        <v>18</v>
      </c>
      <c r="B4" s="14" t="s">
        <v>19</v>
      </c>
      <c r="C4" s="14" t="s">
        <v>20</v>
      </c>
      <c r="D4" s="13">
        <v>7</v>
      </c>
      <c r="E4" s="13">
        <v>7</v>
      </c>
      <c r="F4" s="13">
        <f t="shared" si="4"/>
        <v>14</v>
      </c>
      <c r="G4" s="15">
        <f t="shared" si="0"/>
        <v>2.6768642447418702E-2</v>
      </c>
      <c r="H4" s="13">
        <v>2</v>
      </c>
      <c r="I4" s="15">
        <f t="shared" si="1"/>
        <v>1.6E-2</v>
      </c>
      <c r="J4" s="13">
        <v>2</v>
      </c>
      <c r="K4" s="15">
        <f t="shared" si="2"/>
        <v>1.6260162601626001E-2</v>
      </c>
      <c r="L4" s="13">
        <v>1</v>
      </c>
      <c r="M4" s="21">
        <f t="shared" si="3"/>
        <v>8.2977394683278796</v>
      </c>
      <c r="W4" s="1" t="s">
        <v>21</v>
      </c>
    </row>
    <row r="5" spans="1:23" s="1" customFormat="1" ht="16.8" customHeight="1" x14ac:dyDescent="0.25">
      <c r="A5" s="14" t="s">
        <v>18</v>
      </c>
      <c r="B5" s="14" t="s">
        <v>22</v>
      </c>
      <c r="C5" s="14" t="s">
        <v>23</v>
      </c>
      <c r="D5" s="13">
        <v>7</v>
      </c>
      <c r="E5" s="13">
        <v>7</v>
      </c>
      <c r="F5" s="13">
        <f t="shared" si="4"/>
        <v>14</v>
      </c>
      <c r="G5" s="15">
        <f t="shared" si="0"/>
        <v>2.6768642447418702E-2</v>
      </c>
      <c r="H5" s="13">
        <v>2</v>
      </c>
      <c r="I5" s="15">
        <f t="shared" si="1"/>
        <v>1.6E-2</v>
      </c>
      <c r="J5" s="13">
        <v>2</v>
      </c>
      <c r="K5" s="15">
        <f t="shared" si="2"/>
        <v>1.6260162601626001E-2</v>
      </c>
      <c r="L5" s="13">
        <v>1</v>
      </c>
      <c r="M5" s="21">
        <f t="shared" si="3"/>
        <v>8.2977394683278796</v>
      </c>
      <c r="Q5" s="1" t="s">
        <v>24</v>
      </c>
      <c r="W5" s="1" t="s">
        <v>25</v>
      </c>
    </row>
    <row r="6" spans="1:23" s="1" customFormat="1" x14ac:dyDescent="0.25">
      <c r="A6" s="14" t="s">
        <v>18</v>
      </c>
      <c r="B6" s="14" t="s">
        <v>26</v>
      </c>
      <c r="C6" s="14" t="s">
        <v>27</v>
      </c>
      <c r="D6" s="13">
        <v>7</v>
      </c>
      <c r="E6" s="13">
        <v>7</v>
      </c>
      <c r="F6" s="13">
        <f t="shared" si="4"/>
        <v>14</v>
      </c>
      <c r="G6" s="15">
        <f t="shared" si="0"/>
        <v>2.6768642447418702E-2</v>
      </c>
      <c r="H6" s="13">
        <v>2</v>
      </c>
      <c r="I6" s="15">
        <f t="shared" si="1"/>
        <v>1.6E-2</v>
      </c>
      <c r="J6" s="13">
        <v>2</v>
      </c>
      <c r="K6" s="15">
        <f t="shared" si="2"/>
        <v>1.6260162601626001E-2</v>
      </c>
      <c r="L6" s="13">
        <v>1</v>
      </c>
      <c r="M6" s="21">
        <f t="shared" si="3"/>
        <v>8.2977394683278796</v>
      </c>
      <c r="Q6" s="24" t="s">
        <v>28</v>
      </c>
      <c r="R6" s="24" t="s">
        <v>29</v>
      </c>
      <c r="W6" s="1" t="s">
        <v>30</v>
      </c>
    </row>
    <row r="7" spans="1:23" s="1" customFormat="1" ht="16.8" customHeight="1" x14ac:dyDescent="0.25">
      <c r="A7" s="14" t="s">
        <v>18</v>
      </c>
      <c r="B7" s="14" t="s">
        <v>31</v>
      </c>
      <c r="C7" s="14" t="s">
        <v>32</v>
      </c>
      <c r="D7" s="13">
        <v>7</v>
      </c>
      <c r="E7" s="13">
        <v>7</v>
      </c>
      <c r="F7" s="13">
        <f t="shared" si="4"/>
        <v>14</v>
      </c>
      <c r="G7" s="15">
        <f t="shared" si="0"/>
        <v>2.6768642447418702E-2</v>
      </c>
      <c r="H7" s="13">
        <v>2</v>
      </c>
      <c r="I7" s="15">
        <f t="shared" si="1"/>
        <v>1.6E-2</v>
      </c>
      <c r="J7" s="13">
        <v>2</v>
      </c>
      <c r="K7" s="15">
        <f t="shared" si="2"/>
        <v>1.6260162601626001E-2</v>
      </c>
      <c r="L7" s="13">
        <v>1</v>
      </c>
      <c r="M7" s="21">
        <f t="shared" si="3"/>
        <v>8.2977394683278796</v>
      </c>
      <c r="Q7" s="1" t="s">
        <v>33</v>
      </c>
      <c r="W7" s="1" t="s">
        <v>34</v>
      </c>
    </row>
    <row r="8" spans="1:23" s="1" customFormat="1" x14ac:dyDescent="0.25">
      <c r="A8" s="14" t="s">
        <v>18</v>
      </c>
      <c r="B8" s="14" t="s">
        <v>35</v>
      </c>
      <c r="C8" s="14" t="s">
        <v>36</v>
      </c>
      <c r="D8" s="13">
        <v>7</v>
      </c>
      <c r="E8" s="13">
        <v>7</v>
      </c>
      <c r="F8" s="13">
        <f t="shared" si="4"/>
        <v>14</v>
      </c>
      <c r="G8" s="15">
        <f t="shared" si="0"/>
        <v>2.6768642447418702E-2</v>
      </c>
      <c r="H8" s="13">
        <v>2</v>
      </c>
      <c r="I8" s="15">
        <f t="shared" si="1"/>
        <v>1.6E-2</v>
      </c>
      <c r="J8" s="13">
        <v>2</v>
      </c>
      <c r="K8" s="15">
        <f t="shared" si="2"/>
        <v>1.6260162601626001E-2</v>
      </c>
      <c r="L8" s="13">
        <v>1</v>
      </c>
      <c r="M8" s="21">
        <f t="shared" si="3"/>
        <v>8.2977394683278796</v>
      </c>
      <c r="W8" s="1" t="s">
        <v>37</v>
      </c>
    </row>
    <row r="9" spans="1:23" s="1" customFormat="1" ht="16.8" customHeight="1" x14ac:dyDescent="0.25">
      <c r="A9" s="14" t="s">
        <v>18</v>
      </c>
      <c r="B9" s="14" t="s">
        <v>38</v>
      </c>
      <c r="C9" s="14" t="s">
        <v>39</v>
      </c>
      <c r="D9" s="13">
        <v>7</v>
      </c>
      <c r="E9" s="13">
        <v>7</v>
      </c>
      <c r="F9" s="13">
        <f t="shared" si="4"/>
        <v>14</v>
      </c>
      <c r="G9" s="15">
        <f t="shared" si="0"/>
        <v>2.6768642447418702E-2</v>
      </c>
      <c r="H9" s="13">
        <v>2</v>
      </c>
      <c r="I9" s="15">
        <f t="shared" si="1"/>
        <v>1.6E-2</v>
      </c>
      <c r="J9" s="13">
        <v>2</v>
      </c>
      <c r="K9" s="15">
        <f t="shared" si="2"/>
        <v>1.6260162601626001E-2</v>
      </c>
      <c r="L9" s="13">
        <v>1</v>
      </c>
      <c r="M9" s="21">
        <f t="shared" si="3"/>
        <v>8.2977394683278796</v>
      </c>
    </row>
    <row r="10" spans="1:23" s="1" customFormat="1" x14ac:dyDescent="0.25">
      <c r="A10" s="13" t="s">
        <v>18</v>
      </c>
      <c r="B10" s="13" t="s">
        <v>40</v>
      </c>
      <c r="C10" s="14" t="s">
        <v>41</v>
      </c>
      <c r="D10" s="13">
        <v>8</v>
      </c>
      <c r="E10" s="13">
        <v>9</v>
      </c>
      <c r="F10" s="13">
        <f t="shared" si="4"/>
        <v>17</v>
      </c>
      <c r="G10" s="15">
        <f t="shared" si="0"/>
        <v>3.2504780114722798E-2</v>
      </c>
      <c r="H10" s="13">
        <v>3</v>
      </c>
      <c r="I10" s="15">
        <f t="shared" si="1"/>
        <v>2.4E-2</v>
      </c>
      <c r="J10" s="13">
        <v>2</v>
      </c>
      <c r="K10" s="15">
        <f t="shared" si="2"/>
        <v>1.6260162601626001E-2</v>
      </c>
      <c r="L10" s="13">
        <v>1</v>
      </c>
      <c r="M10" s="21">
        <f t="shared" si="3"/>
        <v>8.0736832675906705</v>
      </c>
    </row>
    <row r="11" spans="1:23" s="1" customFormat="1" ht="15.6" x14ac:dyDescent="0.25">
      <c r="A11" s="6" t="s">
        <v>13</v>
      </c>
      <c r="B11" s="7" t="s">
        <v>42</v>
      </c>
      <c r="C11" s="7" t="s">
        <v>43</v>
      </c>
      <c r="D11" s="12">
        <v>8</v>
      </c>
      <c r="E11" s="12">
        <v>8</v>
      </c>
      <c r="F11" s="6">
        <f t="shared" si="4"/>
        <v>16</v>
      </c>
      <c r="G11" s="11">
        <f t="shared" si="0"/>
        <v>3.05927342256214E-2</v>
      </c>
      <c r="H11" s="6">
        <v>3</v>
      </c>
      <c r="I11" s="11">
        <f t="shared" si="1"/>
        <v>2.4E-2</v>
      </c>
      <c r="J11" s="6">
        <v>3</v>
      </c>
      <c r="K11" s="11">
        <f t="shared" si="2"/>
        <v>2.4390243902439001E-2</v>
      </c>
      <c r="L11" s="6">
        <v>1.2</v>
      </c>
      <c r="M11" s="20">
        <f t="shared" si="3"/>
        <v>7.5865046567569197</v>
      </c>
      <c r="P11" s="22" t="s">
        <v>44</v>
      </c>
    </row>
    <row r="12" spans="1:23" s="1" customFormat="1" ht="15.6" x14ac:dyDescent="0.25">
      <c r="A12" s="13" t="s">
        <v>18</v>
      </c>
      <c r="B12" s="13" t="s">
        <v>45</v>
      </c>
      <c r="C12" s="14" t="s">
        <v>46</v>
      </c>
      <c r="D12" s="13">
        <v>8</v>
      </c>
      <c r="E12" s="13">
        <v>8</v>
      </c>
      <c r="F12" s="13">
        <f t="shared" si="4"/>
        <v>16</v>
      </c>
      <c r="G12" s="15">
        <f t="shared" si="0"/>
        <v>3.05927342256214E-2</v>
      </c>
      <c r="H12" s="13">
        <v>2</v>
      </c>
      <c r="I12" s="15">
        <f t="shared" si="1"/>
        <v>1.6E-2</v>
      </c>
      <c r="J12" s="13">
        <v>3</v>
      </c>
      <c r="K12" s="15">
        <f t="shared" si="2"/>
        <v>2.4390243902439001E-2</v>
      </c>
      <c r="L12" s="13">
        <v>1</v>
      </c>
      <c r="M12" s="21">
        <f t="shared" si="3"/>
        <v>7.5742880631067502</v>
      </c>
      <c r="P12" s="22" t="s">
        <v>47</v>
      </c>
    </row>
    <row r="13" spans="1:23" s="1" customFormat="1" x14ac:dyDescent="0.25">
      <c r="A13" s="6" t="s">
        <v>13</v>
      </c>
      <c r="B13" s="7" t="s">
        <v>48</v>
      </c>
      <c r="C13" s="7" t="s">
        <v>49</v>
      </c>
      <c r="D13" s="12">
        <v>7</v>
      </c>
      <c r="E13" s="12">
        <v>7</v>
      </c>
      <c r="F13" s="6">
        <f t="shared" si="4"/>
        <v>14</v>
      </c>
      <c r="G13" s="11">
        <f t="shared" si="0"/>
        <v>2.6768642447418702E-2</v>
      </c>
      <c r="H13" s="6">
        <v>3</v>
      </c>
      <c r="I13" s="11">
        <f t="shared" si="1"/>
        <v>2.4E-2</v>
      </c>
      <c r="J13" s="6">
        <v>3</v>
      </c>
      <c r="K13" s="11">
        <f t="shared" si="2"/>
        <v>2.4390243902439001E-2</v>
      </c>
      <c r="L13" s="6">
        <v>1.2</v>
      </c>
      <c r="M13" s="20">
        <f t="shared" si="3"/>
        <v>6.6381915746623097</v>
      </c>
    </row>
    <row r="14" spans="1:23" s="1" customFormat="1" x14ac:dyDescent="0.25">
      <c r="A14" s="6" t="s">
        <v>13</v>
      </c>
      <c r="B14" s="7" t="s">
        <v>50</v>
      </c>
      <c r="C14" s="7" t="s">
        <v>51</v>
      </c>
      <c r="D14" s="12">
        <v>9</v>
      </c>
      <c r="E14" s="12">
        <v>9</v>
      </c>
      <c r="F14" s="6">
        <f t="shared" si="4"/>
        <v>18</v>
      </c>
      <c r="G14" s="11">
        <f t="shared" si="0"/>
        <v>3.4416826003824098E-2</v>
      </c>
      <c r="H14" s="6">
        <v>4</v>
      </c>
      <c r="I14" s="11">
        <f t="shared" si="1"/>
        <v>3.2000000000000001E-2</v>
      </c>
      <c r="J14" s="6">
        <v>4</v>
      </c>
      <c r="K14" s="11">
        <f t="shared" si="2"/>
        <v>3.2520325203252001E-2</v>
      </c>
      <c r="L14" s="6">
        <v>1.2</v>
      </c>
      <c r="M14" s="20">
        <f t="shared" si="3"/>
        <v>6.4011133041386499</v>
      </c>
    </row>
    <row r="15" spans="1:23" s="1" customFormat="1" x14ac:dyDescent="0.25">
      <c r="A15" s="6" t="s">
        <v>13</v>
      </c>
      <c r="B15" s="7" t="s">
        <v>52</v>
      </c>
      <c r="C15" s="7" t="s">
        <v>53</v>
      </c>
      <c r="D15" s="12">
        <v>9</v>
      </c>
      <c r="E15" s="12">
        <v>9</v>
      </c>
      <c r="F15" s="6">
        <f t="shared" si="4"/>
        <v>18</v>
      </c>
      <c r="G15" s="11">
        <f t="shared" si="0"/>
        <v>3.4416826003824098E-2</v>
      </c>
      <c r="H15" s="6">
        <v>4</v>
      </c>
      <c r="I15" s="11">
        <f t="shared" si="1"/>
        <v>3.2000000000000001E-2</v>
      </c>
      <c r="J15" s="6">
        <v>4</v>
      </c>
      <c r="K15" s="11">
        <f t="shared" si="2"/>
        <v>3.2520325203252001E-2</v>
      </c>
      <c r="L15" s="6">
        <v>1.2</v>
      </c>
      <c r="M15" s="20">
        <f t="shared" si="3"/>
        <v>6.4011133041386499</v>
      </c>
    </row>
    <row r="16" spans="1:23" s="1" customFormat="1" x14ac:dyDescent="0.25">
      <c r="A16" s="6" t="s">
        <v>13</v>
      </c>
      <c r="B16" s="7" t="s">
        <v>54</v>
      </c>
      <c r="C16" s="7" t="s">
        <v>55</v>
      </c>
      <c r="D16" s="12">
        <v>9</v>
      </c>
      <c r="E16" s="12">
        <v>9</v>
      </c>
      <c r="F16" s="6">
        <f t="shared" si="4"/>
        <v>18</v>
      </c>
      <c r="G16" s="11">
        <f t="shared" si="0"/>
        <v>3.4416826003824098E-2</v>
      </c>
      <c r="H16" s="6">
        <v>4</v>
      </c>
      <c r="I16" s="11">
        <f t="shared" si="1"/>
        <v>3.2000000000000001E-2</v>
      </c>
      <c r="J16" s="6">
        <v>4</v>
      </c>
      <c r="K16" s="11">
        <f t="shared" si="2"/>
        <v>3.2520325203252001E-2</v>
      </c>
      <c r="L16" s="6">
        <v>1.2</v>
      </c>
      <c r="M16" s="20">
        <f t="shared" si="3"/>
        <v>6.4011133041386499</v>
      </c>
    </row>
    <row r="17" spans="1:27" s="1" customFormat="1" x14ac:dyDescent="0.25">
      <c r="A17" s="13" t="s">
        <v>18</v>
      </c>
      <c r="B17" s="14" t="s">
        <v>56</v>
      </c>
      <c r="C17" s="14" t="s">
        <v>57</v>
      </c>
      <c r="D17" s="13">
        <v>8</v>
      </c>
      <c r="E17" s="13">
        <v>8</v>
      </c>
      <c r="F17" s="13">
        <f t="shared" si="4"/>
        <v>16</v>
      </c>
      <c r="G17" s="15">
        <f t="shared" si="0"/>
        <v>3.05927342256214E-2</v>
      </c>
      <c r="H17" s="13">
        <v>3</v>
      </c>
      <c r="I17" s="15">
        <f t="shared" si="1"/>
        <v>2.4E-2</v>
      </c>
      <c r="J17" s="13">
        <v>3</v>
      </c>
      <c r="K17" s="15">
        <f t="shared" si="2"/>
        <v>2.4390243902439001E-2</v>
      </c>
      <c r="L17" s="13">
        <v>1</v>
      </c>
      <c r="M17" s="21">
        <f t="shared" si="3"/>
        <v>6.3220872139640996</v>
      </c>
    </row>
    <row r="18" spans="1:27" s="1" customFormat="1" x14ac:dyDescent="0.25">
      <c r="A18" s="13" t="s">
        <v>18</v>
      </c>
      <c r="B18" s="14" t="s">
        <v>58</v>
      </c>
      <c r="C18" s="14" t="s">
        <v>59</v>
      </c>
      <c r="D18" s="13">
        <v>8</v>
      </c>
      <c r="E18" s="13">
        <v>8</v>
      </c>
      <c r="F18" s="13">
        <f t="shared" si="4"/>
        <v>16</v>
      </c>
      <c r="G18" s="15">
        <f t="shared" si="0"/>
        <v>3.05927342256214E-2</v>
      </c>
      <c r="H18" s="13">
        <v>3</v>
      </c>
      <c r="I18" s="15">
        <f t="shared" si="1"/>
        <v>2.4E-2</v>
      </c>
      <c r="J18" s="13">
        <v>3</v>
      </c>
      <c r="K18" s="15">
        <f t="shared" si="2"/>
        <v>2.4390243902439001E-2</v>
      </c>
      <c r="L18" s="13">
        <v>1</v>
      </c>
      <c r="M18" s="21">
        <f t="shared" si="3"/>
        <v>6.3220872139640996</v>
      </c>
    </row>
    <row r="19" spans="1:27" s="1" customFormat="1" x14ac:dyDescent="0.25">
      <c r="A19" s="13" t="s">
        <v>18</v>
      </c>
      <c r="B19" s="14" t="s">
        <v>42</v>
      </c>
      <c r="C19" s="14" t="s">
        <v>60</v>
      </c>
      <c r="D19" s="13">
        <v>8</v>
      </c>
      <c r="E19" s="13">
        <v>8</v>
      </c>
      <c r="F19" s="13">
        <f t="shared" si="4"/>
        <v>16</v>
      </c>
      <c r="G19" s="15">
        <f t="shared" si="0"/>
        <v>3.05927342256214E-2</v>
      </c>
      <c r="H19" s="13">
        <v>3</v>
      </c>
      <c r="I19" s="15">
        <f t="shared" si="1"/>
        <v>2.4E-2</v>
      </c>
      <c r="J19" s="13">
        <v>3</v>
      </c>
      <c r="K19" s="15">
        <f t="shared" si="2"/>
        <v>2.4390243902439001E-2</v>
      </c>
      <c r="L19" s="13">
        <v>1</v>
      </c>
      <c r="M19" s="21">
        <f t="shared" si="3"/>
        <v>6.3220872139640996</v>
      </c>
    </row>
    <row r="20" spans="1:27" s="1" customFormat="1" x14ac:dyDescent="0.25">
      <c r="A20" s="6" t="s">
        <v>13</v>
      </c>
      <c r="B20" s="7" t="s">
        <v>61</v>
      </c>
      <c r="C20" s="7" t="s">
        <v>62</v>
      </c>
      <c r="D20" s="12">
        <v>8</v>
      </c>
      <c r="E20" s="12">
        <v>8</v>
      </c>
      <c r="F20" s="6">
        <f t="shared" si="4"/>
        <v>16</v>
      </c>
      <c r="G20" s="11">
        <f t="shared" si="0"/>
        <v>3.05927342256214E-2</v>
      </c>
      <c r="H20" s="6">
        <v>4</v>
      </c>
      <c r="I20" s="11">
        <f t="shared" si="1"/>
        <v>3.2000000000000001E-2</v>
      </c>
      <c r="J20" s="6">
        <v>4</v>
      </c>
      <c r="K20" s="11">
        <f t="shared" si="2"/>
        <v>3.2520325203252001E-2</v>
      </c>
      <c r="L20" s="6">
        <v>1.2</v>
      </c>
      <c r="M20" s="20">
        <f t="shared" si="3"/>
        <v>5.68987849256769</v>
      </c>
    </row>
    <row r="21" spans="1:27" s="2" customFormat="1" x14ac:dyDescent="0.25">
      <c r="A21" s="14" t="s">
        <v>18</v>
      </c>
      <c r="B21" s="14" t="s">
        <v>63</v>
      </c>
      <c r="C21" s="14" t="s">
        <v>64</v>
      </c>
      <c r="D21" s="13">
        <v>7</v>
      </c>
      <c r="E21" s="13">
        <v>7</v>
      </c>
      <c r="F21" s="13">
        <f t="shared" si="4"/>
        <v>14</v>
      </c>
      <c r="G21" s="15">
        <f t="shared" si="0"/>
        <v>2.6768642447418702E-2</v>
      </c>
      <c r="H21" s="13">
        <v>3</v>
      </c>
      <c r="I21" s="15">
        <f t="shared" si="1"/>
        <v>2.4E-2</v>
      </c>
      <c r="J21" s="13">
        <v>3</v>
      </c>
      <c r="K21" s="15">
        <f t="shared" si="2"/>
        <v>2.4390243902439001E-2</v>
      </c>
      <c r="L21" s="13">
        <v>1</v>
      </c>
      <c r="M21" s="21">
        <f t="shared" si="3"/>
        <v>5.5318263122185902</v>
      </c>
    </row>
    <row r="22" spans="1:27" s="2" customFormat="1" x14ac:dyDescent="0.25">
      <c r="A22" s="14" t="s">
        <v>18</v>
      </c>
      <c r="B22" s="14" t="s">
        <v>65</v>
      </c>
      <c r="C22" s="14" t="s">
        <v>66</v>
      </c>
      <c r="D22" s="13">
        <v>7</v>
      </c>
      <c r="E22" s="13">
        <v>7</v>
      </c>
      <c r="F22" s="13">
        <f t="shared" si="4"/>
        <v>14</v>
      </c>
      <c r="G22" s="15">
        <f t="shared" si="0"/>
        <v>2.6768642447418702E-2</v>
      </c>
      <c r="H22" s="13">
        <v>3</v>
      </c>
      <c r="I22" s="15">
        <f t="shared" si="1"/>
        <v>2.4E-2</v>
      </c>
      <c r="J22" s="13">
        <v>3</v>
      </c>
      <c r="K22" s="15">
        <f t="shared" si="2"/>
        <v>2.4390243902439001E-2</v>
      </c>
      <c r="L22" s="13">
        <v>1</v>
      </c>
      <c r="M22" s="21">
        <f t="shared" si="3"/>
        <v>5.5318263122185902</v>
      </c>
    </row>
    <row r="23" spans="1:27" s="2" customFormat="1" x14ac:dyDescent="0.25">
      <c r="A23" s="14" t="s">
        <v>18</v>
      </c>
      <c r="B23" s="14" t="s">
        <v>67</v>
      </c>
      <c r="C23" s="14" t="s">
        <v>68</v>
      </c>
      <c r="D23" s="13">
        <v>7</v>
      </c>
      <c r="E23" s="13">
        <v>7</v>
      </c>
      <c r="F23" s="13">
        <f t="shared" si="4"/>
        <v>14</v>
      </c>
      <c r="G23" s="15">
        <f t="shared" si="0"/>
        <v>2.6768642447418702E-2</v>
      </c>
      <c r="H23" s="13">
        <v>3</v>
      </c>
      <c r="I23" s="15">
        <f t="shared" si="1"/>
        <v>2.4E-2</v>
      </c>
      <c r="J23" s="13">
        <v>3</v>
      </c>
      <c r="K23" s="15">
        <f t="shared" si="2"/>
        <v>2.4390243902439001E-2</v>
      </c>
      <c r="L23" s="13">
        <v>1</v>
      </c>
      <c r="M23" s="21">
        <f t="shared" si="3"/>
        <v>5.5318263122185902</v>
      </c>
      <c r="V23" s="25"/>
      <c r="X23" s="25"/>
      <c r="Z23" s="25"/>
    </row>
    <row r="24" spans="1:27" s="2" customFormat="1" x14ac:dyDescent="0.25">
      <c r="A24" s="14" t="s">
        <v>18</v>
      </c>
      <c r="B24" s="14" t="s">
        <v>69</v>
      </c>
      <c r="C24" s="14" t="s">
        <v>70</v>
      </c>
      <c r="D24" s="13">
        <v>7</v>
      </c>
      <c r="E24" s="13">
        <v>7</v>
      </c>
      <c r="F24" s="13">
        <f t="shared" si="4"/>
        <v>14</v>
      </c>
      <c r="G24" s="15">
        <f t="shared" si="0"/>
        <v>2.6768642447418702E-2</v>
      </c>
      <c r="H24" s="13">
        <v>3</v>
      </c>
      <c r="I24" s="15">
        <f t="shared" si="1"/>
        <v>2.4E-2</v>
      </c>
      <c r="J24" s="13">
        <v>3</v>
      </c>
      <c r="K24" s="15">
        <f t="shared" si="2"/>
        <v>2.4390243902439001E-2</v>
      </c>
      <c r="L24" s="13">
        <v>1</v>
      </c>
      <c r="M24" s="21">
        <f t="shared" si="3"/>
        <v>5.5318263122185902</v>
      </c>
      <c r="U24" s="25"/>
      <c r="W24" s="25"/>
      <c r="Y24" s="25"/>
      <c r="AA24" s="28"/>
    </row>
    <row r="25" spans="1:27" s="2" customFormat="1" x14ac:dyDescent="0.25">
      <c r="A25" s="14" t="s">
        <v>18</v>
      </c>
      <c r="B25" s="14" t="s">
        <v>71</v>
      </c>
      <c r="C25" s="14" t="s">
        <v>72</v>
      </c>
      <c r="D25" s="13">
        <v>7</v>
      </c>
      <c r="E25" s="13">
        <v>7</v>
      </c>
      <c r="F25" s="13">
        <f t="shared" si="4"/>
        <v>14</v>
      </c>
      <c r="G25" s="15">
        <f t="shared" si="0"/>
        <v>2.6768642447418702E-2</v>
      </c>
      <c r="H25" s="13">
        <v>3</v>
      </c>
      <c r="I25" s="15">
        <f t="shared" si="1"/>
        <v>2.4E-2</v>
      </c>
      <c r="J25" s="13">
        <v>3</v>
      </c>
      <c r="K25" s="15">
        <f t="shared" si="2"/>
        <v>2.4390243902439001E-2</v>
      </c>
      <c r="L25" s="13">
        <v>1</v>
      </c>
      <c r="M25" s="21">
        <f t="shared" si="3"/>
        <v>5.5318263122185902</v>
      </c>
      <c r="U25" s="25"/>
      <c r="W25" s="25"/>
      <c r="Y25" s="25"/>
      <c r="AA25" s="28"/>
    </row>
    <row r="26" spans="1:27" s="2" customFormat="1" x14ac:dyDescent="0.25">
      <c r="A26" s="6" t="s">
        <v>13</v>
      </c>
      <c r="B26" s="7" t="s">
        <v>73</v>
      </c>
      <c r="C26" s="7" t="s">
        <v>74</v>
      </c>
      <c r="D26" s="12">
        <v>9</v>
      </c>
      <c r="E26" s="12">
        <v>9</v>
      </c>
      <c r="F26" s="6">
        <f t="shared" si="4"/>
        <v>18</v>
      </c>
      <c r="G26" s="11">
        <f t="shared" si="0"/>
        <v>3.4416826003824098E-2</v>
      </c>
      <c r="H26" s="6">
        <v>5</v>
      </c>
      <c r="I26" s="11">
        <f t="shared" si="1"/>
        <v>0.04</v>
      </c>
      <c r="J26" s="6">
        <v>5</v>
      </c>
      <c r="K26" s="11">
        <f t="shared" si="2"/>
        <v>4.0650406504064998E-2</v>
      </c>
      <c r="L26" s="6">
        <v>1.2</v>
      </c>
      <c r="M26" s="20">
        <f t="shared" si="3"/>
        <v>5.1208906433109203</v>
      </c>
      <c r="Q26" s="26"/>
      <c r="R26" s="27"/>
      <c r="S26" s="27"/>
      <c r="T26" s="27"/>
      <c r="U26" s="25"/>
      <c r="W26" s="25"/>
      <c r="Y26" s="25"/>
      <c r="Z26" s="27"/>
      <c r="AA26" s="28"/>
    </row>
    <row r="27" spans="1:27" s="2" customFormat="1" x14ac:dyDescent="0.25">
      <c r="A27" s="6" t="s">
        <v>13</v>
      </c>
      <c r="B27" s="7" t="s">
        <v>75</v>
      </c>
      <c r="C27" s="7" t="s">
        <v>76</v>
      </c>
      <c r="D27" s="12">
        <v>7</v>
      </c>
      <c r="E27" s="12">
        <v>7</v>
      </c>
      <c r="F27" s="6">
        <f t="shared" si="4"/>
        <v>14</v>
      </c>
      <c r="G27" s="11">
        <f t="shared" si="0"/>
        <v>2.6768642447418702E-2</v>
      </c>
      <c r="H27" s="6">
        <v>4</v>
      </c>
      <c r="I27" s="11">
        <f t="shared" si="1"/>
        <v>3.2000000000000001E-2</v>
      </c>
      <c r="J27" s="6">
        <v>4</v>
      </c>
      <c r="K27" s="11">
        <f t="shared" si="2"/>
        <v>3.2520325203252001E-2</v>
      </c>
      <c r="L27" s="6">
        <v>1.2</v>
      </c>
      <c r="M27" s="20">
        <f t="shared" si="3"/>
        <v>4.97864368099673</v>
      </c>
      <c r="U27" s="25"/>
      <c r="W27" s="25"/>
      <c r="Y27" s="25"/>
      <c r="AA27" s="28"/>
    </row>
    <row r="28" spans="1:27" s="2" customFormat="1" x14ac:dyDescent="0.25">
      <c r="A28" s="13" t="s">
        <v>18</v>
      </c>
      <c r="B28" s="14" t="s">
        <v>77</v>
      </c>
      <c r="C28" s="14" t="s">
        <v>78</v>
      </c>
      <c r="D28" s="13">
        <v>8</v>
      </c>
      <c r="E28" s="13">
        <v>8</v>
      </c>
      <c r="F28" s="13">
        <f t="shared" si="4"/>
        <v>16</v>
      </c>
      <c r="G28" s="15">
        <f t="shared" si="0"/>
        <v>3.05927342256214E-2</v>
      </c>
      <c r="H28" s="13">
        <v>4</v>
      </c>
      <c r="I28" s="15">
        <f t="shared" si="1"/>
        <v>3.2000000000000001E-2</v>
      </c>
      <c r="J28" s="13">
        <v>4</v>
      </c>
      <c r="K28" s="15">
        <f t="shared" si="2"/>
        <v>3.2520325203252001E-2</v>
      </c>
      <c r="L28" s="13">
        <v>1</v>
      </c>
      <c r="M28" s="21">
        <f t="shared" si="3"/>
        <v>4.74156541047308</v>
      </c>
      <c r="V28" s="25"/>
      <c r="X28" s="25"/>
      <c r="Z28" s="25"/>
    </row>
    <row r="29" spans="1:27" s="2" customFormat="1" x14ac:dyDescent="0.25">
      <c r="A29" s="6" t="s">
        <v>13</v>
      </c>
      <c r="B29" s="7" t="s">
        <v>79</v>
      </c>
      <c r="C29" s="7" t="s">
        <v>80</v>
      </c>
      <c r="D29" s="12">
        <v>9</v>
      </c>
      <c r="E29" s="12">
        <v>9</v>
      </c>
      <c r="F29" s="6">
        <f t="shared" si="4"/>
        <v>18</v>
      </c>
      <c r="G29" s="11">
        <f t="shared" si="0"/>
        <v>3.4416826003824098E-2</v>
      </c>
      <c r="H29" s="6">
        <v>6</v>
      </c>
      <c r="I29" s="11">
        <f t="shared" si="1"/>
        <v>4.8000000000000001E-2</v>
      </c>
      <c r="J29" s="6">
        <v>6</v>
      </c>
      <c r="K29" s="11">
        <f t="shared" si="2"/>
        <v>4.8780487804878099E-2</v>
      </c>
      <c r="L29" s="6">
        <v>1.2</v>
      </c>
      <c r="M29" s="20">
        <f t="shared" ref="M29" si="5">G29/(I29+K29)*10*L29</f>
        <v>4.2674088694257701</v>
      </c>
      <c r="V29" s="25"/>
      <c r="X29" s="25"/>
      <c r="Z29" s="25"/>
    </row>
    <row r="30" spans="1:27" s="2" customFormat="1" x14ac:dyDescent="0.25">
      <c r="A30" s="6" t="s">
        <v>13</v>
      </c>
      <c r="B30" s="7" t="s">
        <v>81</v>
      </c>
      <c r="C30" s="7" t="s">
        <v>82</v>
      </c>
      <c r="D30" s="12">
        <v>7</v>
      </c>
      <c r="E30" s="12">
        <v>7</v>
      </c>
      <c r="F30" s="6">
        <f t="shared" si="4"/>
        <v>14</v>
      </c>
      <c r="G30" s="11">
        <f t="shared" si="0"/>
        <v>2.6768642447418702E-2</v>
      </c>
      <c r="H30" s="6">
        <v>5</v>
      </c>
      <c r="I30" s="11">
        <f t="shared" si="1"/>
        <v>0.04</v>
      </c>
      <c r="J30" s="6">
        <v>5</v>
      </c>
      <c r="K30" s="11">
        <f t="shared" si="2"/>
        <v>4.0650406504064998E-2</v>
      </c>
      <c r="L30" s="6">
        <v>1.2</v>
      </c>
      <c r="M30" s="20">
        <f t="shared" ref="M30:M35" si="6">G30/(I30+K30)*10*L30</f>
        <v>3.98291494479738</v>
      </c>
      <c r="V30" s="25"/>
      <c r="X30" s="25"/>
      <c r="Z30" s="25"/>
    </row>
    <row r="31" spans="1:27" s="2" customFormat="1" x14ac:dyDescent="0.25">
      <c r="A31" s="6" t="s">
        <v>13</v>
      </c>
      <c r="B31" s="7" t="s">
        <v>83</v>
      </c>
      <c r="C31" s="7" t="s">
        <v>84</v>
      </c>
      <c r="D31" s="12">
        <v>7</v>
      </c>
      <c r="E31" s="12">
        <v>7</v>
      </c>
      <c r="F31" s="6">
        <f t="shared" si="4"/>
        <v>14</v>
      </c>
      <c r="G31" s="11">
        <f t="shared" si="0"/>
        <v>2.6768642447418702E-2</v>
      </c>
      <c r="H31" s="6">
        <v>5</v>
      </c>
      <c r="I31" s="11">
        <f t="shared" si="1"/>
        <v>0.04</v>
      </c>
      <c r="J31" s="6">
        <v>5</v>
      </c>
      <c r="K31" s="11">
        <f t="shared" si="2"/>
        <v>4.0650406504064998E-2</v>
      </c>
      <c r="L31" s="6">
        <v>1.2</v>
      </c>
      <c r="M31" s="20">
        <f t="shared" si="6"/>
        <v>3.98291494479738</v>
      </c>
      <c r="V31" s="25"/>
      <c r="X31" s="25"/>
      <c r="Z31" s="25"/>
    </row>
    <row r="32" spans="1:27" s="2" customFormat="1" x14ac:dyDescent="0.25">
      <c r="A32" s="6" t="s">
        <v>13</v>
      </c>
      <c r="B32" s="7" t="s">
        <v>85</v>
      </c>
      <c r="C32" s="7" t="s">
        <v>86</v>
      </c>
      <c r="D32" s="12">
        <v>8</v>
      </c>
      <c r="E32" s="12">
        <v>8</v>
      </c>
      <c r="F32" s="6">
        <f t="shared" si="4"/>
        <v>16</v>
      </c>
      <c r="G32" s="11">
        <f t="shared" si="0"/>
        <v>3.05927342256214E-2</v>
      </c>
      <c r="H32" s="6">
        <v>6</v>
      </c>
      <c r="I32" s="11">
        <f t="shared" si="1"/>
        <v>4.8000000000000001E-2</v>
      </c>
      <c r="J32" s="6">
        <v>6</v>
      </c>
      <c r="K32" s="11">
        <f t="shared" si="2"/>
        <v>4.8780487804878099E-2</v>
      </c>
      <c r="L32" s="6">
        <v>1.2</v>
      </c>
      <c r="M32" s="20">
        <f t="shared" si="6"/>
        <v>3.7932523283784598</v>
      </c>
      <c r="V32" s="25"/>
      <c r="X32" s="25"/>
      <c r="Z32" s="25"/>
    </row>
    <row r="33" spans="1:26" s="2" customFormat="1" x14ac:dyDescent="0.25">
      <c r="A33" s="16" t="s">
        <v>87</v>
      </c>
      <c r="B33" s="16" t="s">
        <v>88</v>
      </c>
      <c r="C33" s="16" t="s">
        <v>89</v>
      </c>
      <c r="D33" s="17">
        <v>9</v>
      </c>
      <c r="E33" s="17">
        <v>9</v>
      </c>
      <c r="F33" s="17">
        <f t="shared" si="4"/>
        <v>18</v>
      </c>
      <c r="G33" s="18">
        <f t="shared" si="0"/>
        <v>3.4416826003824098E-2</v>
      </c>
      <c r="H33" s="17">
        <v>7</v>
      </c>
      <c r="I33" s="18">
        <f t="shared" si="1"/>
        <v>5.6000000000000001E-2</v>
      </c>
      <c r="J33" s="17">
        <v>6</v>
      </c>
      <c r="K33" s="18">
        <f t="shared" si="2"/>
        <v>4.8780487804878099E-2</v>
      </c>
      <c r="L33" s="17">
        <v>1</v>
      </c>
      <c r="M33" s="23">
        <f>G33/(I33+K33)*10*L33</f>
        <v>3.2846598374226894</v>
      </c>
      <c r="V33" s="25"/>
      <c r="X33" s="25"/>
      <c r="Z33" s="25"/>
    </row>
    <row r="34" spans="1:26" s="2" customFormat="1" x14ac:dyDescent="0.25">
      <c r="A34" s="13" t="s">
        <v>18</v>
      </c>
      <c r="B34" s="14" t="s">
        <v>90</v>
      </c>
      <c r="C34" s="14" t="s">
        <v>91</v>
      </c>
      <c r="D34" s="13">
        <v>8</v>
      </c>
      <c r="E34" s="13">
        <v>8</v>
      </c>
      <c r="F34" s="13">
        <f t="shared" si="4"/>
        <v>16</v>
      </c>
      <c r="G34" s="15">
        <f t="shared" si="0"/>
        <v>3.05927342256214E-2</v>
      </c>
      <c r="H34" s="13">
        <v>7</v>
      </c>
      <c r="I34" s="15">
        <f t="shared" si="1"/>
        <v>5.6000000000000001E-2</v>
      </c>
      <c r="J34" s="13">
        <v>6</v>
      </c>
      <c r="K34" s="15">
        <f t="shared" si="2"/>
        <v>4.8780487804878099E-2</v>
      </c>
      <c r="L34" s="13">
        <v>1</v>
      </c>
      <c r="M34" s="21">
        <f t="shared" si="6"/>
        <v>2.9196976332646098</v>
      </c>
      <c r="V34" s="25"/>
      <c r="X34" s="25"/>
      <c r="Z34" s="25"/>
    </row>
    <row r="35" spans="1:26" s="2" customFormat="1" x14ac:dyDescent="0.25">
      <c r="A35" s="6" t="s">
        <v>13</v>
      </c>
      <c r="B35" s="7" t="s">
        <v>92</v>
      </c>
      <c r="C35" s="7" t="s">
        <v>93</v>
      </c>
      <c r="D35" s="12">
        <v>7</v>
      </c>
      <c r="E35" s="12">
        <v>7</v>
      </c>
      <c r="F35" s="6">
        <f t="shared" si="4"/>
        <v>14</v>
      </c>
      <c r="G35" s="11">
        <f t="shared" si="0"/>
        <v>2.6768642447418702E-2</v>
      </c>
      <c r="H35" s="6">
        <v>8</v>
      </c>
      <c r="I35" s="11">
        <f t="shared" si="1"/>
        <v>6.4000000000000001E-2</v>
      </c>
      <c r="J35" s="6">
        <v>8</v>
      </c>
      <c r="K35" s="11">
        <f t="shared" si="2"/>
        <v>6.50406504065041E-2</v>
      </c>
      <c r="L35" s="6">
        <v>1.2</v>
      </c>
      <c r="M35" s="20">
        <f t="shared" si="6"/>
        <v>2.4893218404983601</v>
      </c>
      <c r="V35" s="25"/>
      <c r="X35" s="25"/>
      <c r="Z35" s="25"/>
    </row>
    <row r="36" spans="1:26" x14ac:dyDescent="0.25">
      <c r="C36" s="19"/>
      <c r="F36">
        <f>SUM(F2:F35)</f>
        <v>523</v>
      </c>
      <c r="H36">
        <f>SUM(H2:H35)</f>
        <v>125</v>
      </c>
      <c r="J36">
        <f>SUM(J2:J35)</f>
        <v>123</v>
      </c>
      <c r="V36" s="3"/>
      <c r="X36" s="3"/>
      <c r="Z36" s="3"/>
    </row>
    <row r="37" spans="1:26" x14ac:dyDescent="0.25">
      <c r="C37" s="19"/>
      <c r="V37" s="3"/>
      <c r="X37" s="3"/>
      <c r="Z37" s="3"/>
    </row>
    <row r="38" spans="1:26" x14ac:dyDescent="0.25">
      <c r="V38" s="3"/>
      <c r="X38" s="3"/>
      <c r="Z38" s="3"/>
    </row>
    <row r="39" spans="1:26" x14ac:dyDescent="0.25">
      <c r="V39" s="3"/>
      <c r="X39" s="3"/>
      <c r="Z39" s="3"/>
    </row>
    <row r="40" spans="1:26" x14ac:dyDescent="0.25">
      <c r="V40" s="3"/>
      <c r="X40" s="3"/>
      <c r="Z40" s="3"/>
    </row>
    <row r="41" spans="1:26" x14ac:dyDescent="0.25">
      <c r="V41" s="3"/>
      <c r="X41" s="3"/>
      <c r="Z41" s="3"/>
    </row>
    <row r="42" spans="1:26" x14ac:dyDescent="0.25">
      <c r="V42" s="3"/>
      <c r="X42" s="3"/>
      <c r="Z42" s="3"/>
    </row>
    <row r="43" spans="1:26" x14ac:dyDescent="0.25">
      <c r="V43" s="3"/>
      <c r="X43" s="3"/>
      <c r="Z43" s="3"/>
    </row>
    <row r="44" spans="1:26" x14ac:dyDescent="0.25">
      <c r="V44" s="3"/>
      <c r="X44" s="3"/>
      <c r="Z44" s="3"/>
    </row>
    <row r="45" spans="1:26" x14ac:dyDescent="0.25">
      <c r="V45" s="3"/>
      <c r="X45" s="3"/>
      <c r="Z45" s="3"/>
    </row>
    <row r="46" spans="1:26" x14ac:dyDescent="0.25">
      <c r="V46" s="3"/>
      <c r="X46" s="3"/>
      <c r="Z46" s="3"/>
    </row>
    <row r="47" spans="1:26" x14ac:dyDescent="0.25">
      <c r="V47" s="3"/>
      <c r="X47" s="3"/>
      <c r="Z47" s="3"/>
    </row>
    <row r="48" spans="1:26" x14ac:dyDescent="0.25">
      <c r="V48" s="3"/>
      <c r="X48" s="3"/>
      <c r="Z48" s="3"/>
    </row>
    <row r="49" spans="22:26" x14ac:dyDescent="0.25">
      <c r="V49" s="3"/>
      <c r="X49" s="3"/>
      <c r="Z49" s="3"/>
    </row>
    <row r="50" spans="22:26" x14ac:dyDescent="0.25">
      <c r="V50" s="3"/>
      <c r="X50" s="3"/>
      <c r="Z50" s="3"/>
    </row>
    <row r="51" spans="22:26" x14ac:dyDescent="0.25">
      <c r="V51" s="3"/>
      <c r="X51" s="3"/>
      <c r="Z51" s="3"/>
    </row>
    <row r="52" spans="22:26" x14ac:dyDescent="0.25">
      <c r="V52" s="3"/>
      <c r="X52" s="3"/>
      <c r="Z52" s="3"/>
    </row>
    <row r="75" spans="9:12" x14ac:dyDescent="0.25">
      <c r="I75" s="29"/>
      <c r="J75" s="29"/>
      <c r="K75" s="30"/>
      <c r="L75" s="29"/>
    </row>
    <row r="76" spans="9:12" x14ac:dyDescent="0.25">
      <c r="I76" s="29"/>
      <c r="J76" s="29"/>
      <c r="K76" s="30"/>
      <c r="L76" s="29"/>
    </row>
    <row r="77" spans="9:12" x14ac:dyDescent="0.25">
      <c r="I77" s="29"/>
      <c r="J77" s="29"/>
      <c r="K77" s="30"/>
      <c r="L77" s="29"/>
    </row>
    <row r="78" spans="9:12" x14ac:dyDescent="0.25">
      <c r="I78" s="29"/>
      <c r="J78" s="29"/>
      <c r="K78" s="30"/>
      <c r="L78" s="29"/>
    </row>
    <row r="79" spans="9:12" x14ac:dyDescent="0.25">
      <c r="I79" s="29"/>
      <c r="J79" s="29"/>
      <c r="K79" s="30"/>
      <c r="L79" s="29"/>
    </row>
    <row r="80" spans="9:12" x14ac:dyDescent="0.25">
      <c r="I80" s="29"/>
      <c r="J80" s="29"/>
      <c r="K80" s="30"/>
      <c r="L80" s="29"/>
    </row>
    <row r="81" spans="9:12" x14ac:dyDescent="0.25">
      <c r="I81" s="29"/>
      <c r="J81" s="29"/>
      <c r="K81" s="30"/>
      <c r="L81" s="29"/>
    </row>
    <row r="82" spans="9:12" x14ac:dyDescent="0.25">
      <c r="I82" s="29"/>
      <c r="J82" s="29"/>
      <c r="K82" s="30"/>
      <c r="L82" s="29"/>
    </row>
    <row r="83" spans="9:12" x14ac:dyDescent="0.25">
      <c r="I83" s="29"/>
      <c r="J83" s="31"/>
      <c r="K83" s="30"/>
      <c r="L83" s="29"/>
    </row>
    <row r="84" spans="9:12" x14ac:dyDescent="0.25">
      <c r="I84" s="29"/>
      <c r="J84" s="29"/>
      <c r="K84" s="30"/>
      <c r="L84" s="29"/>
    </row>
    <row r="85" spans="9:12" x14ac:dyDescent="0.25">
      <c r="I85" s="29"/>
      <c r="J85" s="29"/>
      <c r="K85" s="30"/>
      <c r="L85" s="29"/>
    </row>
    <row r="86" spans="9:12" x14ac:dyDescent="0.25">
      <c r="I86" s="29"/>
      <c r="J86" s="29"/>
      <c r="K86" s="30"/>
      <c r="L86" s="29"/>
    </row>
    <row r="87" spans="9:12" x14ac:dyDescent="0.25">
      <c r="I87" s="29"/>
      <c r="J87" s="31"/>
      <c r="K87" s="30"/>
      <c r="L87" s="29"/>
    </row>
    <row r="88" spans="9:12" x14ac:dyDescent="0.25">
      <c r="I88" s="29"/>
      <c r="J88" s="29"/>
      <c r="K88" s="30"/>
      <c r="L88" s="29"/>
    </row>
    <row r="89" spans="9:12" x14ac:dyDescent="0.25">
      <c r="I89" s="29"/>
      <c r="J89" s="29"/>
      <c r="K89" s="30"/>
      <c r="L89" s="29"/>
    </row>
    <row r="90" spans="9:12" x14ac:dyDescent="0.25">
      <c r="I90" s="29"/>
      <c r="J90" s="29"/>
      <c r="K90" s="30"/>
      <c r="L90" s="29"/>
    </row>
    <row r="91" spans="9:12" x14ac:dyDescent="0.25">
      <c r="I91" s="29"/>
      <c r="J91" s="29"/>
      <c r="K91" s="30"/>
      <c r="L91" s="29"/>
    </row>
    <row r="92" spans="9:12" x14ac:dyDescent="0.25">
      <c r="I92" s="29"/>
      <c r="J92" s="29"/>
      <c r="K92" s="30"/>
      <c r="L92" s="29"/>
    </row>
    <row r="93" spans="9:12" x14ac:dyDescent="0.25">
      <c r="I93" s="29"/>
      <c r="J93" s="31"/>
      <c r="K93" s="30"/>
      <c r="L93" s="29"/>
    </row>
    <row r="94" spans="9:12" x14ac:dyDescent="0.25">
      <c r="I94" s="29"/>
      <c r="J94" s="29"/>
      <c r="K94" s="30"/>
      <c r="L94" s="29"/>
    </row>
    <row r="95" spans="9:12" x14ac:dyDescent="0.25">
      <c r="I95" s="29"/>
      <c r="J95" s="29"/>
      <c r="K95" s="30"/>
      <c r="L95" s="29"/>
    </row>
    <row r="96" spans="9:12" x14ac:dyDescent="0.25">
      <c r="I96" s="29"/>
      <c r="J96" s="29"/>
      <c r="K96" s="30"/>
      <c r="L96" s="29"/>
    </row>
    <row r="97" spans="9:12" x14ac:dyDescent="0.25">
      <c r="I97" s="29"/>
      <c r="J97" s="29"/>
      <c r="K97" s="30"/>
      <c r="L97" s="29"/>
    </row>
    <row r="98" spans="9:12" x14ac:dyDescent="0.25">
      <c r="I98" s="29"/>
      <c r="J98" s="29"/>
      <c r="K98" s="30"/>
      <c r="L98" s="29"/>
    </row>
    <row r="99" spans="9:12" x14ac:dyDescent="0.25">
      <c r="I99" s="29"/>
      <c r="J99" s="29"/>
      <c r="K99" s="30"/>
      <c r="L99" s="29"/>
    </row>
    <row r="100" spans="9:12" x14ac:dyDescent="0.25">
      <c r="I100" s="29"/>
      <c r="J100" s="31"/>
      <c r="K100" s="30"/>
      <c r="L100" s="29"/>
    </row>
    <row r="101" spans="9:12" x14ac:dyDescent="0.25">
      <c r="I101" s="29"/>
      <c r="J101" s="31"/>
      <c r="K101" s="30"/>
      <c r="L101" s="29"/>
    </row>
    <row r="102" spans="9:12" x14ac:dyDescent="0.25">
      <c r="I102" s="29"/>
      <c r="J102" s="31"/>
      <c r="K102" s="30"/>
      <c r="L102" s="29"/>
    </row>
    <row r="103" spans="9:12" x14ac:dyDescent="0.25">
      <c r="I103" s="29"/>
      <c r="J103" s="29"/>
      <c r="K103" s="30"/>
      <c r="L103" s="29"/>
    </row>
    <row r="104" spans="9:12" x14ac:dyDescent="0.25">
      <c r="I104" s="29"/>
      <c r="J104" s="29"/>
      <c r="K104" s="30"/>
      <c r="L104" s="29"/>
    </row>
    <row r="105" spans="9:12" x14ac:dyDescent="0.25">
      <c r="I105" s="29"/>
      <c r="J105" s="29"/>
      <c r="K105" s="30"/>
      <c r="L105" s="29"/>
    </row>
    <row r="106" spans="9:12" x14ac:dyDescent="0.25">
      <c r="I106" s="29"/>
      <c r="J106" s="29"/>
      <c r="K106" s="30"/>
      <c r="L106" s="29"/>
    </row>
    <row r="107" spans="9:12" x14ac:dyDescent="0.25">
      <c r="I107" s="29"/>
      <c r="J107" s="29"/>
      <c r="K107" s="30"/>
      <c r="L107" s="29"/>
    </row>
    <row r="108" spans="9:12" x14ac:dyDescent="0.25">
      <c r="I108" s="29"/>
      <c r="J108" s="29"/>
      <c r="K108" s="30"/>
      <c r="L108" s="29"/>
    </row>
    <row r="109" spans="9:12" x14ac:dyDescent="0.25">
      <c r="I109" s="29"/>
      <c r="J109" s="29"/>
      <c r="K109" s="30"/>
      <c r="L109" s="29"/>
    </row>
    <row r="110" spans="9:12" x14ac:dyDescent="0.25">
      <c r="I110" s="29"/>
      <c r="J110" s="29"/>
      <c r="K110" s="30"/>
      <c r="L110" s="29"/>
    </row>
    <row r="111" spans="9:12" x14ac:dyDescent="0.25">
      <c r="I111" s="29"/>
      <c r="J111" s="29"/>
      <c r="K111" s="30"/>
      <c r="L111" s="29"/>
    </row>
    <row r="112" spans="9:12" x14ac:dyDescent="0.25">
      <c r="I112" s="29"/>
      <c r="J112" s="29"/>
      <c r="K112" s="30"/>
      <c r="L112" s="29"/>
    </row>
    <row r="113" spans="9:12" x14ac:dyDescent="0.25">
      <c r="I113" s="29"/>
      <c r="J113" s="29"/>
      <c r="K113" s="30"/>
      <c r="L113" s="29"/>
    </row>
    <row r="114" spans="9:12" x14ac:dyDescent="0.25">
      <c r="I114" s="29"/>
      <c r="J114" s="29"/>
      <c r="K114" s="30"/>
      <c r="L114" s="29"/>
    </row>
    <row r="115" spans="9:12" x14ac:dyDescent="0.25">
      <c r="I115" s="29"/>
      <c r="J115" s="31"/>
      <c r="K115" s="30"/>
      <c r="L115" s="29"/>
    </row>
    <row r="116" spans="9:12" x14ac:dyDescent="0.25">
      <c r="I116" s="29"/>
      <c r="J116" s="29"/>
      <c r="K116" s="30"/>
      <c r="L116" s="29"/>
    </row>
    <row r="117" spans="9:12" x14ac:dyDescent="0.25">
      <c r="I117" s="29"/>
      <c r="J117" s="29"/>
      <c r="K117" s="30"/>
      <c r="L117" s="29"/>
    </row>
    <row r="118" spans="9:12" x14ac:dyDescent="0.25">
      <c r="I118" s="29"/>
      <c r="J118" s="29"/>
      <c r="K118" s="30"/>
      <c r="L118" s="29"/>
    </row>
    <row r="119" spans="9:12" x14ac:dyDescent="0.25">
      <c r="I119" s="29"/>
      <c r="J119" s="29"/>
      <c r="K119" s="30"/>
      <c r="L119" s="29"/>
    </row>
    <row r="120" spans="9:12" x14ac:dyDescent="0.25">
      <c r="I120" s="29"/>
      <c r="J120" s="29"/>
      <c r="K120" s="30"/>
      <c r="L120" s="29"/>
    </row>
    <row r="121" spans="9:12" x14ac:dyDescent="0.25">
      <c r="I121" s="29"/>
      <c r="J121" s="29"/>
      <c r="K121" s="30"/>
      <c r="L121" s="29"/>
    </row>
    <row r="122" spans="9:12" x14ac:dyDescent="0.25">
      <c r="I122" s="29"/>
      <c r="J122" s="29"/>
      <c r="K122" s="30"/>
      <c r="L122" s="29"/>
    </row>
    <row r="123" spans="9:12" x14ac:dyDescent="0.25">
      <c r="I123" s="29"/>
      <c r="J123" s="29"/>
      <c r="K123" s="30"/>
      <c r="L123" s="29"/>
    </row>
    <row r="124" spans="9:12" x14ac:dyDescent="0.25">
      <c r="I124" s="29"/>
      <c r="J124" s="29"/>
      <c r="K124" s="30"/>
      <c r="L124" s="29"/>
    </row>
    <row r="125" spans="9:12" x14ac:dyDescent="0.25">
      <c r="I125" s="29"/>
      <c r="J125" s="31"/>
      <c r="K125" s="30"/>
      <c r="L125" s="29"/>
    </row>
    <row r="126" spans="9:12" x14ac:dyDescent="0.25">
      <c r="I126" s="29"/>
      <c r="J126" s="29"/>
      <c r="K126" s="30"/>
      <c r="L126" s="29"/>
    </row>
    <row r="127" spans="9:12" x14ac:dyDescent="0.25">
      <c r="I127" s="29"/>
      <c r="J127" s="29"/>
      <c r="K127" s="30"/>
      <c r="L127" s="29"/>
    </row>
    <row r="128" spans="9:12" x14ac:dyDescent="0.25">
      <c r="I128" s="29"/>
      <c r="J128" s="29"/>
      <c r="K128" s="30"/>
      <c r="L128" s="29"/>
    </row>
    <row r="129" spans="9:12" x14ac:dyDescent="0.25">
      <c r="I129" s="29"/>
      <c r="J129" s="29"/>
      <c r="K129" s="30"/>
      <c r="L129" s="29"/>
    </row>
    <row r="130" spans="9:12" x14ac:dyDescent="0.25">
      <c r="I130" s="29"/>
      <c r="J130" s="29"/>
      <c r="K130" s="30"/>
      <c r="L130" s="29"/>
    </row>
    <row r="131" spans="9:12" x14ac:dyDescent="0.25">
      <c r="I131" s="29"/>
      <c r="J131" s="29"/>
      <c r="K131" s="30"/>
      <c r="L131" s="29"/>
    </row>
    <row r="132" spans="9:12" x14ac:dyDescent="0.25">
      <c r="I132" s="29"/>
      <c r="J132" s="29"/>
      <c r="K132" s="30"/>
      <c r="L132" s="29"/>
    </row>
    <row r="133" spans="9:12" x14ac:dyDescent="0.25">
      <c r="I133" s="29"/>
      <c r="J133" s="29"/>
      <c r="K133" s="30"/>
      <c r="L133" s="29"/>
    </row>
    <row r="134" spans="9:12" x14ac:dyDescent="0.25">
      <c r="I134" s="29"/>
      <c r="J134" s="29"/>
      <c r="K134" s="30"/>
      <c r="L134" s="29"/>
    </row>
    <row r="135" spans="9:12" x14ac:dyDescent="0.25">
      <c r="I135" s="29"/>
      <c r="J135" s="29"/>
      <c r="K135" s="30"/>
      <c r="L135" s="29"/>
    </row>
    <row r="136" spans="9:12" x14ac:dyDescent="0.25">
      <c r="I136" s="29"/>
      <c r="J136" s="29"/>
      <c r="K136" s="30"/>
      <c r="L136" s="29"/>
    </row>
  </sheetData>
  <autoFilter ref="A1:M36" xr:uid="{00000000-0009-0000-0000-000000000000}"/>
  <sortState xmlns:xlrd2="http://schemas.microsoft.com/office/spreadsheetml/2017/richdata2" ref="A2:M136">
    <sortCondition descending="1" ref="M2"/>
  </sortState>
  <phoneticPr fontId="7" type="noConversion"/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lishangxin</dc:creator>
  <cp:lastModifiedBy>泽楷 唐</cp:lastModifiedBy>
  <dcterms:created xsi:type="dcterms:W3CDTF">2023-05-18T01:36:00Z</dcterms:created>
  <dcterms:modified xsi:type="dcterms:W3CDTF">2024-05-18T12:01:58Z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1FB578ADDEE646A2A07304CCA9268D82_13</vt:lpwstr>
  </property>
  <property fmtid="{D5CDD505-2E9C-101B-9397-08002B2CF9AE}" pid="3" name="KSOProductBuildVer">
    <vt:lpwstr>2052-12.1.0.16417</vt:lpwstr>
  </property>
</Properties>
</file>