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_Flinkstrom\OneDrive - UW\Lab\Coding\NOB_growth_curves_Jun2023\data\"/>
    </mc:Choice>
  </mc:AlternateContent>
  <xr:revisionPtr revIDLastSave="4" documentId="14_{65B60667-E65D-42BE-A4DF-CDEC60B07223}" xr6:coauthVersionLast="36" xr6:coauthVersionMax="36" xr10:uidLastSave="{E0221B2D-5FB1-48D5-8839-8F3CB9B693BC}"/>
  <bookViews>
    <workbookView xWindow="0" yWindow="0" windowWidth="28800" windowHeight="13320" xr2:uid="{1A870412-D7C5-4E6C-B375-9C324975789E}"/>
  </bookViews>
  <sheets>
    <sheet name="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7" i="2" l="1"/>
  <c r="L137" i="2"/>
  <c r="K137" i="2"/>
  <c r="F137" i="2"/>
  <c r="S136" i="2"/>
  <c r="L136" i="2"/>
  <c r="K136" i="2"/>
  <c r="F136" i="2"/>
  <c r="S135" i="2"/>
  <c r="L135" i="2"/>
  <c r="K135" i="2"/>
  <c r="M135" i="2" s="1"/>
  <c r="F135" i="2"/>
  <c r="S134" i="2"/>
  <c r="L134" i="2"/>
  <c r="K134" i="2"/>
  <c r="F134" i="2"/>
  <c r="S133" i="2"/>
  <c r="L133" i="2"/>
  <c r="K133" i="2"/>
  <c r="F133" i="2"/>
  <c r="S132" i="2"/>
  <c r="L132" i="2"/>
  <c r="K132" i="2"/>
  <c r="F132" i="2"/>
  <c r="M137" i="2" l="1"/>
  <c r="M134" i="2"/>
  <c r="M136" i="2"/>
  <c r="M132" i="2"/>
  <c r="M133" i="2"/>
  <c r="P125" i="2"/>
  <c r="P124" i="2"/>
  <c r="P123" i="2"/>
  <c r="S123" i="2" s="1"/>
  <c r="S131" i="2"/>
  <c r="L131" i="2"/>
  <c r="K131" i="2"/>
  <c r="F131" i="2"/>
  <c r="S130" i="2"/>
  <c r="L130" i="2"/>
  <c r="M130" i="2" s="1"/>
  <c r="K130" i="2"/>
  <c r="F130" i="2"/>
  <c r="S129" i="2"/>
  <c r="L129" i="2"/>
  <c r="K129" i="2"/>
  <c r="F129" i="2"/>
  <c r="S128" i="2"/>
  <c r="M128" i="2"/>
  <c r="L128" i="2"/>
  <c r="K128" i="2"/>
  <c r="F128" i="2"/>
  <c r="S127" i="2"/>
  <c r="L127" i="2"/>
  <c r="K127" i="2"/>
  <c r="F127" i="2"/>
  <c r="S126" i="2"/>
  <c r="L126" i="2"/>
  <c r="K126" i="2"/>
  <c r="F126" i="2"/>
  <c r="S125" i="2"/>
  <c r="L125" i="2"/>
  <c r="K125" i="2"/>
  <c r="F125" i="2"/>
  <c r="S124" i="2"/>
  <c r="L124" i="2"/>
  <c r="K124" i="2"/>
  <c r="F124" i="2"/>
  <c r="L123" i="2"/>
  <c r="K123" i="2"/>
  <c r="M123" i="2" s="1"/>
  <c r="F123" i="2"/>
  <c r="L122" i="2"/>
  <c r="K122" i="2"/>
  <c r="F122" i="2"/>
  <c r="L121" i="2"/>
  <c r="K121" i="2"/>
  <c r="F121" i="2"/>
  <c r="L120" i="2"/>
  <c r="M120" i="2" s="1"/>
  <c r="K120" i="2"/>
  <c r="F120" i="2"/>
  <c r="M131" i="2" l="1"/>
  <c r="M129" i="2"/>
  <c r="M127" i="2"/>
  <c r="M126" i="2"/>
  <c r="M125" i="2"/>
  <c r="M124" i="2"/>
  <c r="M122" i="2"/>
  <c r="M121" i="2"/>
  <c r="S119" i="2"/>
  <c r="L119" i="2"/>
  <c r="M119" i="2" s="1"/>
  <c r="K119" i="2"/>
  <c r="F119" i="2"/>
  <c r="S118" i="2"/>
  <c r="L118" i="2"/>
  <c r="K118" i="2"/>
  <c r="F118" i="2"/>
  <c r="M118" i="2" l="1"/>
  <c r="L114" i="2"/>
  <c r="M114" i="2"/>
  <c r="K114" i="2"/>
  <c r="S117" i="2"/>
  <c r="L117" i="2"/>
  <c r="K117" i="2"/>
  <c r="F117" i="2"/>
  <c r="S116" i="2"/>
  <c r="L116" i="2"/>
  <c r="M116" i="2" s="1"/>
  <c r="K116" i="2"/>
  <c r="F116" i="2"/>
  <c r="S115" i="2"/>
  <c r="L115" i="2"/>
  <c r="K115" i="2"/>
  <c r="F115" i="2"/>
  <c r="F114" i="2"/>
  <c r="M117" i="2" l="1"/>
  <c r="M115" i="2"/>
  <c r="S113" i="2"/>
  <c r="L113" i="2"/>
  <c r="K113" i="2"/>
  <c r="M113" i="2" s="1"/>
  <c r="F113" i="2"/>
  <c r="S112" i="2"/>
  <c r="L112" i="2"/>
  <c r="K112" i="2"/>
  <c r="F112" i="2"/>
  <c r="S111" i="2"/>
  <c r="L111" i="2"/>
  <c r="K111" i="2"/>
  <c r="F111" i="2"/>
  <c r="S110" i="2"/>
  <c r="M110" i="2"/>
  <c r="L110" i="2"/>
  <c r="K110" i="2"/>
  <c r="F110" i="2"/>
  <c r="F109" i="2"/>
  <c r="S108" i="2"/>
  <c r="S107" i="2"/>
  <c r="S106" i="2"/>
  <c r="S105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F108" i="2"/>
  <c r="F107" i="2"/>
  <c r="F106" i="2"/>
  <c r="F105" i="2"/>
  <c r="F94" i="2"/>
  <c r="F95" i="2"/>
  <c r="F96" i="2"/>
  <c r="F97" i="2"/>
  <c r="F98" i="2"/>
  <c r="F99" i="2"/>
  <c r="F100" i="2"/>
  <c r="F101" i="2"/>
  <c r="F102" i="2"/>
  <c r="F103" i="2"/>
  <c r="F104" i="2"/>
  <c r="M112" i="2" l="1"/>
  <c r="M111" i="2"/>
  <c r="S97" i="2"/>
  <c r="S96" i="2"/>
  <c r="S95" i="2"/>
  <c r="S94" i="2"/>
  <c r="S93" i="2"/>
  <c r="F93" i="2"/>
  <c r="S92" i="2"/>
  <c r="F92" i="2"/>
  <c r="S91" i="2"/>
  <c r="F91" i="2"/>
  <c r="S90" i="2"/>
  <c r="L90" i="2"/>
  <c r="M90" i="2" s="1"/>
  <c r="K90" i="2"/>
  <c r="F90" i="2"/>
  <c r="S89" i="2"/>
  <c r="M89" i="2"/>
  <c r="L89" i="2"/>
  <c r="K89" i="2"/>
  <c r="F89" i="2"/>
  <c r="S88" i="2"/>
  <c r="L88" i="2"/>
  <c r="M88" i="2" s="1"/>
  <c r="K88" i="2"/>
  <c r="F88" i="2"/>
  <c r="S87" i="2"/>
  <c r="L87" i="2"/>
  <c r="K87" i="2"/>
  <c r="M87" i="2" s="1"/>
  <c r="F87" i="2"/>
  <c r="S86" i="2"/>
  <c r="L86" i="2"/>
  <c r="M86" i="2" s="1"/>
  <c r="K86" i="2"/>
  <c r="F86" i="2"/>
  <c r="S85" i="2"/>
  <c r="M85" i="2"/>
  <c r="L85" i="2"/>
  <c r="K85" i="2"/>
  <c r="F85" i="2"/>
  <c r="S84" i="2"/>
  <c r="L84" i="2"/>
  <c r="M84" i="2" s="1"/>
  <c r="K84" i="2"/>
  <c r="F84" i="2"/>
  <c r="S83" i="2"/>
  <c r="L83" i="2"/>
  <c r="M83" i="2" s="1"/>
  <c r="K83" i="2"/>
  <c r="F83" i="2"/>
  <c r="L82" i="2"/>
  <c r="K82" i="2"/>
  <c r="F82" i="2"/>
  <c r="L81" i="2"/>
  <c r="K81" i="2"/>
  <c r="F81" i="2"/>
  <c r="L80" i="2"/>
  <c r="K80" i="2"/>
  <c r="F80" i="2"/>
  <c r="S79" i="2" l="1"/>
  <c r="S78" i="2"/>
  <c r="S77" i="2"/>
  <c r="L79" i="2"/>
  <c r="M79" i="2" s="1"/>
  <c r="L78" i="2"/>
  <c r="M78" i="2" s="1"/>
  <c r="L77" i="2"/>
  <c r="M77" i="2" s="1"/>
  <c r="K79" i="2"/>
  <c r="K78" i="2"/>
  <c r="K77" i="2"/>
  <c r="F79" i="2"/>
  <c r="F78" i="2"/>
  <c r="F77" i="2"/>
  <c r="S76" i="2" l="1"/>
  <c r="S75" i="2"/>
  <c r="S74" i="2"/>
  <c r="L76" i="2"/>
  <c r="M76" i="2" s="1"/>
  <c r="L75" i="2"/>
  <c r="M75" i="2" s="1"/>
  <c r="L74" i="2"/>
  <c r="M74" i="2" s="1"/>
  <c r="K76" i="2"/>
  <c r="K75" i="2"/>
  <c r="K74" i="2"/>
  <c r="F76" i="2"/>
  <c r="F75" i="2"/>
  <c r="F74" i="2"/>
  <c r="S73" i="2"/>
  <c r="S72" i="2"/>
  <c r="S71" i="2"/>
  <c r="L73" i="2"/>
  <c r="M73" i="2" s="1"/>
  <c r="L72" i="2"/>
  <c r="M72" i="2" s="1"/>
  <c r="L71" i="2"/>
  <c r="M71" i="2" s="1"/>
  <c r="K73" i="2"/>
  <c r="K72" i="2"/>
  <c r="K71" i="2"/>
  <c r="F73" i="2"/>
  <c r="F72" i="2"/>
  <c r="F71" i="2"/>
  <c r="S70" i="2"/>
  <c r="S69" i="2"/>
  <c r="S68" i="2"/>
  <c r="L70" i="2"/>
  <c r="M70" i="2" s="1"/>
  <c r="L69" i="2"/>
  <c r="M69" i="2"/>
  <c r="L68" i="2"/>
  <c r="M68" i="2" s="1"/>
  <c r="K70" i="2"/>
  <c r="K69" i="2"/>
  <c r="K68" i="2"/>
  <c r="F70" i="2"/>
  <c r="F69" i="2"/>
  <c r="F68" i="2"/>
  <c r="S67" i="2"/>
  <c r="S66" i="2"/>
  <c r="S65" i="2"/>
  <c r="L67" i="2"/>
  <c r="M67" i="2" s="1"/>
  <c r="L66" i="2"/>
  <c r="M66" i="2" s="1"/>
  <c r="L65" i="2"/>
  <c r="M65" i="2" s="1"/>
  <c r="K67" i="2"/>
  <c r="K66" i="2"/>
  <c r="K65" i="2"/>
  <c r="F67" i="2"/>
  <c r="F66" i="2"/>
  <c r="F65" i="2"/>
  <c r="S64" i="2"/>
  <c r="S63" i="2"/>
  <c r="S62" i="2"/>
  <c r="L64" i="2"/>
  <c r="M64" i="2" s="1"/>
  <c r="L63" i="2"/>
  <c r="L62" i="2"/>
  <c r="K64" i="2"/>
  <c r="K63" i="2"/>
  <c r="K62" i="2"/>
  <c r="F64" i="2"/>
  <c r="F63" i="2"/>
  <c r="F62" i="2"/>
  <c r="S56" i="2"/>
  <c r="S57" i="2"/>
  <c r="S58" i="2"/>
  <c r="S59" i="2"/>
  <c r="S60" i="2"/>
  <c r="S61" i="2"/>
  <c r="L61" i="2"/>
  <c r="M61" i="2"/>
  <c r="L60" i="2"/>
  <c r="M60" i="2" s="1"/>
  <c r="L59" i="2"/>
  <c r="M59" i="2" s="1"/>
  <c r="L58" i="2"/>
  <c r="L57" i="2"/>
  <c r="L56" i="2"/>
  <c r="K61" i="2"/>
  <c r="K60" i="2"/>
  <c r="K59" i="2"/>
  <c r="K58" i="2"/>
  <c r="K57" i="2"/>
  <c r="K56" i="2"/>
  <c r="F61" i="2"/>
  <c r="F60" i="2"/>
  <c r="F59" i="2"/>
  <c r="F58" i="2"/>
  <c r="F57" i="2"/>
  <c r="F56" i="2"/>
  <c r="L55" i="2"/>
  <c r="M55" i="2" s="1"/>
  <c r="L54" i="2"/>
  <c r="M54" i="2" s="1"/>
  <c r="L53" i="2"/>
  <c r="M53" i="2" s="1"/>
  <c r="K55" i="2"/>
  <c r="K54" i="2"/>
  <c r="K53" i="2"/>
  <c r="F53" i="2"/>
  <c r="F54" i="2"/>
  <c r="F55" i="2"/>
  <c r="S52" i="2" l="1"/>
  <c r="S51" i="2"/>
  <c r="S50" i="2"/>
  <c r="S49" i="2"/>
  <c r="S48" i="2"/>
  <c r="S47" i="2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K52" i="2"/>
  <c r="K51" i="2"/>
  <c r="K50" i="2"/>
  <c r="K49" i="2"/>
  <c r="K48" i="2"/>
  <c r="K47" i="2"/>
  <c r="F52" i="2"/>
  <c r="F51" i="2"/>
  <c r="F50" i="2"/>
  <c r="F49" i="2"/>
  <c r="F48" i="2"/>
  <c r="F47" i="2"/>
  <c r="L46" i="2" l="1"/>
  <c r="M46" i="2" s="1"/>
  <c r="L45" i="2"/>
  <c r="M45" i="2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K46" i="2"/>
  <c r="K45" i="2"/>
  <c r="K44" i="2"/>
  <c r="K43" i="2"/>
  <c r="K42" i="2"/>
  <c r="K41" i="2"/>
  <c r="K40" i="2"/>
  <c r="K39" i="2"/>
  <c r="K38" i="2"/>
  <c r="F46" i="2"/>
  <c r="F45" i="2"/>
  <c r="F44" i="2"/>
  <c r="F43" i="2"/>
  <c r="F42" i="2"/>
  <c r="F41" i="2"/>
  <c r="F40" i="2"/>
  <c r="F39" i="2"/>
  <c r="F38" i="2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/>
  <c r="L30" i="2"/>
  <c r="M30" i="2" s="1"/>
  <c r="L29" i="2"/>
  <c r="M29" i="2" s="1"/>
  <c r="K37" i="2"/>
  <c r="K36" i="2"/>
  <c r="K35" i="2"/>
  <c r="K34" i="2"/>
  <c r="K33" i="2"/>
  <c r="K32" i="2"/>
  <c r="K31" i="2"/>
  <c r="K30" i="2"/>
  <c r="K29" i="2"/>
  <c r="F37" i="2"/>
  <c r="F36" i="2"/>
  <c r="F35" i="2"/>
  <c r="F34" i="2"/>
  <c r="F33" i="2"/>
  <c r="F32" i="2"/>
  <c r="F31" i="2"/>
  <c r="F30" i="2"/>
  <c r="F29" i="2"/>
  <c r="L28" i="2"/>
  <c r="L27" i="2"/>
  <c r="L26" i="2"/>
  <c r="M26" i="2" s="1"/>
  <c r="L25" i="2"/>
  <c r="M25" i="2"/>
  <c r="L24" i="2"/>
  <c r="M24" i="2" s="1"/>
  <c r="L23" i="2"/>
  <c r="M23" i="2" s="1"/>
  <c r="L22" i="2"/>
  <c r="M22" i="2" s="1"/>
  <c r="L21" i="2"/>
  <c r="M21" i="2" s="1"/>
  <c r="L20" i="2"/>
  <c r="M20" i="2" s="1"/>
  <c r="K28" i="2"/>
  <c r="K27" i="2"/>
  <c r="K26" i="2"/>
  <c r="K25" i="2"/>
  <c r="K24" i="2"/>
  <c r="K23" i="2"/>
  <c r="K22" i="2"/>
  <c r="K21" i="2"/>
  <c r="K20" i="2"/>
  <c r="F28" i="2"/>
  <c r="F27" i="2"/>
  <c r="F26" i="2"/>
  <c r="F25" i="2"/>
  <c r="F24" i="2"/>
  <c r="F23" i="2"/>
  <c r="F22" i="2"/>
  <c r="F21" i="2"/>
  <c r="F20" i="2"/>
  <c r="L19" i="2"/>
  <c r="L18" i="2"/>
  <c r="M18" i="2" s="1"/>
  <c r="L17" i="2"/>
  <c r="M17" i="2"/>
  <c r="L16" i="2"/>
  <c r="L15" i="2"/>
  <c r="M15" i="2" s="1"/>
  <c r="L14" i="2"/>
  <c r="L13" i="2"/>
  <c r="M13" i="2" s="1"/>
  <c r="L12" i="2"/>
  <c r="M12" i="2" s="1"/>
  <c r="L11" i="2"/>
  <c r="M11" i="2" s="1"/>
  <c r="K19" i="2"/>
  <c r="K18" i="2"/>
  <c r="K17" i="2"/>
  <c r="K16" i="2"/>
  <c r="K15" i="2"/>
  <c r="K14" i="2"/>
  <c r="K13" i="2"/>
  <c r="K12" i="2"/>
  <c r="K11" i="2"/>
  <c r="F19" i="2"/>
  <c r="F18" i="2"/>
  <c r="F17" i="2"/>
  <c r="F16" i="2"/>
  <c r="F15" i="2"/>
  <c r="F14" i="2"/>
  <c r="F13" i="2"/>
  <c r="F12" i="2"/>
  <c r="F11" i="2"/>
  <c r="L2" i="2" l="1"/>
  <c r="L3" i="2"/>
  <c r="L4" i="2"/>
  <c r="L5" i="2"/>
  <c r="L6" i="2"/>
  <c r="L7" i="2"/>
  <c r="L8" i="2"/>
  <c r="L9" i="2"/>
  <c r="K2" i="2"/>
  <c r="K3" i="2"/>
  <c r="K4" i="2"/>
  <c r="M4" i="2" s="1"/>
  <c r="K5" i="2"/>
  <c r="K6" i="2"/>
  <c r="K7" i="2"/>
  <c r="K8" i="2"/>
  <c r="K9" i="2"/>
  <c r="M9" i="2" l="1"/>
  <c r="M5" i="2"/>
  <c r="S46" i="2"/>
  <c r="S45" i="2"/>
  <c r="S44" i="2"/>
  <c r="S43" i="2"/>
  <c r="S42" i="2"/>
  <c r="S41" i="2" l="1"/>
  <c r="S40" i="2"/>
  <c r="S39" i="2"/>
  <c r="S38" i="2"/>
  <c r="S37" i="2"/>
  <c r="S36" i="2"/>
  <c r="S35" i="2"/>
  <c r="S34" i="2"/>
  <c r="S12" i="2"/>
  <c r="S17" i="2"/>
  <c r="S16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5" i="2"/>
  <c r="S14" i="2"/>
  <c r="S13" i="2"/>
  <c r="S11" i="2"/>
  <c r="L10" i="2"/>
  <c r="K10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<sst xmlns="http://schemas.openxmlformats.org/spreadsheetml/2006/main" count="155" uniqueCount="20">
  <si>
    <t>Date</t>
  </si>
  <si>
    <t>Time_elapsed_hr</t>
  </si>
  <si>
    <t>Organism</t>
  </si>
  <si>
    <t>NH4_ug-N/L</t>
  </si>
  <si>
    <t>Nitrite_ug-N/L</t>
  </si>
  <si>
    <t>TON_ug-N/L</t>
  </si>
  <si>
    <t>NH4_uM</t>
  </si>
  <si>
    <t>Nitrite_uM</t>
  </si>
  <si>
    <t>TON_uM</t>
  </si>
  <si>
    <t>Nitrate_uM</t>
  </si>
  <si>
    <t>Start_date</t>
  </si>
  <si>
    <t>Cell_count_sample_volume</t>
  </si>
  <si>
    <t>Cell_count_total_volume</t>
  </si>
  <si>
    <t>5000_events_uL_1</t>
  </si>
  <si>
    <t>5000_events_uL_2</t>
  </si>
  <si>
    <t>5000_events_uL_3</t>
  </si>
  <si>
    <t>MLSD-S22</t>
  </si>
  <si>
    <t>Cell_count_cells-per-mL</t>
  </si>
  <si>
    <t>Replicate</t>
  </si>
  <si>
    <t>Nitrite_mM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</si>
</sst>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14" fontId="1" fillId="0" borderId="1" xfId="1" applyNumberFormat="1"/>
    <xf numFmtId="0" fontId="1" fillId="0" borderId="1" xfId="1"/>
    <xf numFmtId="11" fontId="1" fillId="0" borderId="1" xfId="1" applyNumberFormat="1"/>
    <xf numFmtId="14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7CCF-A16F-4712-AB5D-68F18626C4F4}">
  <dimension ref="A1:S137"/>
  <sheetViews>
    <sheetView tabSelected="1" topLeftCell="A103" workbookViewId="0">
      <selection activeCell="H137" sqref="H137"/>
    </sheetView>
  </sheetViews>
  <sheetFormatPr defaultRowHeight="15" x14ac:dyDescent="0.25"/>
  <cols>
    <col min="1" max="1" width="15.85546875" bestFit="1" customWidth="1"/>
    <col min="2" max="2" width="9.5703125" bestFit="1" customWidth="1"/>
    <col min="3" max="3" width="9.5703125" customWidth="1"/>
    <col min="4" max="4" width="11.42578125" bestFit="1" customWidth="1"/>
    <col min="5" max="5" width="15.85546875" bestFit="1" customWidth="1"/>
    <col min="6" max="6" width="16.42578125" bestFit="1" customWidth="1"/>
    <col min="7" max="7" width="11.7109375" bestFit="1" customWidth="1"/>
    <col min="8" max="8" width="14" bestFit="1" customWidth="1"/>
    <col min="9" max="9" width="11.85546875" bestFit="1" customWidth="1"/>
    <col min="10" max="10" width="8.7109375" bestFit="1" customWidth="1"/>
    <col min="11" max="11" width="10.85546875" bestFit="1" customWidth="1"/>
    <col min="12" max="12" width="8.85546875" bestFit="1" customWidth="1"/>
    <col min="13" max="13" width="11.28515625" bestFit="1" customWidth="1"/>
    <col min="14" max="14" width="26.140625" bestFit="1" customWidth="1"/>
    <col min="15" max="15" width="23.7109375" bestFit="1" customWidth="1"/>
    <col min="16" max="18" width="17.28515625" bestFit="1" customWidth="1"/>
    <col min="19" max="19" width="22.85546875" style="5" bestFit="1" customWidth="1"/>
  </cols>
  <sheetData>
    <row r="1" spans="1:19" s="2" customFormat="1" ht="15.75" thickBot="1" x14ac:dyDescent="0.3">
      <c r="A1" s="1" t="s">
        <v>0</v>
      </c>
      <c r="B1" s="2" t="s">
        <v>2</v>
      </c>
      <c r="C1" s="2" t="s">
        <v>18</v>
      </c>
      <c r="D1" s="2" t="s">
        <v>19</v>
      </c>
      <c r="E1" s="2" t="s">
        <v>10</v>
      </c>
      <c r="F1" s="2" t="s">
        <v>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3" t="s">
        <v>12</v>
      </c>
      <c r="O1" s="3" t="s">
        <v>11</v>
      </c>
      <c r="P1" s="3" t="s">
        <v>13</v>
      </c>
      <c r="Q1" s="3" t="s">
        <v>14</v>
      </c>
      <c r="R1" s="3" t="s">
        <v>15</v>
      </c>
      <c r="S1" s="3" t="s">
        <v>17</v>
      </c>
    </row>
    <row r="2" spans="1:19" x14ac:dyDescent="0.25">
      <c r="A2" s="4">
        <v>45233.666666666664</v>
      </c>
      <c r="B2" t="s">
        <v>16</v>
      </c>
      <c r="C2">
        <v>1</v>
      </c>
      <c r="D2">
        <v>2</v>
      </c>
      <c r="E2" s="4">
        <v>45233.666666666664</v>
      </c>
      <c r="F2">
        <f>(A2-E2)*24</f>
        <v>0</v>
      </c>
      <c r="H2">
        <v>27813.72</v>
      </c>
      <c r="I2">
        <v>27423</v>
      </c>
      <c r="K2">
        <f t="shared" ref="K2:L9" si="0">H2/14.007</f>
        <v>1985.7014349967874</v>
      </c>
      <c r="L2">
        <f t="shared" si="0"/>
        <v>1957.8068108802743</v>
      </c>
      <c r="M2">
        <v>0</v>
      </c>
    </row>
    <row r="3" spans="1:19" x14ac:dyDescent="0.25">
      <c r="A3" s="4">
        <v>45233.666666666664</v>
      </c>
      <c r="B3" t="s">
        <v>16</v>
      </c>
      <c r="C3">
        <v>2</v>
      </c>
      <c r="D3">
        <v>2</v>
      </c>
      <c r="E3" s="4">
        <v>45233.666666666664</v>
      </c>
      <c r="F3">
        <f t="shared" ref="F3:F5" si="1">(A3-E3)*24</f>
        <v>0</v>
      </c>
      <c r="H3">
        <v>27221.02</v>
      </c>
      <c r="I3">
        <v>26641</v>
      </c>
      <c r="K3">
        <f t="shared" si="0"/>
        <v>1943.3868779895768</v>
      </c>
      <c r="L3">
        <f t="shared" si="0"/>
        <v>1901.9775826372529</v>
      </c>
      <c r="M3">
        <v>0</v>
      </c>
    </row>
    <row r="4" spans="1:19" x14ac:dyDescent="0.25">
      <c r="A4" s="4">
        <v>45233.666666666664</v>
      </c>
      <c r="B4" t="s">
        <v>16</v>
      </c>
      <c r="C4">
        <v>3</v>
      </c>
      <c r="D4">
        <v>2</v>
      </c>
      <c r="E4" s="4">
        <v>45233.666666666664</v>
      </c>
      <c r="F4">
        <f t="shared" si="1"/>
        <v>0</v>
      </c>
      <c r="H4">
        <v>27142.44</v>
      </c>
      <c r="I4">
        <v>27186</v>
      </c>
      <c r="K4">
        <f t="shared" si="0"/>
        <v>1937.7768258727779</v>
      </c>
      <c r="L4">
        <f t="shared" si="0"/>
        <v>1940.8866995073893</v>
      </c>
      <c r="M4">
        <f t="shared" ref="M4:M9" si="2">L4-K4</f>
        <v>3.1098736346114038</v>
      </c>
    </row>
    <row r="5" spans="1:19" x14ac:dyDescent="0.25">
      <c r="A5" s="4">
        <v>45233.666666666664</v>
      </c>
      <c r="B5" t="s">
        <v>16</v>
      </c>
      <c r="C5">
        <v>1</v>
      </c>
      <c r="D5">
        <v>10</v>
      </c>
      <c r="E5" s="4">
        <v>45233.666666666664</v>
      </c>
      <c r="F5">
        <f t="shared" si="1"/>
        <v>0</v>
      </c>
      <c r="H5">
        <v>136678.79999999999</v>
      </c>
      <c r="I5">
        <v>148059</v>
      </c>
      <c r="K5">
        <f t="shared" si="0"/>
        <v>9757.8924823302623</v>
      </c>
      <c r="L5">
        <f t="shared" si="0"/>
        <v>10570.357678303706</v>
      </c>
      <c r="M5">
        <f t="shared" si="2"/>
        <v>812.46519597344377</v>
      </c>
    </row>
    <row r="6" spans="1:19" x14ac:dyDescent="0.25">
      <c r="A6" s="4">
        <v>45233.666666666664</v>
      </c>
      <c r="B6" t="s">
        <v>16</v>
      </c>
      <c r="C6">
        <v>2</v>
      </c>
      <c r="D6">
        <v>10</v>
      </c>
      <c r="E6" s="4">
        <v>45233.666666666664</v>
      </c>
      <c r="F6">
        <f>(A6-E6)*24</f>
        <v>0</v>
      </c>
      <c r="H6">
        <v>139812.79999999999</v>
      </c>
      <c r="I6">
        <v>133870</v>
      </c>
      <c r="K6">
        <f t="shared" si="0"/>
        <v>9981.6377525522948</v>
      </c>
      <c r="L6">
        <f t="shared" si="0"/>
        <v>9557.3641750553288</v>
      </c>
      <c r="M6">
        <v>0</v>
      </c>
    </row>
    <row r="7" spans="1:19" x14ac:dyDescent="0.25">
      <c r="A7" s="4">
        <v>45233.666666666664</v>
      </c>
      <c r="B7" t="s">
        <v>16</v>
      </c>
      <c r="C7">
        <v>3</v>
      </c>
      <c r="D7">
        <v>10</v>
      </c>
      <c r="E7" s="4">
        <v>45233.666666666664</v>
      </c>
      <c r="F7">
        <f t="shared" ref="F7:F9" si="3">(A7-E7)*24</f>
        <v>0</v>
      </c>
      <c r="H7">
        <v>135953.79999999999</v>
      </c>
      <c r="I7">
        <v>132573</v>
      </c>
      <c r="K7">
        <f t="shared" si="0"/>
        <v>9706.1326479617328</v>
      </c>
      <c r="L7">
        <f t="shared" si="0"/>
        <v>9464.7676161919044</v>
      </c>
      <c r="M7">
        <v>0</v>
      </c>
    </row>
    <row r="8" spans="1:19" x14ac:dyDescent="0.25">
      <c r="A8" s="4">
        <v>45233.666666666664</v>
      </c>
      <c r="B8" t="s">
        <v>16</v>
      </c>
      <c r="C8">
        <v>1</v>
      </c>
      <c r="D8">
        <v>50</v>
      </c>
      <c r="E8" s="4">
        <v>45233.666666666664</v>
      </c>
      <c r="F8">
        <f t="shared" si="3"/>
        <v>0</v>
      </c>
      <c r="H8">
        <v>680776.4</v>
      </c>
      <c r="I8">
        <v>665938</v>
      </c>
      <c r="K8">
        <f t="shared" si="0"/>
        <v>48602.58442207468</v>
      </c>
      <c r="L8">
        <f t="shared" si="0"/>
        <v>47543.228385807095</v>
      </c>
      <c r="M8">
        <v>0</v>
      </c>
    </row>
    <row r="9" spans="1:19" x14ac:dyDescent="0.25">
      <c r="A9" s="4">
        <v>45233.666666666664</v>
      </c>
      <c r="B9" t="s">
        <v>16</v>
      </c>
      <c r="C9">
        <v>2</v>
      </c>
      <c r="D9">
        <v>50</v>
      </c>
      <c r="E9" s="4">
        <v>45233.666666666664</v>
      </c>
      <c r="F9">
        <f t="shared" si="3"/>
        <v>0</v>
      </c>
      <c r="H9">
        <v>675835.3</v>
      </c>
      <c r="I9">
        <v>679511</v>
      </c>
      <c r="K9">
        <f t="shared" si="0"/>
        <v>48249.825087456273</v>
      </c>
      <c r="L9">
        <f t="shared" si="0"/>
        <v>48512.243878060974</v>
      </c>
      <c r="M9">
        <f t="shared" si="2"/>
        <v>262.41879060470092</v>
      </c>
    </row>
    <row r="10" spans="1:19" x14ac:dyDescent="0.25">
      <c r="A10" s="4">
        <v>45233.666666666664</v>
      </c>
      <c r="B10" t="s">
        <v>16</v>
      </c>
      <c r="C10">
        <v>3</v>
      </c>
      <c r="D10">
        <v>50</v>
      </c>
      <c r="E10" s="4">
        <v>45233.666666666664</v>
      </c>
      <c r="F10">
        <f>(A10-E10)*24</f>
        <v>0</v>
      </c>
      <c r="H10">
        <v>695024.3</v>
      </c>
      <c r="I10">
        <v>676722</v>
      </c>
      <c r="K10">
        <f t="shared" ref="K10:L79" si="4">H10/14.007</f>
        <v>49619.78296566003</v>
      </c>
      <c r="L10">
        <f t="shared" si="4"/>
        <v>48313.129149710861</v>
      </c>
      <c r="M10">
        <v>0</v>
      </c>
    </row>
    <row r="11" spans="1:19" x14ac:dyDescent="0.25">
      <c r="A11" s="4">
        <v>45236.5</v>
      </c>
      <c r="B11" t="s">
        <v>16</v>
      </c>
      <c r="C11">
        <v>1</v>
      </c>
      <c r="D11">
        <v>2</v>
      </c>
      <c r="E11" s="4">
        <v>45233.666666666664</v>
      </c>
      <c r="F11">
        <f>(A11-E11)*24</f>
        <v>68.000000000058208</v>
      </c>
      <c r="H11">
        <v>24064.76</v>
      </c>
      <c r="I11">
        <v>27971</v>
      </c>
      <c r="K11">
        <f t="shared" si="4"/>
        <v>1718.0524023702433</v>
      </c>
      <c r="L11">
        <f t="shared" si="4"/>
        <v>1996.9301063753837</v>
      </c>
      <c r="M11">
        <f t="shared" ref="M11:M79" si="5">L11-K11</f>
        <v>278.87770400514046</v>
      </c>
      <c r="N11">
        <v>500</v>
      </c>
      <c r="O11">
        <v>100</v>
      </c>
      <c r="P11">
        <v>26.52</v>
      </c>
      <c r="S11" s="5">
        <f t="shared" ref="S11:S79" si="6">5000/AVERAGE(P11,Q11,R11)*1000*N11/O11</f>
        <v>942684.76621417806</v>
      </c>
    </row>
    <row r="12" spans="1:19" x14ac:dyDescent="0.25">
      <c r="A12" s="4">
        <v>45236.5</v>
      </c>
      <c r="B12" t="s">
        <v>16</v>
      </c>
      <c r="C12">
        <v>2</v>
      </c>
      <c r="D12">
        <v>2</v>
      </c>
      <c r="E12" s="4">
        <v>45233.666666666664</v>
      </c>
      <c r="F12">
        <f t="shared" ref="F12:F14" si="7">(A12-E12)*24</f>
        <v>68.000000000058208</v>
      </c>
      <c r="H12">
        <v>23462.09</v>
      </c>
      <c r="I12">
        <v>27440</v>
      </c>
      <c r="K12">
        <f t="shared" si="4"/>
        <v>1675.0260583993718</v>
      </c>
      <c r="L12">
        <f t="shared" si="4"/>
        <v>1959.0204897551225</v>
      </c>
      <c r="M12">
        <f t="shared" si="5"/>
        <v>283.99443135575075</v>
      </c>
      <c r="N12">
        <v>500</v>
      </c>
      <c r="O12">
        <v>100</v>
      </c>
      <c r="P12">
        <v>27.36</v>
      </c>
      <c r="S12" s="5">
        <f t="shared" si="6"/>
        <v>913742.69005847943</v>
      </c>
    </row>
    <row r="13" spans="1:19" x14ac:dyDescent="0.25">
      <c r="A13" s="4">
        <v>45236.5</v>
      </c>
      <c r="B13" t="s">
        <v>16</v>
      </c>
      <c r="C13">
        <v>3</v>
      </c>
      <c r="D13">
        <v>2</v>
      </c>
      <c r="E13" s="4">
        <v>45233.666666666664</v>
      </c>
      <c r="F13">
        <f t="shared" si="7"/>
        <v>68.000000000058208</v>
      </c>
      <c r="H13">
        <v>23511.81</v>
      </c>
      <c r="I13">
        <v>27185</v>
      </c>
      <c r="K13">
        <f t="shared" si="4"/>
        <v>1678.5757121439281</v>
      </c>
      <c r="L13">
        <f t="shared" si="4"/>
        <v>1940.8153066323982</v>
      </c>
      <c r="M13">
        <f t="shared" si="5"/>
        <v>262.23959448847017</v>
      </c>
      <c r="N13">
        <v>500</v>
      </c>
      <c r="O13">
        <v>100</v>
      </c>
      <c r="P13">
        <v>28.43</v>
      </c>
      <c r="S13" s="5">
        <f t="shared" si="6"/>
        <v>879352.79634189233</v>
      </c>
    </row>
    <row r="14" spans="1:19" x14ac:dyDescent="0.25">
      <c r="A14" s="4">
        <v>45236.5</v>
      </c>
      <c r="B14" t="s">
        <v>16</v>
      </c>
      <c r="C14">
        <v>1</v>
      </c>
      <c r="D14">
        <v>10</v>
      </c>
      <c r="E14" s="4">
        <v>45233.666666666664</v>
      </c>
      <c r="F14">
        <f t="shared" si="7"/>
        <v>68.000000000058208</v>
      </c>
      <c r="H14">
        <v>137897.5</v>
      </c>
      <c r="I14">
        <v>135601</v>
      </c>
      <c r="K14">
        <f t="shared" si="4"/>
        <v>9844.8989790818887</v>
      </c>
      <c r="L14">
        <f t="shared" si="4"/>
        <v>9680.9452416648819</v>
      </c>
      <c r="M14">
        <v>0</v>
      </c>
      <c r="N14">
        <v>500</v>
      </c>
      <c r="O14">
        <v>100</v>
      </c>
      <c r="P14">
        <v>26.6</v>
      </c>
      <c r="S14" s="5">
        <f t="shared" si="6"/>
        <v>939849.62406015024</v>
      </c>
    </row>
    <row r="15" spans="1:19" x14ac:dyDescent="0.25">
      <c r="A15" s="4">
        <v>45236.5</v>
      </c>
      <c r="B15" t="s">
        <v>16</v>
      </c>
      <c r="C15">
        <v>2</v>
      </c>
      <c r="D15">
        <v>10</v>
      </c>
      <c r="E15" s="4">
        <v>45233.666666666664</v>
      </c>
      <c r="F15">
        <f>(A15-E15)*24</f>
        <v>68.000000000058208</v>
      </c>
      <c r="H15">
        <v>144259.20000000001</v>
      </c>
      <c r="I15">
        <v>145108</v>
      </c>
      <c r="K15">
        <f t="shared" si="4"/>
        <v>10299.079031912615</v>
      </c>
      <c r="L15">
        <f t="shared" si="4"/>
        <v>10359.677304205041</v>
      </c>
      <c r="M15">
        <f t="shared" si="5"/>
        <v>60.598272292425463</v>
      </c>
      <c r="N15">
        <v>500</v>
      </c>
      <c r="O15">
        <v>100</v>
      </c>
      <c r="P15">
        <v>36.46</v>
      </c>
      <c r="S15" s="5">
        <f t="shared" si="6"/>
        <v>685682.94020844763</v>
      </c>
    </row>
    <row r="16" spans="1:19" x14ac:dyDescent="0.25">
      <c r="A16" s="4">
        <v>45236.5</v>
      </c>
      <c r="B16" t="s">
        <v>16</v>
      </c>
      <c r="C16">
        <v>3</v>
      </c>
      <c r="D16">
        <v>10</v>
      </c>
      <c r="E16" s="4">
        <v>45233.666666666664</v>
      </c>
      <c r="F16">
        <f t="shared" ref="F16:F18" si="8">(A16-E16)*24</f>
        <v>68.000000000058208</v>
      </c>
      <c r="H16">
        <v>141874.70000000001</v>
      </c>
      <c r="I16">
        <v>141718</v>
      </c>
      <c r="K16">
        <f t="shared" si="4"/>
        <v>10128.842721496396</v>
      </c>
      <c r="L16">
        <f t="shared" si="4"/>
        <v>10117.655457985293</v>
      </c>
      <c r="M16">
        <v>0</v>
      </c>
      <c r="N16">
        <v>500</v>
      </c>
      <c r="O16">
        <v>100</v>
      </c>
      <c r="P16">
        <v>34.159999999999997</v>
      </c>
      <c r="S16" s="5">
        <f t="shared" si="6"/>
        <v>731850.11709601874</v>
      </c>
    </row>
    <row r="17" spans="1:19" x14ac:dyDescent="0.25">
      <c r="A17" s="4">
        <v>45236.5</v>
      </c>
      <c r="B17" t="s">
        <v>16</v>
      </c>
      <c r="C17">
        <v>1</v>
      </c>
      <c r="D17">
        <v>50</v>
      </c>
      <c r="E17" s="4">
        <v>45233.666666666664</v>
      </c>
      <c r="F17">
        <f t="shared" si="8"/>
        <v>68.000000000058208</v>
      </c>
      <c r="H17">
        <v>687449.9</v>
      </c>
      <c r="I17">
        <v>702022</v>
      </c>
      <c r="K17">
        <f t="shared" si="4"/>
        <v>49079.024773327626</v>
      </c>
      <c r="L17">
        <f t="shared" si="4"/>
        <v>50119.368886985081</v>
      </c>
      <c r="M17">
        <f t="shared" si="5"/>
        <v>1040.3441136574547</v>
      </c>
      <c r="N17">
        <v>500</v>
      </c>
      <c r="O17">
        <v>100</v>
      </c>
      <c r="P17">
        <v>63.93</v>
      </c>
      <c r="S17" s="5">
        <f t="shared" si="6"/>
        <v>391052.71390583453</v>
      </c>
    </row>
    <row r="18" spans="1:19" x14ac:dyDescent="0.25">
      <c r="A18" s="4">
        <v>45236.5</v>
      </c>
      <c r="B18" t="s">
        <v>16</v>
      </c>
      <c r="C18">
        <v>2</v>
      </c>
      <c r="D18">
        <v>50</v>
      </c>
      <c r="E18" s="4">
        <v>45233.666666666664</v>
      </c>
      <c r="F18">
        <f t="shared" si="8"/>
        <v>68.000000000058208</v>
      </c>
      <c r="H18">
        <v>709710.1</v>
      </c>
      <c r="I18">
        <v>729528</v>
      </c>
      <c r="K18">
        <f t="shared" si="4"/>
        <v>50668.244449203972</v>
      </c>
      <c r="L18">
        <f t="shared" si="4"/>
        <v>52083.101306489611</v>
      </c>
      <c r="M18">
        <f t="shared" si="5"/>
        <v>1414.8568572856384</v>
      </c>
      <c r="N18">
        <v>500</v>
      </c>
      <c r="O18">
        <v>100</v>
      </c>
      <c r="P18">
        <v>79.91</v>
      </c>
      <c r="S18" s="5">
        <f t="shared" si="6"/>
        <v>312851.95845325995</v>
      </c>
    </row>
    <row r="19" spans="1:19" x14ac:dyDescent="0.25">
      <c r="A19" s="4">
        <v>45236.5</v>
      </c>
      <c r="B19" t="s">
        <v>16</v>
      </c>
      <c r="C19">
        <v>3</v>
      </c>
      <c r="D19">
        <v>50</v>
      </c>
      <c r="E19" s="4">
        <v>45233.666666666664</v>
      </c>
      <c r="F19">
        <f>(A19-E19)*24</f>
        <v>68.000000000058208</v>
      </c>
      <c r="H19">
        <v>729415.9</v>
      </c>
      <c r="I19">
        <v>717353</v>
      </c>
      <c r="K19">
        <f t="shared" si="4"/>
        <v>52075.098165203119</v>
      </c>
      <c r="L19">
        <f t="shared" si="4"/>
        <v>51213.893053473264</v>
      </c>
      <c r="M19">
        <v>0</v>
      </c>
      <c r="N19">
        <v>500</v>
      </c>
      <c r="O19">
        <v>100</v>
      </c>
      <c r="P19">
        <v>75.069999999999993</v>
      </c>
      <c r="S19" s="5">
        <f t="shared" si="6"/>
        <v>333022.51232183306</v>
      </c>
    </row>
    <row r="20" spans="1:19" x14ac:dyDescent="0.25">
      <c r="A20" s="4">
        <v>45237.5</v>
      </c>
      <c r="B20" t="s">
        <v>16</v>
      </c>
      <c r="C20">
        <v>1</v>
      </c>
      <c r="D20">
        <v>2</v>
      </c>
      <c r="E20" s="4">
        <v>45233.666666666664</v>
      </c>
      <c r="F20">
        <f>(A20-E20)*24</f>
        <v>92.000000000058208</v>
      </c>
      <c r="H20">
        <v>14459.84</v>
      </c>
      <c r="I20">
        <v>30826</v>
      </c>
      <c r="K20">
        <f t="shared" si="4"/>
        <v>1032.3295495109589</v>
      </c>
      <c r="L20">
        <f t="shared" si="4"/>
        <v>2200.7567644749056</v>
      </c>
      <c r="M20">
        <f t="shared" si="5"/>
        <v>1168.4272149639467</v>
      </c>
      <c r="N20">
        <v>500</v>
      </c>
      <c r="O20">
        <v>100</v>
      </c>
      <c r="P20">
        <v>10.52</v>
      </c>
      <c r="S20" s="5">
        <f t="shared" si="6"/>
        <v>2376425.8555133082</v>
      </c>
    </row>
    <row r="21" spans="1:19" x14ac:dyDescent="0.25">
      <c r="A21" s="4">
        <v>45237.5</v>
      </c>
      <c r="B21" t="s">
        <v>16</v>
      </c>
      <c r="C21">
        <v>2</v>
      </c>
      <c r="D21">
        <v>2</v>
      </c>
      <c r="E21" s="4">
        <v>45233.666666666664</v>
      </c>
      <c r="F21">
        <f t="shared" ref="F21:F23" si="9">(A21-E21)*24</f>
        <v>92.000000000058208</v>
      </c>
      <c r="H21">
        <v>14371.55</v>
      </c>
      <c r="I21">
        <v>29756</v>
      </c>
      <c r="K21">
        <f t="shared" si="4"/>
        <v>1026.0262725779967</v>
      </c>
      <c r="L21">
        <f t="shared" si="4"/>
        <v>2124.3663882344545</v>
      </c>
      <c r="M21">
        <f t="shared" si="5"/>
        <v>1098.3401156564578</v>
      </c>
      <c r="N21">
        <v>500</v>
      </c>
      <c r="O21">
        <v>100</v>
      </c>
      <c r="P21">
        <v>11.06</v>
      </c>
      <c r="S21" s="5">
        <f t="shared" si="6"/>
        <v>2260397.8300180831</v>
      </c>
    </row>
    <row r="22" spans="1:19" x14ac:dyDescent="0.25">
      <c r="A22" s="4">
        <v>45237.5</v>
      </c>
      <c r="B22" t="s">
        <v>16</v>
      </c>
      <c r="C22">
        <v>3</v>
      </c>
      <c r="D22">
        <v>2</v>
      </c>
      <c r="E22" s="4">
        <v>45233.666666666664</v>
      </c>
      <c r="F22">
        <f t="shared" si="9"/>
        <v>92.000000000058208</v>
      </c>
      <c r="H22">
        <v>15403.6</v>
      </c>
      <c r="I22">
        <v>28957</v>
      </c>
      <c r="K22">
        <f t="shared" si="4"/>
        <v>1099.7072892125366</v>
      </c>
      <c r="L22">
        <f t="shared" si="4"/>
        <v>2067.3234811165844</v>
      </c>
      <c r="M22">
        <f t="shared" si="5"/>
        <v>967.61619190404781</v>
      </c>
      <c r="N22">
        <v>500</v>
      </c>
      <c r="O22">
        <v>100</v>
      </c>
      <c r="P22">
        <v>11.9</v>
      </c>
      <c r="S22" s="5">
        <f t="shared" si="6"/>
        <v>2100840.3361344538</v>
      </c>
    </row>
    <row r="23" spans="1:19" x14ac:dyDescent="0.25">
      <c r="A23" s="4">
        <v>45237.5</v>
      </c>
      <c r="B23" t="s">
        <v>16</v>
      </c>
      <c r="C23">
        <v>1</v>
      </c>
      <c r="D23">
        <v>10</v>
      </c>
      <c r="E23" s="4">
        <v>45233.666666666664</v>
      </c>
      <c r="F23">
        <f t="shared" si="9"/>
        <v>92.000000000058208</v>
      </c>
      <c r="H23">
        <v>127823.9</v>
      </c>
      <c r="I23">
        <v>133986</v>
      </c>
      <c r="K23">
        <f t="shared" si="4"/>
        <v>9125.7157135717862</v>
      </c>
      <c r="L23">
        <f t="shared" si="4"/>
        <v>9565.6457485542942</v>
      </c>
      <c r="M23">
        <f t="shared" si="5"/>
        <v>439.930034982508</v>
      </c>
      <c r="N23">
        <v>500</v>
      </c>
      <c r="O23">
        <v>100</v>
      </c>
      <c r="P23">
        <v>14.5</v>
      </c>
      <c r="S23" s="5">
        <f t="shared" si="6"/>
        <v>1724137.931034483</v>
      </c>
    </row>
    <row r="24" spans="1:19" x14ac:dyDescent="0.25">
      <c r="A24" s="4">
        <v>45237.5</v>
      </c>
      <c r="B24" t="s">
        <v>16</v>
      </c>
      <c r="C24">
        <v>2</v>
      </c>
      <c r="D24">
        <v>10</v>
      </c>
      <c r="E24" s="4">
        <v>45233.666666666664</v>
      </c>
      <c r="F24">
        <f>(A24-E24)*24</f>
        <v>92.000000000058208</v>
      </c>
      <c r="H24">
        <v>135566.9</v>
      </c>
      <c r="I24">
        <v>142797</v>
      </c>
      <c r="K24">
        <f t="shared" si="4"/>
        <v>9678.5107446276852</v>
      </c>
      <c r="L24">
        <f t="shared" si="4"/>
        <v>10194.688370100665</v>
      </c>
      <c r="M24">
        <f t="shared" si="5"/>
        <v>516.17762547297934</v>
      </c>
      <c r="N24">
        <v>500</v>
      </c>
      <c r="O24">
        <v>100</v>
      </c>
      <c r="P24">
        <v>15.12</v>
      </c>
      <c r="S24" s="5">
        <f t="shared" si="6"/>
        <v>1653439.1534391535</v>
      </c>
    </row>
    <row r="25" spans="1:19" x14ac:dyDescent="0.25">
      <c r="A25" s="4">
        <v>45237.5</v>
      </c>
      <c r="B25" t="s">
        <v>16</v>
      </c>
      <c r="C25">
        <v>3</v>
      </c>
      <c r="D25">
        <v>10</v>
      </c>
      <c r="E25" s="4">
        <v>45233.666666666664</v>
      </c>
      <c r="F25">
        <f t="shared" ref="F25:F27" si="10">(A25-E25)*24</f>
        <v>92.000000000058208</v>
      </c>
      <c r="H25">
        <v>133120.70000000001</v>
      </c>
      <c r="I25">
        <v>141696</v>
      </c>
      <c r="K25">
        <f t="shared" si="4"/>
        <v>9503.8694938245171</v>
      </c>
      <c r="L25">
        <f t="shared" si="4"/>
        <v>10116.08481473549</v>
      </c>
      <c r="M25">
        <f t="shared" si="5"/>
        <v>612.21532091097288</v>
      </c>
      <c r="N25">
        <v>500</v>
      </c>
      <c r="O25">
        <v>100</v>
      </c>
      <c r="P25">
        <v>12.42</v>
      </c>
      <c r="S25" s="5">
        <f t="shared" si="6"/>
        <v>2012882.4476650562</v>
      </c>
    </row>
    <row r="26" spans="1:19" x14ac:dyDescent="0.25">
      <c r="A26" s="4">
        <v>45237.5</v>
      </c>
      <c r="B26" t="s">
        <v>16</v>
      </c>
      <c r="C26">
        <v>1</v>
      </c>
      <c r="D26">
        <v>50</v>
      </c>
      <c r="E26" s="4">
        <v>45233.666666666664</v>
      </c>
      <c r="F26">
        <f t="shared" si="10"/>
        <v>92.000000000058208</v>
      </c>
      <c r="H26">
        <v>691479.5</v>
      </c>
      <c r="I26">
        <v>693235</v>
      </c>
      <c r="K26">
        <f t="shared" si="4"/>
        <v>49366.709502391663</v>
      </c>
      <c r="L26">
        <f t="shared" si="4"/>
        <v>49492.039694438499</v>
      </c>
      <c r="M26">
        <f t="shared" si="5"/>
        <v>125.3301920468366</v>
      </c>
      <c r="N26">
        <v>500</v>
      </c>
      <c r="O26">
        <v>100</v>
      </c>
      <c r="P26">
        <v>72.39</v>
      </c>
      <c r="S26" s="5">
        <f t="shared" si="6"/>
        <v>345351.56789611833</v>
      </c>
    </row>
    <row r="27" spans="1:19" x14ac:dyDescent="0.25">
      <c r="A27" s="4">
        <v>45237.5</v>
      </c>
      <c r="B27" t="s">
        <v>16</v>
      </c>
      <c r="C27">
        <v>2</v>
      </c>
      <c r="D27">
        <v>50</v>
      </c>
      <c r="E27" s="4">
        <v>45233.666666666664</v>
      </c>
      <c r="F27">
        <f t="shared" si="10"/>
        <v>92.000000000058208</v>
      </c>
      <c r="H27">
        <v>712071.6</v>
      </c>
      <c r="I27">
        <v>708013</v>
      </c>
      <c r="K27">
        <f t="shared" si="4"/>
        <v>50836.838723495392</v>
      </c>
      <c r="L27">
        <f t="shared" si="4"/>
        <v>50547.083601056613</v>
      </c>
      <c r="M27">
        <v>0</v>
      </c>
      <c r="N27">
        <v>500</v>
      </c>
      <c r="O27">
        <v>100</v>
      </c>
      <c r="P27">
        <v>73.33</v>
      </c>
      <c r="S27" s="5">
        <f t="shared" si="6"/>
        <v>340924.58748124918</v>
      </c>
    </row>
    <row r="28" spans="1:19" x14ac:dyDescent="0.25">
      <c r="A28" s="4">
        <v>45237.5</v>
      </c>
      <c r="B28" t="s">
        <v>16</v>
      </c>
      <c r="C28">
        <v>3</v>
      </c>
      <c r="D28">
        <v>50</v>
      </c>
      <c r="E28" s="4">
        <v>45233.666666666664</v>
      </c>
      <c r="F28">
        <f>(A28-E28)*24</f>
        <v>92.000000000058208</v>
      </c>
      <c r="H28">
        <v>732574.4</v>
      </c>
      <c r="I28">
        <v>726274</v>
      </c>
      <c r="K28">
        <f t="shared" si="4"/>
        <v>52300.592560862431</v>
      </c>
      <c r="L28">
        <f t="shared" si="4"/>
        <v>51850.788891268654</v>
      </c>
      <c r="M28">
        <v>0</v>
      </c>
      <c r="N28">
        <v>500</v>
      </c>
      <c r="O28">
        <v>100</v>
      </c>
      <c r="P28">
        <v>72.7</v>
      </c>
      <c r="S28" s="5">
        <f t="shared" si="6"/>
        <v>343878.954607978</v>
      </c>
    </row>
    <row r="29" spans="1:19" x14ac:dyDescent="0.25">
      <c r="A29" s="4">
        <v>45238.541666666664</v>
      </c>
      <c r="B29" t="s">
        <v>16</v>
      </c>
      <c r="C29">
        <v>1</v>
      </c>
      <c r="D29">
        <v>2</v>
      </c>
      <c r="E29" s="4">
        <v>45233.666666666664</v>
      </c>
      <c r="F29">
        <f>(A29-E29)*24</f>
        <v>117</v>
      </c>
      <c r="H29">
        <v>0</v>
      </c>
      <c r="I29">
        <v>31284</v>
      </c>
      <c r="K29">
        <f t="shared" si="4"/>
        <v>0</v>
      </c>
      <c r="L29">
        <f t="shared" si="4"/>
        <v>2233.4547012208182</v>
      </c>
      <c r="M29">
        <f t="shared" si="5"/>
        <v>2233.4547012208182</v>
      </c>
      <c r="N29">
        <v>500</v>
      </c>
      <c r="O29">
        <v>50</v>
      </c>
      <c r="P29">
        <v>7.68</v>
      </c>
      <c r="S29" s="5">
        <f t="shared" si="6"/>
        <v>6510416.6666666679</v>
      </c>
    </row>
    <row r="30" spans="1:19" x14ac:dyDescent="0.25">
      <c r="A30" s="4">
        <v>45238.541666666664</v>
      </c>
      <c r="B30" t="s">
        <v>16</v>
      </c>
      <c r="C30">
        <v>2</v>
      </c>
      <c r="D30">
        <v>2</v>
      </c>
      <c r="E30" s="4">
        <v>45233.666666666664</v>
      </c>
      <c r="F30">
        <f t="shared" ref="F30:F32" si="11">(A30-E30)*24</f>
        <v>117</v>
      </c>
      <c r="H30">
        <v>0</v>
      </c>
      <c r="I30">
        <v>30218</v>
      </c>
      <c r="K30">
        <f t="shared" si="4"/>
        <v>0</v>
      </c>
      <c r="L30">
        <f t="shared" si="4"/>
        <v>2157.3498964803312</v>
      </c>
      <c r="M30">
        <f t="shared" si="5"/>
        <v>2157.3498964803312</v>
      </c>
      <c r="N30">
        <v>500</v>
      </c>
      <c r="O30">
        <v>50</v>
      </c>
      <c r="P30">
        <v>8.24</v>
      </c>
      <c r="S30" s="5">
        <f t="shared" si="6"/>
        <v>6067961.1650485443</v>
      </c>
    </row>
    <row r="31" spans="1:19" x14ac:dyDescent="0.25">
      <c r="A31" s="4">
        <v>45238.541666666664</v>
      </c>
      <c r="B31" t="s">
        <v>16</v>
      </c>
      <c r="C31">
        <v>3</v>
      </c>
      <c r="D31">
        <v>2</v>
      </c>
      <c r="E31" s="4">
        <v>45233.666666666664</v>
      </c>
      <c r="F31">
        <f t="shared" si="11"/>
        <v>117</v>
      </c>
      <c r="H31">
        <v>0</v>
      </c>
      <c r="I31">
        <v>30270</v>
      </c>
      <c r="K31">
        <f t="shared" si="4"/>
        <v>0</v>
      </c>
      <c r="L31">
        <f t="shared" si="4"/>
        <v>2161.0623259798672</v>
      </c>
      <c r="M31">
        <f t="shared" si="5"/>
        <v>2161.0623259798672</v>
      </c>
      <c r="N31">
        <v>500</v>
      </c>
      <c r="O31">
        <v>50</v>
      </c>
      <c r="P31">
        <v>8.35</v>
      </c>
      <c r="S31" s="5">
        <f t="shared" si="6"/>
        <v>5988023.9520958075</v>
      </c>
    </row>
    <row r="32" spans="1:19" x14ac:dyDescent="0.25">
      <c r="A32" s="4">
        <v>45238.541666666664</v>
      </c>
      <c r="B32" t="s">
        <v>16</v>
      </c>
      <c r="C32">
        <v>1</v>
      </c>
      <c r="D32">
        <v>10</v>
      </c>
      <c r="E32" s="4">
        <v>45233.666666666664</v>
      </c>
      <c r="F32">
        <f t="shared" si="11"/>
        <v>117</v>
      </c>
      <c r="H32">
        <v>106091.7</v>
      </c>
      <c r="I32">
        <v>137231</v>
      </c>
      <c r="K32">
        <f t="shared" si="4"/>
        <v>7574.1914756907263</v>
      </c>
      <c r="L32">
        <f t="shared" si="4"/>
        <v>9797.315627900336</v>
      </c>
      <c r="M32">
        <f t="shared" si="5"/>
        <v>2223.1241522096097</v>
      </c>
      <c r="N32">
        <v>500</v>
      </c>
      <c r="O32">
        <v>50</v>
      </c>
      <c r="P32">
        <v>10.97</v>
      </c>
      <c r="S32" s="5">
        <f t="shared" si="6"/>
        <v>4557885.1412944384</v>
      </c>
    </row>
    <row r="33" spans="1:19" x14ac:dyDescent="0.25">
      <c r="A33" s="4">
        <v>45238.541666666664</v>
      </c>
      <c r="B33" t="s">
        <v>16</v>
      </c>
      <c r="C33">
        <v>2</v>
      </c>
      <c r="D33">
        <v>10</v>
      </c>
      <c r="E33" s="4">
        <v>45233.666666666664</v>
      </c>
      <c r="F33">
        <f>(A33-E33)*24</f>
        <v>117</v>
      </c>
      <c r="H33">
        <v>117030.7</v>
      </c>
      <c r="I33">
        <v>141203</v>
      </c>
      <c r="K33">
        <f t="shared" si="4"/>
        <v>8355.1581352181056</v>
      </c>
      <c r="L33">
        <f t="shared" si="4"/>
        <v>10080.888127364889</v>
      </c>
      <c r="M33">
        <f t="shared" si="5"/>
        <v>1725.7299921467838</v>
      </c>
      <c r="N33">
        <v>500</v>
      </c>
      <c r="O33">
        <v>50</v>
      </c>
      <c r="P33">
        <v>12.5</v>
      </c>
      <c r="S33" s="5">
        <f t="shared" si="6"/>
        <v>4000000</v>
      </c>
    </row>
    <row r="34" spans="1:19" x14ac:dyDescent="0.25">
      <c r="A34" s="4">
        <v>45238.541666666664</v>
      </c>
      <c r="B34" t="s">
        <v>16</v>
      </c>
      <c r="C34">
        <v>3</v>
      </c>
      <c r="D34">
        <v>10</v>
      </c>
      <c r="E34" s="4">
        <v>45233.666666666664</v>
      </c>
      <c r="F34">
        <f t="shared" ref="F34:F36" si="12">(A34-E34)*24</f>
        <v>117</v>
      </c>
      <c r="H34">
        <v>112255.3</v>
      </c>
      <c r="I34">
        <v>142777</v>
      </c>
      <c r="K34">
        <f t="shared" si="4"/>
        <v>8014.2285999857222</v>
      </c>
      <c r="L34">
        <f t="shared" si="4"/>
        <v>10193.260512600842</v>
      </c>
      <c r="M34">
        <f t="shared" si="5"/>
        <v>2179.0319126151198</v>
      </c>
      <c r="N34">
        <v>500</v>
      </c>
      <c r="O34">
        <v>50</v>
      </c>
      <c r="P34">
        <v>10.53</v>
      </c>
      <c r="S34" s="5">
        <f t="shared" si="6"/>
        <v>4748338.0816714149</v>
      </c>
    </row>
    <row r="35" spans="1:19" x14ac:dyDescent="0.25">
      <c r="A35" s="4">
        <v>45238.541666666664</v>
      </c>
      <c r="B35" t="s">
        <v>16</v>
      </c>
      <c r="C35">
        <v>1</v>
      </c>
      <c r="D35">
        <v>50</v>
      </c>
      <c r="E35" s="4">
        <v>45233.666666666664</v>
      </c>
      <c r="F35">
        <f t="shared" si="12"/>
        <v>117</v>
      </c>
      <c r="H35">
        <v>682068.8</v>
      </c>
      <c r="I35">
        <v>686452</v>
      </c>
      <c r="K35">
        <f t="shared" si="4"/>
        <v>48694.852573713149</v>
      </c>
      <c r="L35">
        <f t="shared" si="4"/>
        <v>49007.781823374025</v>
      </c>
      <c r="M35">
        <f t="shared" si="5"/>
        <v>312.92924966087594</v>
      </c>
      <c r="N35">
        <v>500</v>
      </c>
      <c r="O35">
        <v>100</v>
      </c>
      <c r="P35">
        <v>71.930000000000007</v>
      </c>
      <c r="S35" s="5">
        <f t="shared" si="6"/>
        <v>347560.12790212699</v>
      </c>
    </row>
    <row r="36" spans="1:19" x14ac:dyDescent="0.25">
      <c r="A36" s="4">
        <v>45238.541666666664</v>
      </c>
      <c r="B36" t="s">
        <v>16</v>
      </c>
      <c r="C36">
        <v>2</v>
      </c>
      <c r="D36">
        <v>50</v>
      </c>
      <c r="E36" s="4">
        <v>45233.666666666664</v>
      </c>
      <c r="F36">
        <f t="shared" si="12"/>
        <v>117</v>
      </c>
      <c r="H36">
        <v>705683.4</v>
      </c>
      <c r="I36">
        <v>710799</v>
      </c>
      <c r="K36">
        <f t="shared" si="4"/>
        <v>50380.76675947741</v>
      </c>
      <c r="L36">
        <f t="shared" si="4"/>
        <v>50745.984150781755</v>
      </c>
      <c r="M36">
        <f t="shared" si="5"/>
        <v>365.21739130434435</v>
      </c>
      <c r="N36">
        <v>500</v>
      </c>
      <c r="O36">
        <v>100</v>
      </c>
      <c r="P36">
        <v>78.36</v>
      </c>
      <c r="S36" s="5">
        <f t="shared" si="6"/>
        <v>319040.32669729454</v>
      </c>
    </row>
    <row r="37" spans="1:19" x14ac:dyDescent="0.25">
      <c r="A37" s="4">
        <v>45238.541666666664</v>
      </c>
      <c r="B37" t="s">
        <v>16</v>
      </c>
      <c r="C37">
        <v>3</v>
      </c>
      <c r="D37">
        <v>50</v>
      </c>
      <c r="E37" s="4">
        <v>45233.666666666664</v>
      </c>
      <c r="F37">
        <f>(A37-E37)*24</f>
        <v>117</v>
      </c>
      <c r="H37">
        <v>731411.4</v>
      </c>
      <c r="I37">
        <v>731896</v>
      </c>
      <c r="K37">
        <f t="shared" si="4"/>
        <v>52217.562647247811</v>
      </c>
      <c r="L37">
        <f t="shared" si="4"/>
        <v>52252.15963446848</v>
      </c>
      <c r="M37">
        <f t="shared" si="5"/>
        <v>34.596987220669689</v>
      </c>
      <c r="N37">
        <v>500</v>
      </c>
      <c r="O37">
        <v>100</v>
      </c>
      <c r="P37">
        <v>68.91</v>
      </c>
      <c r="S37" s="5">
        <f t="shared" si="6"/>
        <v>362792.04759831668</v>
      </c>
    </row>
    <row r="38" spans="1:19" x14ac:dyDescent="0.25">
      <c r="A38" s="4">
        <v>45240.625</v>
      </c>
      <c r="B38" t="s">
        <v>16</v>
      </c>
      <c r="C38">
        <v>1</v>
      </c>
      <c r="D38">
        <v>2</v>
      </c>
      <c r="E38" s="4">
        <v>45233.666666666664</v>
      </c>
      <c r="F38">
        <f>(A38-E38)*24</f>
        <v>167.00000000005821</v>
      </c>
      <c r="H38">
        <v>0</v>
      </c>
      <c r="I38">
        <v>31553</v>
      </c>
      <c r="K38">
        <f t="shared" si="4"/>
        <v>0</v>
      </c>
      <c r="L38">
        <f t="shared" si="4"/>
        <v>2252.6593845934176</v>
      </c>
      <c r="M38">
        <f t="shared" si="5"/>
        <v>2252.6593845934176</v>
      </c>
      <c r="N38">
        <v>500</v>
      </c>
      <c r="O38">
        <v>50</v>
      </c>
      <c r="P38">
        <v>7.73</v>
      </c>
      <c r="S38" s="5">
        <f t="shared" si="6"/>
        <v>6468305.3040103493</v>
      </c>
    </row>
    <row r="39" spans="1:19" x14ac:dyDescent="0.25">
      <c r="A39" s="4">
        <v>45240.625</v>
      </c>
      <c r="B39" t="s">
        <v>16</v>
      </c>
      <c r="C39">
        <v>2</v>
      </c>
      <c r="D39">
        <v>2</v>
      </c>
      <c r="E39" s="4">
        <v>45233.666666666664</v>
      </c>
      <c r="F39">
        <f t="shared" ref="F39:F41" si="13">(A39-E39)*24</f>
        <v>167.00000000005821</v>
      </c>
      <c r="H39">
        <v>0</v>
      </c>
      <c r="I39">
        <v>31112</v>
      </c>
      <c r="K39">
        <f t="shared" si="4"/>
        <v>0</v>
      </c>
      <c r="L39">
        <f t="shared" si="4"/>
        <v>2221.1751267223531</v>
      </c>
      <c r="M39">
        <f t="shared" si="5"/>
        <v>2221.1751267223531</v>
      </c>
      <c r="N39">
        <v>500</v>
      </c>
      <c r="O39">
        <v>50</v>
      </c>
      <c r="P39">
        <v>7.88</v>
      </c>
      <c r="S39" s="5">
        <f t="shared" si="6"/>
        <v>6345177.6649746187</v>
      </c>
    </row>
    <row r="40" spans="1:19" x14ac:dyDescent="0.25">
      <c r="A40" s="4">
        <v>45240.625</v>
      </c>
      <c r="B40" t="s">
        <v>16</v>
      </c>
      <c r="C40">
        <v>3</v>
      </c>
      <c r="D40">
        <v>2</v>
      </c>
      <c r="E40" s="4">
        <v>45233.666666666664</v>
      </c>
      <c r="F40">
        <f t="shared" si="13"/>
        <v>167.00000000005821</v>
      </c>
      <c r="H40">
        <v>0</v>
      </c>
      <c r="I40">
        <v>30295</v>
      </c>
      <c r="K40">
        <f t="shared" si="4"/>
        <v>0</v>
      </c>
      <c r="L40">
        <f t="shared" si="4"/>
        <v>2162.8471478546439</v>
      </c>
      <c r="M40">
        <f t="shared" si="5"/>
        <v>2162.8471478546439</v>
      </c>
      <c r="N40">
        <v>500</v>
      </c>
      <c r="O40">
        <v>50</v>
      </c>
      <c r="P40">
        <v>7.91</v>
      </c>
      <c r="S40" s="5">
        <f t="shared" si="6"/>
        <v>6321112.515802782</v>
      </c>
    </row>
    <row r="41" spans="1:19" x14ac:dyDescent="0.25">
      <c r="A41" s="4">
        <v>45240.625</v>
      </c>
      <c r="B41" t="s">
        <v>16</v>
      </c>
      <c r="C41">
        <v>1</v>
      </c>
      <c r="D41">
        <v>10</v>
      </c>
      <c r="E41" s="4">
        <v>45233.666666666664</v>
      </c>
      <c r="F41">
        <f t="shared" si="13"/>
        <v>167.00000000005821</v>
      </c>
      <c r="H41">
        <v>26346.42</v>
      </c>
      <c r="I41">
        <v>146362</v>
      </c>
      <c r="K41">
        <f t="shared" si="4"/>
        <v>1880.9466695223816</v>
      </c>
      <c r="L41">
        <f t="shared" si="4"/>
        <v>10449.20396944385</v>
      </c>
      <c r="M41">
        <f t="shared" si="5"/>
        <v>8568.2572999214681</v>
      </c>
      <c r="N41">
        <v>500</v>
      </c>
      <c r="O41">
        <v>10</v>
      </c>
      <c r="P41">
        <v>12.79</v>
      </c>
      <c r="S41" s="5">
        <f t="shared" si="6"/>
        <v>19546520.71931196</v>
      </c>
    </row>
    <row r="42" spans="1:19" x14ac:dyDescent="0.25">
      <c r="A42" s="4">
        <v>45240.625</v>
      </c>
      <c r="B42" t="s">
        <v>16</v>
      </c>
      <c r="C42">
        <v>2</v>
      </c>
      <c r="D42">
        <v>10</v>
      </c>
      <c r="E42" s="4">
        <v>45233.666666666664</v>
      </c>
      <c r="F42">
        <f>(A42-E42)*24</f>
        <v>167.00000000005821</v>
      </c>
      <c r="H42">
        <v>32067.09</v>
      </c>
      <c r="I42">
        <v>148275</v>
      </c>
      <c r="K42">
        <f t="shared" si="4"/>
        <v>2289.3617476975796</v>
      </c>
      <c r="L42">
        <f t="shared" si="4"/>
        <v>10585.778539301778</v>
      </c>
      <c r="M42">
        <f t="shared" si="5"/>
        <v>8296.4167916041988</v>
      </c>
      <c r="N42">
        <v>500</v>
      </c>
      <c r="O42">
        <v>10</v>
      </c>
      <c r="P42">
        <v>12.3</v>
      </c>
      <c r="S42" s="5">
        <f t="shared" si="6"/>
        <v>20325203.252032522</v>
      </c>
    </row>
    <row r="43" spans="1:19" x14ac:dyDescent="0.25">
      <c r="A43" s="4">
        <v>45240.625</v>
      </c>
      <c r="B43" t="s">
        <v>16</v>
      </c>
      <c r="C43">
        <v>3</v>
      </c>
      <c r="D43">
        <v>10</v>
      </c>
      <c r="E43" s="4">
        <v>45233.666666666664</v>
      </c>
      <c r="F43">
        <f t="shared" ref="F43:F45" si="14">(A43-E43)*24</f>
        <v>167.00000000005821</v>
      </c>
      <c r="H43">
        <v>28979.51</v>
      </c>
      <c r="I43">
        <v>151551</v>
      </c>
      <c r="K43">
        <f t="shared" si="4"/>
        <v>2068.9305347326335</v>
      </c>
      <c r="L43">
        <f t="shared" si="4"/>
        <v>10819.661597772543</v>
      </c>
      <c r="M43">
        <f t="shared" si="5"/>
        <v>8750.7310630399097</v>
      </c>
      <c r="N43">
        <v>500</v>
      </c>
      <c r="O43">
        <v>10</v>
      </c>
      <c r="P43">
        <v>12.61</v>
      </c>
      <c r="S43" s="5">
        <f t="shared" si="6"/>
        <v>19825535.289452814</v>
      </c>
    </row>
    <row r="44" spans="1:19" x14ac:dyDescent="0.25">
      <c r="A44" s="4">
        <v>45240.625</v>
      </c>
      <c r="B44" t="s">
        <v>16</v>
      </c>
      <c r="C44">
        <v>1</v>
      </c>
      <c r="D44">
        <v>50</v>
      </c>
      <c r="E44" s="4">
        <v>45233.666666666664</v>
      </c>
      <c r="F44">
        <f t="shared" si="14"/>
        <v>167.00000000005821</v>
      </c>
      <c r="H44">
        <v>683288</v>
      </c>
      <c r="I44">
        <v>707163</v>
      </c>
      <c r="K44">
        <f t="shared" si="4"/>
        <v>48781.894766902267</v>
      </c>
      <c r="L44">
        <f t="shared" si="4"/>
        <v>50486.399657314199</v>
      </c>
      <c r="M44">
        <f t="shared" si="5"/>
        <v>1704.5048904119321</v>
      </c>
      <c r="N44">
        <v>500</v>
      </c>
      <c r="O44">
        <v>100</v>
      </c>
      <c r="P44">
        <v>63.88</v>
      </c>
      <c r="S44" s="5">
        <f t="shared" si="6"/>
        <v>391358.79774577334</v>
      </c>
    </row>
    <row r="45" spans="1:19" x14ac:dyDescent="0.25">
      <c r="A45" s="4">
        <v>45240.625</v>
      </c>
      <c r="B45" t="s">
        <v>16</v>
      </c>
      <c r="C45">
        <v>2</v>
      </c>
      <c r="D45">
        <v>50</v>
      </c>
      <c r="E45" s="4">
        <v>45233.666666666664</v>
      </c>
      <c r="F45">
        <f t="shared" si="14"/>
        <v>167.00000000005821</v>
      </c>
      <c r="H45">
        <v>697217.2</v>
      </c>
      <c r="I45">
        <v>708791</v>
      </c>
      <c r="K45">
        <f t="shared" si="4"/>
        <v>49776.340401227957</v>
      </c>
      <c r="L45">
        <f t="shared" si="4"/>
        <v>50602.627257799671</v>
      </c>
      <c r="M45">
        <f t="shared" si="5"/>
        <v>826.28685657171445</v>
      </c>
      <c r="N45">
        <v>500</v>
      </c>
      <c r="O45">
        <v>100</v>
      </c>
      <c r="P45">
        <v>63.11</v>
      </c>
      <c r="S45" s="5">
        <f t="shared" si="6"/>
        <v>396133.73474885122</v>
      </c>
    </row>
    <row r="46" spans="1:19" x14ac:dyDescent="0.25">
      <c r="A46" s="4">
        <v>45240.625</v>
      </c>
      <c r="B46" t="s">
        <v>16</v>
      </c>
      <c r="C46">
        <v>3</v>
      </c>
      <c r="D46">
        <v>50</v>
      </c>
      <c r="E46" s="4">
        <v>45233.666666666664</v>
      </c>
      <c r="F46">
        <f>(A46-E46)*24</f>
        <v>167.00000000005821</v>
      </c>
      <c r="H46">
        <v>716783.4</v>
      </c>
      <c r="I46">
        <v>720025</v>
      </c>
      <c r="K46">
        <f t="shared" si="4"/>
        <v>51173.227671878347</v>
      </c>
      <c r="L46">
        <f t="shared" si="4"/>
        <v>51404.654815449416</v>
      </c>
      <c r="M46">
        <f t="shared" si="5"/>
        <v>231.42714357106888</v>
      </c>
      <c r="N46">
        <v>500</v>
      </c>
      <c r="O46">
        <v>100</v>
      </c>
      <c r="P46">
        <v>62.85</v>
      </c>
      <c r="S46" s="5">
        <f t="shared" si="6"/>
        <v>397772.47414478916</v>
      </c>
    </row>
    <row r="47" spans="1:19" x14ac:dyDescent="0.25">
      <c r="A47" s="4">
        <v>45243.666666666664</v>
      </c>
      <c r="B47" t="s">
        <v>16</v>
      </c>
      <c r="C47">
        <v>1</v>
      </c>
      <c r="D47">
        <v>10</v>
      </c>
      <c r="E47" s="4">
        <v>45233.666666666664</v>
      </c>
      <c r="F47">
        <f t="shared" ref="F47" si="15">(A47-E47)*24</f>
        <v>240</v>
      </c>
      <c r="H47">
        <v>0</v>
      </c>
      <c r="I47">
        <v>151652</v>
      </c>
      <c r="K47">
        <f t="shared" si="4"/>
        <v>0</v>
      </c>
      <c r="L47">
        <f t="shared" si="4"/>
        <v>10826.87227814664</v>
      </c>
      <c r="M47">
        <f t="shared" si="5"/>
        <v>10826.87227814664</v>
      </c>
      <c r="N47">
        <v>500</v>
      </c>
      <c r="O47">
        <v>5</v>
      </c>
      <c r="P47">
        <v>13.36</v>
      </c>
      <c r="S47" s="5">
        <f t="shared" si="6"/>
        <v>37425149.700598799</v>
      </c>
    </row>
    <row r="48" spans="1:19" x14ac:dyDescent="0.25">
      <c r="A48" s="4">
        <v>45243.666666666664</v>
      </c>
      <c r="B48" t="s">
        <v>16</v>
      </c>
      <c r="C48">
        <v>2</v>
      </c>
      <c r="D48">
        <v>10</v>
      </c>
      <c r="E48" s="4">
        <v>45233.666666666664</v>
      </c>
      <c r="F48">
        <f>(A48-E48)*24</f>
        <v>240</v>
      </c>
      <c r="H48">
        <v>0</v>
      </c>
      <c r="I48">
        <v>156229</v>
      </c>
      <c r="K48">
        <f t="shared" si="4"/>
        <v>0</v>
      </c>
      <c r="L48">
        <f t="shared" si="4"/>
        <v>11153.637466980796</v>
      </c>
      <c r="M48">
        <f t="shared" si="5"/>
        <v>11153.637466980796</v>
      </c>
      <c r="N48">
        <v>500</v>
      </c>
      <c r="O48">
        <v>5</v>
      </c>
      <c r="P48">
        <v>13.5</v>
      </c>
      <c r="S48" s="5">
        <f t="shared" si="6"/>
        <v>37037037.037037037</v>
      </c>
    </row>
    <row r="49" spans="1:19" x14ac:dyDescent="0.25">
      <c r="A49" s="4">
        <v>45243.666666666664</v>
      </c>
      <c r="B49" t="s">
        <v>16</v>
      </c>
      <c r="C49">
        <v>3</v>
      </c>
      <c r="D49">
        <v>10</v>
      </c>
      <c r="E49" s="4">
        <v>45233.666666666664</v>
      </c>
      <c r="F49">
        <f t="shared" ref="F49:F51" si="16">(A49-E49)*24</f>
        <v>240</v>
      </c>
      <c r="H49">
        <v>0</v>
      </c>
      <c r="I49">
        <v>156998</v>
      </c>
      <c r="K49">
        <f t="shared" si="4"/>
        <v>0</v>
      </c>
      <c r="L49">
        <f t="shared" si="4"/>
        <v>11208.538587848932</v>
      </c>
      <c r="M49">
        <f t="shared" si="5"/>
        <v>11208.538587848932</v>
      </c>
      <c r="N49">
        <v>500</v>
      </c>
      <c r="O49">
        <v>5</v>
      </c>
      <c r="P49">
        <v>13.84</v>
      </c>
      <c r="S49" s="5">
        <f t="shared" si="6"/>
        <v>36127167.630057804</v>
      </c>
    </row>
    <row r="50" spans="1:19" x14ac:dyDescent="0.25">
      <c r="A50" s="4">
        <v>45243.666666666664</v>
      </c>
      <c r="B50" t="s">
        <v>16</v>
      </c>
      <c r="C50">
        <v>1</v>
      </c>
      <c r="D50">
        <v>50</v>
      </c>
      <c r="E50" s="4">
        <v>45233.666666666664</v>
      </c>
      <c r="F50">
        <f t="shared" si="16"/>
        <v>240</v>
      </c>
      <c r="H50">
        <v>675355.8</v>
      </c>
      <c r="I50">
        <v>694761</v>
      </c>
      <c r="K50">
        <f t="shared" si="4"/>
        <v>48215.592203898057</v>
      </c>
      <c r="L50">
        <f t="shared" si="4"/>
        <v>49600.985221674877</v>
      </c>
      <c r="M50">
        <f t="shared" si="5"/>
        <v>1385.3930177768198</v>
      </c>
      <c r="N50">
        <v>500</v>
      </c>
      <c r="O50">
        <v>100</v>
      </c>
      <c r="P50">
        <v>35.090000000000003</v>
      </c>
      <c r="S50" s="5">
        <f t="shared" si="6"/>
        <v>712453.69051011663</v>
      </c>
    </row>
    <row r="51" spans="1:19" x14ac:dyDescent="0.25">
      <c r="A51" s="4">
        <v>45243.666666666664</v>
      </c>
      <c r="B51" t="s">
        <v>16</v>
      </c>
      <c r="C51">
        <v>2</v>
      </c>
      <c r="D51">
        <v>50</v>
      </c>
      <c r="E51" s="4">
        <v>45233.666666666664</v>
      </c>
      <c r="F51">
        <f t="shared" si="16"/>
        <v>240</v>
      </c>
      <c r="H51">
        <v>693729.8</v>
      </c>
      <c r="I51">
        <v>737329</v>
      </c>
      <c r="K51">
        <f t="shared" si="4"/>
        <v>49527.364888984084</v>
      </c>
      <c r="L51">
        <f t="shared" si="4"/>
        <v>52640.037124294999</v>
      </c>
      <c r="M51">
        <f t="shared" si="5"/>
        <v>3112.6722353109144</v>
      </c>
      <c r="N51">
        <v>500</v>
      </c>
      <c r="O51">
        <v>100</v>
      </c>
      <c r="P51">
        <v>33.450000000000003</v>
      </c>
      <c r="S51" s="5">
        <f t="shared" si="6"/>
        <v>747384.15545590431</v>
      </c>
    </row>
    <row r="52" spans="1:19" x14ac:dyDescent="0.25">
      <c r="A52" s="4">
        <v>45243.666666666664</v>
      </c>
      <c r="B52" t="s">
        <v>16</v>
      </c>
      <c r="C52">
        <v>3</v>
      </c>
      <c r="D52">
        <v>50</v>
      </c>
      <c r="E52" s="4">
        <v>45233.666666666664</v>
      </c>
      <c r="F52">
        <f>(A52-E52)*24</f>
        <v>240</v>
      </c>
      <c r="H52">
        <v>709283.1</v>
      </c>
      <c r="I52">
        <v>727900</v>
      </c>
      <c r="K52">
        <f t="shared" si="4"/>
        <v>50637.759691582782</v>
      </c>
      <c r="L52">
        <f t="shared" si="4"/>
        <v>51966.873706004139</v>
      </c>
      <c r="M52">
        <f t="shared" si="5"/>
        <v>1329.1140144213568</v>
      </c>
      <c r="N52">
        <v>500</v>
      </c>
      <c r="O52">
        <v>100</v>
      </c>
      <c r="P52">
        <v>40.380000000000003</v>
      </c>
      <c r="S52" s="5">
        <f t="shared" si="6"/>
        <v>619118.37543338281</v>
      </c>
    </row>
    <row r="53" spans="1:19" x14ac:dyDescent="0.25">
      <c r="A53" s="6">
        <v>45259.5625</v>
      </c>
      <c r="B53" t="s">
        <v>16</v>
      </c>
      <c r="C53">
        <v>1</v>
      </c>
      <c r="D53">
        <v>25</v>
      </c>
      <c r="E53" s="6">
        <v>45259.5625</v>
      </c>
      <c r="F53">
        <f t="shared" ref="F53:F55" si="17">(A53-E53)*24</f>
        <v>0</v>
      </c>
      <c r="H53">
        <v>327993.8</v>
      </c>
      <c r="I53">
        <v>330411</v>
      </c>
      <c r="K53">
        <f t="shared" si="4"/>
        <v>23416.420361247947</v>
      </c>
      <c r="L53">
        <f t="shared" si="4"/>
        <v>23588.991218676376</v>
      </c>
      <c r="M53">
        <f t="shared" si="5"/>
        <v>172.57085742842901</v>
      </c>
    </row>
    <row r="54" spans="1:19" x14ac:dyDescent="0.25">
      <c r="A54" s="6">
        <v>45259.5625</v>
      </c>
      <c r="B54" t="s">
        <v>16</v>
      </c>
      <c r="C54">
        <v>2</v>
      </c>
      <c r="D54">
        <v>25</v>
      </c>
      <c r="E54" s="6">
        <v>45259.5625</v>
      </c>
      <c r="F54">
        <f t="shared" si="17"/>
        <v>0</v>
      </c>
      <c r="H54">
        <v>339942.2</v>
      </c>
      <c r="I54">
        <v>353325</v>
      </c>
      <c r="K54">
        <f t="shared" si="4"/>
        <v>24269.450988791319</v>
      </c>
      <c r="L54">
        <f t="shared" si="4"/>
        <v>25224.887556221889</v>
      </c>
      <c r="M54">
        <f t="shared" si="5"/>
        <v>955.43656743056999</v>
      </c>
    </row>
    <row r="55" spans="1:19" x14ac:dyDescent="0.25">
      <c r="A55" s="6">
        <v>45259.5625</v>
      </c>
      <c r="B55" t="s">
        <v>16</v>
      </c>
      <c r="C55">
        <v>3</v>
      </c>
      <c r="D55">
        <v>25</v>
      </c>
      <c r="E55" s="6">
        <v>45259.5625</v>
      </c>
      <c r="F55">
        <f t="shared" si="17"/>
        <v>0</v>
      </c>
      <c r="H55">
        <v>369142.7</v>
      </c>
      <c r="I55">
        <v>380551</v>
      </c>
      <c r="K55">
        <f t="shared" si="4"/>
        <v>26354.158634968233</v>
      </c>
      <c r="L55">
        <f t="shared" si="4"/>
        <v>27168.629970728922</v>
      </c>
      <c r="M55">
        <f t="shared" si="5"/>
        <v>814.47133576068882</v>
      </c>
    </row>
    <row r="56" spans="1:19" x14ac:dyDescent="0.25">
      <c r="A56" s="6">
        <v>45261.458333333336</v>
      </c>
      <c r="B56" t="s">
        <v>16</v>
      </c>
      <c r="C56">
        <v>1</v>
      </c>
      <c r="D56">
        <v>25</v>
      </c>
      <c r="E56" s="6">
        <v>45259.5625</v>
      </c>
      <c r="F56">
        <f t="shared" ref="F56:F61" si="18">(A56-E56)*24</f>
        <v>45.500000000058208</v>
      </c>
      <c r="H56">
        <v>328301.8</v>
      </c>
      <c r="I56">
        <v>310208</v>
      </c>
      <c r="K56">
        <f t="shared" si="4"/>
        <v>23438.4093667452</v>
      </c>
      <c r="L56">
        <f t="shared" si="4"/>
        <v>22146.640965231669</v>
      </c>
      <c r="M56">
        <v>0</v>
      </c>
      <c r="N56">
        <v>500</v>
      </c>
      <c r="O56">
        <v>250</v>
      </c>
      <c r="P56">
        <v>66.44</v>
      </c>
      <c r="S56" s="5">
        <f t="shared" si="6"/>
        <v>150511.73991571344</v>
      </c>
    </row>
    <row r="57" spans="1:19" x14ac:dyDescent="0.25">
      <c r="A57" s="6">
        <v>45261.458333333336</v>
      </c>
      <c r="B57" t="s">
        <v>16</v>
      </c>
      <c r="C57">
        <v>2</v>
      </c>
      <c r="D57">
        <v>25</v>
      </c>
      <c r="E57" s="6">
        <v>45259.5625</v>
      </c>
      <c r="F57">
        <f t="shared" si="18"/>
        <v>45.500000000058208</v>
      </c>
      <c r="H57">
        <v>368150.7</v>
      </c>
      <c r="I57">
        <v>343255</v>
      </c>
      <c r="K57">
        <f t="shared" si="4"/>
        <v>26283.336902977084</v>
      </c>
      <c r="L57">
        <f t="shared" si="4"/>
        <v>24505.961305061755</v>
      </c>
      <c r="M57">
        <v>0</v>
      </c>
      <c r="N57">
        <v>500</v>
      </c>
      <c r="O57">
        <v>250</v>
      </c>
      <c r="P57">
        <v>65.25</v>
      </c>
      <c r="S57" s="5">
        <f t="shared" si="6"/>
        <v>153256.70498084291</v>
      </c>
    </row>
    <row r="58" spans="1:19" x14ac:dyDescent="0.25">
      <c r="A58" s="6">
        <v>45261.458333333336</v>
      </c>
      <c r="B58" t="s">
        <v>16</v>
      </c>
      <c r="C58">
        <v>3</v>
      </c>
      <c r="D58">
        <v>25</v>
      </c>
      <c r="E58" s="6">
        <v>45259.5625</v>
      </c>
      <c r="F58">
        <f t="shared" si="18"/>
        <v>45.500000000058208</v>
      </c>
      <c r="H58">
        <v>386005.4</v>
      </c>
      <c r="I58">
        <v>376227</v>
      </c>
      <c r="K58">
        <f t="shared" si="4"/>
        <v>27558.035268080246</v>
      </c>
      <c r="L58">
        <f t="shared" si="4"/>
        <v>26859.92717926751</v>
      </c>
      <c r="M58">
        <v>0</v>
      </c>
      <c r="N58">
        <v>500</v>
      </c>
      <c r="O58">
        <v>250</v>
      </c>
      <c r="P58">
        <v>67.03</v>
      </c>
      <c r="S58" s="5">
        <f t="shared" si="6"/>
        <v>149186.93122482469</v>
      </c>
    </row>
    <row r="59" spans="1:19" x14ac:dyDescent="0.25">
      <c r="A59" s="6">
        <v>45261.458333333336</v>
      </c>
      <c r="B59" t="s">
        <v>16</v>
      </c>
      <c r="C59">
        <v>1</v>
      </c>
      <c r="D59">
        <v>50</v>
      </c>
      <c r="E59" s="4">
        <v>45233.666666666664</v>
      </c>
      <c r="F59">
        <f t="shared" si="18"/>
        <v>667.00000000011642</v>
      </c>
      <c r="H59">
        <v>618186.19999999995</v>
      </c>
      <c r="I59">
        <v>656688</v>
      </c>
      <c r="K59">
        <f t="shared" si="4"/>
        <v>44134.090097808235</v>
      </c>
      <c r="L59">
        <f t="shared" si="4"/>
        <v>46882.844292139649</v>
      </c>
      <c r="M59">
        <f t="shared" si="5"/>
        <v>2748.7541943314136</v>
      </c>
      <c r="N59">
        <v>500</v>
      </c>
      <c r="O59">
        <v>50</v>
      </c>
      <c r="P59">
        <v>45.1</v>
      </c>
      <c r="S59" s="5">
        <f t="shared" si="6"/>
        <v>1108647.4501108648</v>
      </c>
    </row>
    <row r="60" spans="1:19" x14ac:dyDescent="0.25">
      <c r="A60" s="6">
        <v>45261.458333333336</v>
      </c>
      <c r="B60" t="s">
        <v>16</v>
      </c>
      <c r="C60">
        <v>2</v>
      </c>
      <c r="D60">
        <v>50</v>
      </c>
      <c r="E60" s="4">
        <v>45233.666666666664</v>
      </c>
      <c r="F60">
        <f t="shared" si="18"/>
        <v>667.00000000011642</v>
      </c>
      <c r="H60">
        <v>629675.69999999995</v>
      </c>
      <c r="I60">
        <v>684626</v>
      </c>
      <c r="K60">
        <f t="shared" si="4"/>
        <v>44954.358535018204</v>
      </c>
      <c r="L60">
        <f t="shared" si="4"/>
        <v>48877.418433640327</v>
      </c>
      <c r="M60">
        <f t="shared" si="5"/>
        <v>3923.059898622123</v>
      </c>
      <c r="N60">
        <v>500</v>
      </c>
      <c r="O60">
        <v>50</v>
      </c>
      <c r="P60">
        <v>40.76</v>
      </c>
      <c r="S60" s="5">
        <f t="shared" si="6"/>
        <v>1226692.8361138373</v>
      </c>
    </row>
    <row r="61" spans="1:19" x14ac:dyDescent="0.25">
      <c r="A61" s="6">
        <v>45261.458333333336</v>
      </c>
      <c r="B61" t="s">
        <v>16</v>
      </c>
      <c r="C61">
        <v>3</v>
      </c>
      <c r="D61">
        <v>50</v>
      </c>
      <c r="E61" s="4">
        <v>45233.666666666664</v>
      </c>
      <c r="F61">
        <f t="shared" si="18"/>
        <v>667.00000000011642</v>
      </c>
      <c r="H61">
        <v>674363.7</v>
      </c>
      <c r="I61">
        <v>696613</v>
      </c>
      <c r="K61">
        <f t="shared" si="4"/>
        <v>48144.763332619405</v>
      </c>
      <c r="L61">
        <f t="shared" si="4"/>
        <v>49733.204826158348</v>
      </c>
      <c r="M61">
        <f t="shared" si="5"/>
        <v>1588.4414935389432</v>
      </c>
      <c r="N61">
        <v>500</v>
      </c>
      <c r="O61">
        <v>50</v>
      </c>
      <c r="P61">
        <v>50.55</v>
      </c>
      <c r="S61" s="5">
        <f t="shared" si="6"/>
        <v>989119.6834817013</v>
      </c>
    </row>
    <row r="62" spans="1:19" x14ac:dyDescent="0.25">
      <c r="A62" s="6">
        <v>45264.5</v>
      </c>
      <c r="B62" t="s">
        <v>16</v>
      </c>
      <c r="C62">
        <v>1</v>
      </c>
      <c r="D62">
        <v>25</v>
      </c>
      <c r="E62" s="6">
        <v>45259.5625</v>
      </c>
      <c r="F62">
        <f t="shared" ref="F62:F64" si="19">(A62-E62)*24</f>
        <v>118.5</v>
      </c>
      <c r="H62">
        <v>314521.40000000002</v>
      </c>
      <c r="I62">
        <v>313001</v>
      </c>
      <c r="K62">
        <f t="shared" si="4"/>
        <v>22454.586992218177</v>
      </c>
      <c r="L62">
        <f t="shared" si="4"/>
        <v>22346.041265081745</v>
      </c>
      <c r="M62">
        <v>0</v>
      </c>
      <c r="N62">
        <v>500</v>
      </c>
      <c r="O62">
        <v>250</v>
      </c>
      <c r="P62">
        <v>9.2200000000000006</v>
      </c>
      <c r="S62" s="5">
        <f t="shared" si="6"/>
        <v>1084598.6984815618</v>
      </c>
    </row>
    <row r="63" spans="1:19" x14ac:dyDescent="0.25">
      <c r="A63" s="6">
        <v>45264.5</v>
      </c>
      <c r="B63" t="s">
        <v>16</v>
      </c>
      <c r="C63">
        <v>2</v>
      </c>
      <c r="D63">
        <v>25</v>
      </c>
      <c r="E63" s="6">
        <v>45259.5625</v>
      </c>
      <c r="F63">
        <f t="shared" si="19"/>
        <v>118.5</v>
      </c>
      <c r="H63">
        <v>342492.8</v>
      </c>
      <c r="I63">
        <v>342272</v>
      </c>
      <c r="K63">
        <f t="shared" si="4"/>
        <v>24451.545655743557</v>
      </c>
      <c r="L63">
        <f t="shared" si="4"/>
        <v>24435.782108945528</v>
      </c>
      <c r="M63">
        <v>0</v>
      </c>
      <c r="N63">
        <v>500</v>
      </c>
      <c r="O63">
        <v>250</v>
      </c>
      <c r="P63">
        <v>9.4700000000000006</v>
      </c>
      <c r="S63" s="5">
        <f t="shared" si="6"/>
        <v>1055966.2090813091</v>
      </c>
    </row>
    <row r="64" spans="1:19" x14ac:dyDescent="0.25">
      <c r="A64" s="6">
        <v>45264.5</v>
      </c>
      <c r="B64" t="s">
        <v>16</v>
      </c>
      <c r="C64">
        <v>3</v>
      </c>
      <c r="D64">
        <v>25</v>
      </c>
      <c r="E64" s="6">
        <v>45259.5625</v>
      </c>
      <c r="F64">
        <f t="shared" si="19"/>
        <v>118.5</v>
      </c>
      <c r="H64">
        <v>373192.8</v>
      </c>
      <c r="I64">
        <v>373592</v>
      </c>
      <c r="K64">
        <f t="shared" si="4"/>
        <v>26643.306917969585</v>
      </c>
      <c r="L64">
        <f t="shared" si="4"/>
        <v>26671.806953666026</v>
      </c>
      <c r="M64">
        <f t="shared" si="5"/>
        <v>28.500035696441046</v>
      </c>
      <c r="N64">
        <v>500</v>
      </c>
      <c r="O64">
        <v>250</v>
      </c>
      <c r="P64">
        <v>13.09</v>
      </c>
      <c r="S64" s="5">
        <f t="shared" si="6"/>
        <v>763941.9404125287</v>
      </c>
    </row>
    <row r="65" spans="1:19" x14ac:dyDescent="0.25">
      <c r="A65" s="6">
        <v>45265.5</v>
      </c>
      <c r="B65" t="s">
        <v>16</v>
      </c>
      <c r="C65">
        <v>1</v>
      </c>
      <c r="D65">
        <v>25</v>
      </c>
      <c r="E65" s="6">
        <v>45259.5625</v>
      </c>
      <c r="F65">
        <f t="shared" ref="F65:F67" si="20">(A65-E65)*24</f>
        <v>142.5</v>
      </c>
      <c r="H65">
        <v>304719.40000000002</v>
      </c>
      <c r="I65">
        <v>333993</v>
      </c>
      <c r="K65">
        <f t="shared" si="4"/>
        <v>21754.794031555652</v>
      </c>
      <c r="L65">
        <f t="shared" si="4"/>
        <v>23844.72049689441</v>
      </c>
      <c r="M65">
        <f t="shared" si="5"/>
        <v>2089.9264653387581</v>
      </c>
      <c r="N65">
        <v>500</v>
      </c>
      <c r="O65">
        <v>100</v>
      </c>
      <c r="P65">
        <v>9.81</v>
      </c>
      <c r="S65" s="5">
        <f t="shared" si="6"/>
        <v>2548419.9796126401</v>
      </c>
    </row>
    <row r="66" spans="1:19" x14ac:dyDescent="0.25">
      <c r="A66" s="6">
        <v>45265.5</v>
      </c>
      <c r="B66" t="s">
        <v>16</v>
      </c>
      <c r="C66">
        <v>2</v>
      </c>
      <c r="D66">
        <v>25</v>
      </c>
      <c r="E66" s="6">
        <v>45259.5625</v>
      </c>
      <c r="F66">
        <f t="shared" si="20"/>
        <v>142.5</v>
      </c>
      <c r="H66">
        <v>333919.5</v>
      </c>
      <c r="I66">
        <v>357740</v>
      </c>
      <c r="K66">
        <f t="shared" si="4"/>
        <v>23839.473120582566</v>
      </c>
      <c r="L66">
        <f t="shared" si="4"/>
        <v>25540.08709930749</v>
      </c>
      <c r="M66">
        <f t="shared" si="5"/>
        <v>1700.6139787249231</v>
      </c>
      <c r="N66">
        <v>500</v>
      </c>
      <c r="O66">
        <v>100</v>
      </c>
      <c r="P66">
        <v>10.59</v>
      </c>
      <c r="S66" s="5">
        <f t="shared" si="6"/>
        <v>2360717.6581680835</v>
      </c>
    </row>
    <row r="67" spans="1:19" x14ac:dyDescent="0.25">
      <c r="A67" s="6">
        <v>45265.5</v>
      </c>
      <c r="B67" t="s">
        <v>16</v>
      </c>
      <c r="C67">
        <v>3</v>
      </c>
      <c r="D67">
        <v>25</v>
      </c>
      <c r="E67" s="6">
        <v>45259.5625</v>
      </c>
      <c r="F67">
        <f t="shared" si="20"/>
        <v>142.5</v>
      </c>
      <c r="H67">
        <v>371770</v>
      </c>
      <c r="I67">
        <v>381754</v>
      </c>
      <c r="K67">
        <f t="shared" si="4"/>
        <v>26541.729135432284</v>
      </c>
      <c r="L67">
        <f t="shared" si="4"/>
        <v>27254.515599343187</v>
      </c>
      <c r="M67">
        <f t="shared" si="5"/>
        <v>712.78646391090297</v>
      </c>
      <c r="N67">
        <v>500</v>
      </c>
      <c r="O67">
        <v>100</v>
      </c>
      <c r="P67">
        <v>14.57</v>
      </c>
      <c r="S67" s="5">
        <f t="shared" si="6"/>
        <v>1715854.4955387779</v>
      </c>
    </row>
    <row r="68" spans="1:19" x14ac:dyDescent="0.25">
      <c r="A68" s="6">
        <v>45267.458333333336</v>
      </c>
      <c r="B68" t="s">
        <v>16</v>
      </c>
      <c r="C68">
        <v>1</v>
      </c>
      <c r="D68">
        <v>25</v>
      </c>
      <c r="E68" s="6">
        <v>45259.5625</v>
      </c>
      <c r="F68">
        <f t="shared" ref="F68:F70" si="21">(A68-E68)*24</f>
        <v>189.50000000005821</v>
      </c>
      <c r="H68">
        <v>249262.5</v>
      </c>
      <c r="I68">
        <v>350627</v>
      </c>
      <c r="K68">
        <f t="shared" si="4"/>
        <v>17795.566502463054</v>
      </c>
      <c r="L68">
        <f t="shared" si="4"/>
        <v>25032.269579495965</v>
      </c>
      <c r="M68">
        <f t="shared" si="5"/>
        <v>7236.7030770329111</v>
      </c>
      <c r="N68">
        <v>500</v>
      </c>
      <c r="O68">
        <v>50</v>
      </c>
      <c r="P68">
        <v>6.28</v>
      </c>
      <c r="S68" s="5">
        <f t="shared" si="6"/>
        <v>7961783.4394904459</v>
      </c>
    </row>
    <row r="69" spans="1:19" x14ac:dyDescent="0.25">
      <c r="A69" s="6">
        <v>45267.458333333336</v>
      </c>
      <c r="B69" t="s">
        <v>16</v>
      </c>
      <c r="C69">
        <v>2</v>
      </c>
      <c r="D69">
        <v>25</v>
      </c>
      <c r="E69" s="6">
        <v>45259.5625</v>
      </c>
      <c r="F69">
        <f t="shared" si="21"/>
        <v>189.50000000005821</v>
      </c>
      <c r="H69">
        <v>278457.90000000002</v>
      </c>
      <c r="I69">
        <v>372895</v>
      </c>
      <c r="K69">
        <f t="shared" si="4"/>
        <v>19879.910044977514</v>
      </c>
      <c r="L69">
        <f t="shared" si="4"/>
        <v>26622.046119797244</v>
      </c>
      <c r="M69">
        <f t="shared" si="5"/>
        <v>6742.1360748197294</v>
      </c>
      <c r="N69">
        <v>500</v>
      </c>
      <c r="O69">
        <v>50</v>
      </c>
      <c r="P69">
        <v>6.51</v>
      </c>
      <c r="S69" s="5">
        <f t="shared" si="6"/>
        <v>7680491.5514592947</v>
      </c>
    </row>
    <row r="70" spans="1:19" x14ac:dyDescent="0.25">
      <c r="A70" s="6">
        <v>45267.458333333336</v>
      </c>
      <c r="B70" t="s">
        <v>16</v>
      </c>
      <c r="C70">
        <v>3</v>
      </c>
      <c r="D70">
        <v>25</v>
      </c>
      <c r="E70" s="6">
        <v>45259.5625</v>
      </c>
      <c r="F70">
        <f t="shared" si="21"/>
        <v>189.50000000005821</v>
      </c>
      <c r="H70">
        <v>341177.3</v>
      </c>
      <c r="I70">
        <v>425294</v>
      </c>
      <c r="K70">
        <f t="shared" si="4"/>
        <v>24357.628328692797</v>
      </c>
      <c r="L70">
        <f t="shared" si="4"/>
        <v>30362.96137645463</v>
      </c>
      <c r="M70">
        <f t="shared" si="5"/>
        <v>6005.3330477618329</v>
      </c>
      <c r="N70">
        <v>500</v>
      </c>
      <c r="O70">
        <v>50</v>
      </c>
      <c r="P70">
        <v>10.59</v>
      </c>
      <c r="S70" s="5">
        <f t="shared" si="6"/>
        <v>4721435.316336167</v>
      </c>
    </row>
    <row r="71" spans="1:19" x14ac:dyDescent="0.25">
      <c r="A71" s="6">
        <v>45268.583333333336</v>
      </c>
      <c r="B71" t="s">
        <v>16</v>
      </c>
      <c r="C71">
        <v>1</v>
      </c>
      <c r="D71">
        <v>25</v>
      </c>
      <c r="E71" s="6">
        <v>45259.5625</v>
      </c>
      <c r="F71">
        <f t="shared" ref="F71:F73" si="22">(A71-E71)*24</f>
        <v>216.50000000005821</v>
      </c>
      <c r="H71">
        <v>203464.2</v>
      </c>
      <c r="I71">
        <v>347453</v>
      </c>
      <c r="K71">
        <f t="shared" si="4"/>
        <v>14525.894195759265</v>
      </c>
      <c r="L71">
        <f t="shared" si="4"/>
        <v>24805.668594274292</v>
      </c>
      <c r="M71">
        <f t="shared" si="5"/>
        <v>10279.774398515026</v>
      </c>
      <c r="N71">
        <v>500</v>
      </c>
      <c r="O71">
        <v>25</v>
      </c>
      <c r="P71">
        <v>5.41</v>
      </c>
      <c r="S71" s="5">
        <f t="shared" si="6"/>
        <v>18484288.354898337</v>
      </c>
    </row>
    <row r="72" spans="1:19" x14ac:dyDescent="0.25">
      <c r="A72" s="6">
        <v>45268.583333333336</v>
      </c>
      <c r="B72" t="s">
        <v>16</v>
      </c>
      <c r="C72">
        <v>2</v>
      </c>
      <c r="D72">
        <v>25</v>
      </c>
      <c r="E72" s="6">
        <v>45259.5625</v>
      </c>
      <c r="F72">
        <f t="shared" si="22"/>
        <v>216.50000000005821</v>
      </c>
      <c r="H72">
        <v>219763.5</v>
      </c>
      <c r="I72">
        <v>360387</v>
      </c>
      <c r="K72">
        <f t="shared" si="4"/>
        <v>15689.548083101306</v>
      </c>
      <c r="L72">
        <f t="shared" si="4"/>
        <v>25729.064039408866</v>
      </c>
      <c r="M72">
        <f t="shared" si="5"/>
        <v>10039.515956307559</v>
      </c>
      <c r="N72">
        <v>500</v>
      </c>
      <c r="O72">
        <v>25</v>
      </c>
      <c r="P72">
        <v>5.19</v>
      </c>
      <c r="S72" s="5">
        <f t="shared" si="6"/>
        <v>19267822.736030828</v>
      </c>
    </row>
    <row r="73" spans="1:19" x14ac:dyDescent="0.25">
      <c r="A73" s="6">
        <v>45268.583333333336</v>
      </c>
      <c r="B73" t="s">
        <v>16</v>
      </c>
      <c r="C73">
        <v>3</v>
      </c>
      <c r="D73">
        <v>25</v>
      </c>
      <c r="E73" s="6">
        <v>45259.5625</v>
      </c>
      <c r="F73">
        <f t="shared" si="22"/>
        <v>216.50000000005821</v>
      </c>
      <c r="H73">
        <v>290872.40000000002</v>
      </c>
      <c r="I73">
        <v>403706</v>
      </c>
      <c r="K73">
        <f t="shared" si="4"/>
        <v>20766.216891554224</v>
      </c>
      <c r="L73">
        <f t="shared" si="4"/>
        <v>28821.731991147284</v>
      </c>
      <c r="M73">
        <f t="shared" si="5"/>
        <v>8055.5150995930599</v>
      </c>
      <c r="N73">
        <v>500</v>
      </c>
      <c r="O73">
        <v>25</v>
      </c>
      <c r="P73">
        <v>7.34</v>
      </c>
      <c r="S73" s="5">
        <f t="shared" si="6"/>
        <v>13623978.201634876</v>
      </c>
    </row>
    <row r="74" spans="1:19" x14ac:dyDescent="0.25">
      <c r="A74" s="6">
        <v>45270.625</v>
      </c>
      <c r="B74" t="s">
        <v>16</v>
      </c>
      <c r="C74">
        <v>1</v>
      </c>
      <c r="D74">
        <v>25</v>
      </c>
      <c r="E74" s="6">
        <v>45259.5625</v>
      </c>
      <c r="F74">
        <f t="shared" ref="F74:F76" si="23">(A74-E74)*24</f>
        <v>265.5</v>
      </c>
      <c r="H74">
        <v>125380.7</v>
      </c>
      <c r="I74">
        <v>352773</v>
      </c>
      <c r="K74">
        <f t="shared" si="4"/>
        <v>8951.2886413935885</v>
      </c>
      <c r="L74">
        <f t="shared" si="4"/>
        <v>25185.478689226817</v>
      </c>
      <c r="M74">
        <f t="shared" si="5"/>
        <v>16234.190047833228</v>
      </c>
      <c r="N74">
        <v>500</v>
      </c>
      <c r="O74">
        <v>5</v>
      </c>
      <c r="P74">
        <v>14.3</v>
      </c>
      <c r="S74" s="5">
        <f t="shared" si="6"/>
        <v>34965034.965034962</v>
      </c>
    </row>
    <row r="75" spans="1:19" x14ac:dyDescent="0.25">
      <c r="A75" s="6">
        <v>45270.625</v>
      </c>
      <c r="B75" t="s">
        <v>16</v>
      </c>
      <c r="C75">
        <v>2</v>
      </c>
      <c r="D75">
        <v>25</v>
      </c>
      <c r="E75" s="6">
        <v>45259.5625</v>
      </c>
      <c r="F75">
        <f t="shared" si="23"/>
        <v>265.5</v>
      </c>
      <c r="H75">
        <v>138726.9</v>
      </c>
      <c r="I75">
        <v>385078</v>
      </c>
      <c r="K75">
        <f t="shared" si="4"/>
        <v>9904.1122295994865</v>
      </c>
      <c r="L75">
        <f t="shared" si="4"/>
        <v>27491.825515813522</v>
      </c>
      <c r="M75">
        <f t="shared" si="5"/>
        <v>17587.713286214035</v>
      </c>
      <c r="N75">
        <v>500</v>
      </c>
      <c r="O75">
        <v>5</v>
      </c>
      <c r="P75">
        <v>13.55</v>
      </c>
      <c r="S75" s="5">
        <f t="shared" si="6"/>
        <v>36900369.003690034</v>
      </c>
    </row>
    <row r="76" spans="1:19" x14ac:dyDescent="0.25">
      <c r="A76" s="6">
        <v>45270.625</v>
      </c>
      <c r="B76" t="s">
        <v>16</v>
      </c>
      <c r="C76">
        <v>3</v>
      </c>
      <c r="D76">
        <v>25</v>
      </c>
      <c r="E76" s="6">
        <v>45259.5625</v>
      </c>
      <c r="F76">
        <f t="shared" si="23"/>
        <v>265.5</v>
      </c>
      <c r="H76">
        <v>206373.5</v>
      </c>
      <c r="I76">
        <v>417696</v>
      </c>
      <c r="K76">
        <f t="shared" si="4"/>
        <v>14733.597486970801</v>
      </c>
      <c r="L76">
        <f t="shared" si="4"/>
        <v>29820.518312272437</v>
      </c>
      <c r="M76">
        <f t="shared" si="5"/>
        <v>15086.920825301637</v>
      </c>
      <c r="N76">
        <v>500</v>
      </c>
      <c r="O76">
        <v>5</v>
      </c>
      <c r="P76">
        <v>15.56</v>
      </c>
      <c r="S76" s="5">
        <f t="shared" si="6"/>
        <v>32133676.092544992</v>
      </c>
    </row>
    <row r="77" spans="1:19" x14ac:dyDescent="0.25">
      <c r="A77" s="6">
        <v>45271.645833333336</v>
      </c>
      <c r="B77" t="s">
        <v>16</v>
      </c>
      <c r="C77">
        <v>1</v>
      </c>
      <c r="D77">
        <v>25</v>
      </c>
      <c r="E77" s="6">
        <v>45259.5625</v>
      </c>
      <c r="F77">
        <f t="shared" ref="F77:F80" si="24">(A77-E77)*24</f>
        <v>290.00000000005821</v>
      </c>
      <c r="H77">
        <v>87730.13</v>
      </c>
      <c r="I77">
        <v>350907</v>
      </c>
      <c r="K77">
        <f t="shared" si="4"/>
        <v>6263.3062040408377</v>
      </c>
      <c r="L77">
        <f t="shared" si="4"/>
        <v>25052.259584493469</v>
      </c>
      <c r="M77">
        <f t="shared" si="5"/>
        <v>18788.953380452633</v>
      </c>
      <c r="N77">
        <v>500</v>
      </c>
      <c r="O77">
        <v>2.5</v>
      </c>
      <c r="P77">
        <v>21.44</v>
      </c>
      <c r="S77" s="5">
        <f t="shared" si="6"/>
        <v>46641791.044776119</v>
      </c>
    </row>
    <row r="78" spans="1:19" x14ac:dyDescent="0.25">
      <c r="A78" s="6">
        <v>45271.645833333336</v>
      </c>
      <c r="B78" t="s">
        <v>16</v>
      </c>
      <c r="C78">
        <v>2</v>
      </c>
      <c r="D78">
        <v>25</v>
      </c>
      <c r="E78" s="6">
        <v>45259.5625</v>
      </c>
      <c r="F78">
        <f t="shared" si="24"/>
        <v>290.00000000005821</v>
      </c>
      <c r="H78">
        <v>99157.39</v>
      </c>
      <c r="I78">
        <v>390112</v>
      </c>
      <c r="K78">
        <f t="shared" si="4"/>
        <v>7079.1311487113589</v>
      </c>
      <c r="L78">
        <f t="shared" si="4"/>
        <v>27851.217248518598</v>
      </c>
      <c r="M78">
        <f t="shared" si="5"/>
        <v>20772.086099807238</v>
      </c>
      <c r="N78">
        <v>500</v>
      </c>
      <c r="O78">
        <v>2.5</v>
      </c>
      <c r="P78">
        <v>19.77</v>
      </c>
      <c r="S78" s="5">
        <f t="shared" si="6"/>
        <v>50581689.428426906</v>
      </c>
    </row>
    <row r="79" spans="1:19" x14ac:dyDescent="0.25">
      <c r="A79" s="6">
        <v>45271.645833333336</v>
      </c>
      <c r="B79" t="s">
        <v>16</v>
      </c>
      <c r="C79">
        <v>3</v>
      </c>
      <c r="D79">
        <v>25</v>
      </c>
      <c r="E79" s="6">
        <v>45259.5625</v>
      </c>
      <c r="F79">
        <f t="shared" si="24"/>
        <v>290.00000000005821</v>
      </c>
      <c r="H79">
        <v>160587.9</v>
      </c>
      <c r="I79">
        <v>424348</v>
      </c>
      <c r="K79">
        <f t="shared" si="4"/>
        <v>11464.831869779397</v>
      </c>
      <c r="L79">
        <f t="shared" si="4"/>
        <v>30295.423716713074</v>
      </c>
      <c r="M79">
        <f t="shared" si="5"/>
        <v>18830.591846933676</v>
      </c>
      <c r="N79">
        <v>500</v>
      </c>
      <c r="O79">
        <v>2.5</v>
      </c>
      <c r="P79">
        <v>23.8</v>
      </c>
      <c r="S79" s="5">
        <f t="shared" si="6"/>
        <v>42016806.722689077</v>
      </c>
    </row>
    <row r="80" spans="1:19" x14ac:dyDescent="0.25">
      <c r="A80" s="4">
        <v>45219.583333333336</v>
      </c>
      <c r="B80" t="s">
        <v>16</v>
      </c>
      <c r="C80">
        <v>1</v>
      </c>
      <c r="D80">
        <v>1</v>
      </c>
      <c r="E80" s="4">
        <v>45219.583333333336</v>
      </c>
      <c r="F80">
        <f t="shared" si="24"/>
        <v>0</v>
      </c>
      <c r="H80">
        <v>13307.14</v>
      </c>
      <c r="I80">
        <v>13195</v>
      </c>
      <c r="K80">
        <f t="shared" ref="K80:L95" si="25">H80/14.007</f>
        <v>950.03498250874566</v>
      </c>
      <c r="L80">
        <f t="shared" si="25"/>
        <v>942.02898550724638</v>
      </c>
      <c r="M80">
        <v>0</v>
      </c>
    </row>
    <row r="81" spans="1:19" x14ac:dyDescent="0.25">
      <c r="A81" s="4">
        <v>45219.583333333336</v>
      </c>
      <c r="B81" t="s">
        <v>16</v>
      </c>
      <c r="C81">
        <v>2</v>
      </c>
      <c r="D81">
        <v>1</v>
      </c>
      <c r="E81" s="4">
        <v>45219.583333333336</v>
      </c>
      <c r="F81">
        <f>(A81-E81)*24</f>
        <v>0</v>
      </c>
      <c r="H81">
        <v>13336.82</v>
      </c>
      <c r="I81">
        <v>13092</v>
      </c>
      <c r="K81">
        <f t="shared" si="25"/>
        <v>952.1539230384808</v>
      </c>
      <c r="L81">
        <f t="shared" si="25"/>
        <v>934.67551938316558</v>
      </c>
      <c r="M81">
        <v>0</v>
      </c>
    </row>
    <row r="82" spans="1:19" x14ac:dyDescent="0.25">
      <c r="A82" s="4">
        <v>45219.583333333336</v>
      </c>
      <c r="B82" t="s">
        <v>16</v>
      </c>
      <c r="C82">
        <v>3</v>
      </c>
      <c r="D82">
        <v>1</v>
      </c>
      <c r="E82" s="4">
        <v>45219.583333333336</v>
      </c>
      <c r="F82">
        <f t="shared" ref="F82" si="26">(A82-E82)*24</f>
        <v>0</v>
      </c>
      <c r="H82">
        <v>13321.48</v>
      </c>
      <c r="I82">
        <v>13086</v>
      </c>
      <c r="K82">
        <f t="shared" si="25"/>
        <v>951.05875633611765</v>
      </c>
      <c r="L82">
        <f t="shared" si="25"/>
        <v>934.24716213321915</v>
      </c>
      <c r="M82">
        <v>0</v>
      </c>
    </row>
    <row r="83" spans="1:19" x14ac:dyDescent="0.25">
      <c r="A83" s="4">
        <v>45221.645833333336</v>
      </c>
      <c r="B83" t="s">
        <v>16</v>
      </c>
      <c r="C83">
        <v>1</v>
      </c>
      <c r="D83">
        <v>1</v>
      </c>
      <c r="E83" s="4">
        <v>45219.583333333336</v>
      </c>
      <c r="F83">
        <f>(A83-E83)*24</f>
        <v>49.5</v>
      </c>
      <c r="H83">
        <v>11717.78</v>
      </c>
      <c r="I83">
        <v>13032</v>
      </c>
      <c r="K83">
        <f t="shared" si="25"/>
        <v>836.56600271292928</v>
      </c>
      <c r="L83">
        <f t="shared" si="25"/>
        <v>930.39194688370105</v>
      </c>
      <c r="M83">
        <f t="shared" ref="M83:M108" si="27">L83-K83</f>
        <v>93.825944170771777</v>
      </c>
      <c r="N83">
        <v>500</v>
      </c>
      <c r="O83">
        <v>250</v>
      </c>
      <c r="P83">
        <v>34.33</v>
      </c>
      <c r="S83" s="5">
        <f t="shared" ref="S83:S97" si="28">5000/AVERAGE(P83,Q83,R83)*1000*N83/O83</f>
        <v>291290.41654529568</v>
      </c>
    </row>
    <row r="84" spans="1:19" x14ac:dyDescent="0.25">
      <c r="A84" s="4">
        <v>45221.645833333336</v>
      </c>
      <c r="B84" t="s">
        <v>16</v>
      </c>
      <c r="C84">
        <v>2</v>
      </c>
      <c r="D84">
        <v>1</v>
      </c>
      <c r="E84" s="4">
        <v>45219.583333333336</v>
      </c>
      <c r="F84">
        <f t="shared" ref="F84:F85" si="29">(A84-E84)*24</f>
        <v>49.5</v>
      </c>
      <c r="H84">
        <v>11689.02</v>
      </c>
      <c r="I84">
        <v>13230</v>
      </c>
      <c r="K84">
        <f t="shared" si="25"/>
        <v>834.51274362818594</v>
      </c>
      <c r="L84">
        <f t="shared" si="25"/>
        <v>944.52773613193403</v>
      </c>
      <c r="M84">
        <f t="shared" si="27"/>
        <v>110.01499250374809</v>
      </c>
      <c r="N84">
        <v>500</v>
      </c>
      <c r="O84">
        <v>250</v>
      </c>
      <c r="P84">
        <v>32.64</v>
      </c>
      <c r="S84" s="5">
        <f t="shared" si="28"/>
        <v>306372.54901960783</v>
      </c>
    </row>
    <row r="85" spans="1:19" x14ac:dyDescent="0.25">
      <c r="A85" s="4">
        <v>45221.645833333336</v>
      </c>
      <c r="B85" t="s">
        <v>16</v>
      </c>
      <c r="C85">
        <v>3</v>
      </c>
      <c r="D85">
        <v>1</v>
      </c>
      <c r="E85" s="4">
        <v>45219.583333333336</v>
      </c>
      <c r="F85">
        <f t="shared" si="29"/>
        <v>49.5</v>
      </c>
      <c r="H85">
        <v>11835.96</v>
      </c>
      <c r="I85">
        <v>13304</v>
      </c>
      <c r="K85">
        <f t="shared" si="25"/>
        <v>845.00321267937454</v>
      </c>
      <c r="L85">
        <f t="shared" si="25"/>
        <v>949.81080888127372</v>
      </c>
      <c r="M85">
        <f t="shared" si="27"/>
        <v>104.80759620189917</v>
      </c>
      <c r="N85">
        <v>500</v>
      </c>
      <c r="O85">
        <v>250</v>
      </c>
      <c r="P85">
        <v>36.450000000000003</v>
      </c>
      <c r="S85" s="5">
        <f t="shared" si="28"/>
        <v>274348.42249657062</v>
      </c>
    </row>
    <row r="86" spans="1:19" x14ac:dyDescent="0.25">
      <c r="A86" s="4">
        <v>45222.583333333336</v>
      </c>
      <c r="B86" t="s">
        <v>16</v>
      </c>
      <c r="C86">
        <v>1</v>
      </c>
      <c r="D86">
        <v>1</v>
      </c>
      <c r="E86" s="4">
        <v>45219.583333333336</v>
      </c>
      <c r="F86">
        <f>(A86-E86)*24</f>
        <v>72</v>
      </c>
      <c r="H86">
        <v>8461.48</v>
      </c>
      <c r="I86">
        <v>13784</v>
      </c>
      <c r="K86">
        <f t="shared" si="25"/>
        <v>604.08938387948876</v>
      </c>
      <c r="L86">
        <f t="shared" si="25"/>
        <v>984.07938887699015</v>
      </c>
      <c r="M86">
        <f t="shared" si="27"/>
        <v>379.99000499750139</v>
      </c>
      <c r="N86">
        <v>500</v>
      </c>
      <c r="O86">
        <v>250</v>
      </c>
      <c r="P86">
        <v>12.58</v>
      </c>
      <c r="S86" s="5">
        <f t="shared" si="28"/>
        <v>794912.55961844197</v>
      </c>
    </row>
    <row r="87" spans="1:19" x14ac:dyDescent="0.25">
      <c r="A87" s="4">
        <v>45222.583333333336</v>
      </c>
      <c r="B87" t="s">
        <v>16</v>
      </c>
      <c r="C87">
        <v>2</v>
      </c>
      <c r="D87">
        <v>1</v>
      </c>
      <c r="E87" s="4">
        <v>45219.583333333336</v>
      </c>
      <c r="F87">
        <f t="shared" ref="F87:F88" si="30">(A87-E87)*24</f>
        <v>72</v>
      </c>
      <c r="H87">
        <v>8451.57</v>
      </c>
      <c r="I87">
        <v>13619</v>
      </c>
      <c r="K87">
        <f t="shared" si="25"/>
        <v>603.38188048832728</v>
      </c>
      <c r="L87">
        <f t="shared" si="25"/>
        <v>972.29956450346253</v>
      </c>
      <c r="M87">
        <f t="shared" si="27"/>
        <v>368.91768401513525</v>
      </c>
      <c r="N87">
        <v>500</v>
      </c>
      <c r="O87">
        <v>250</v>
      </c>
      <c r="P87">
        <v>13.16</v>
      </c>
      <c r="S87" s="5">
        <f t="shared" si="28"/>
        <v>759878.41945288761</v>
      </c>
    </row>
    <row r="88" spans="1:19" x14ac:dyDescent="0.25">
      <c r="A88" s="4">
        <v>45222.583333333336</v>
      </c>
      <c r="B88" t="s">
        <v>16</v>
      </c>
      <c r="C88">
        <v>3</v>
      </c>
      <c r="D88">
        <v>1</v>
      </c>
      <c r="E88" s="4">
        <v>45219.583333333336</v>
      </c>
      <c r="F88">
        <f t="shared" si="30"/>
        <v>72</v>
      </c>
      <c r="H88">
        <v>8926.14</v>
      </c>
      <c r="I88">
        <v>13817</v>
      </c>
      <c r="K88">
        <f t="shared" si="25"/>
        <v>637.26279717284217</v>
      </c>
      <c r="L88">
        <f t="shared" si="25"/>
        <v>986.43535375169563</v>
      </c>
      <c r="M88">
        <f t="shared" si="27"/>
        <v>349.17255657885346</v>
      </c>
      <c r="N88">
        <v>500</v>
      </c>
      <c r="O88">
        <v>250</v>
      </c>
      <c r="P88">
        <v>7.69</v>
      </c>
      <c r="S88" s="5">
        <f t="shared" si="28"/>
        <v>1300390.1170351105</v>
      </c>
    </row>
    <row r="89" spans="1:19" x14ac:dyDescent="0.25">
      <c r="A89" s="4">
        <v>45223.520833333336</v>
      </c>
      <c r="B89" t="s">
        <v>16</v>
      </c>
      <c r="C89">
        <v>1</v>
      </c>
      <c r="D89">
        <v>1</v>
      </c>
      <c r="E89" s="4">
        <v>45219.583333333336</v>
      </c>
      <c r="F89">
        <f>(A89-E89)*24</f>
        <v>94.5</v>
      </c>
      <c r="H89">
        <v>808.62</v>
      </c>
      <c r="I89">
        <v>14168</v>
      </c>
      <c r="K89">
        <f t="shared" si="25"/>
        <v>57.729706575283785</v>
      </c>
      <c r="L89">
        <f t="shared" si="25"/>
        <v>1011.4942528735633</v>
      </c>
      <c r="M89">
        <f t="shared" si="27"/>
        <v>953.76454629827947</v>
      </c>
      <c r="N89">
        <v>500</v>
      </c>
      <c r="O89">
        <v>100</v>
      </c>
      <c r="P89">
        <v>11.46</v>
      </c>
      <c r="S89" s="5">
        <f t="shared" si="28"/>
        <v>2181500.8726003487</v>
      </c>
    </row>
    <row r="90" spans="1:19" x14ac:dyDescent="0.25">
      <c r="A90" s="4">
        <v>45223.520833333336</v>
      </c>
      <c r="B90" t="s">
        <v>16</v>
      </c>
      <c r="C90">
        <v>2</v>
      </c>
      <c r="D90">
        <v>1</v>
      </c>
      <c r="E90" s="4">
        <v>45219.583333333336</v>
      </c>
      <c r="F90">
        <f t="shared" ref="F90:F91" si="31">(A90-E90)*24</f>
        <v>94.5</v>
      </c>
      <c r="H90">
        <v>645.49</v>
      </c>
      <c r="I90">
        <v>14324</v>
      </c>
      <c r="K90">
        <f t="shared" si="25"/>
        <v>46.083386877989575</v>
      </c>
      <c r="L90">
        <f t="shared" si="25"/>
        <v>1022.6315413721711</v>
      </c>
      <c r="M90">
        <f t="shared" si="27"/>
        <v>976.54815449418152</v>
      </c>
      <c r="N90">
        <v>500</v>
      </c>
      <c r="O90">
        <v>100</v>
      </c>
      <c r="P90">
        <v>10.98</v>
      </c>
      <c r="S90" s="5">
        <f t="shared" si="28"/>
        <v>2276867.0309653915</v>
      </c>
    </row>
    <row r="91" spans="1:19" x14ac:dyDescent="0.25">
      <c r="A91" s="4">
        <v>45223.520833333336</v>
      </c>
      <c r="B91" t="s">
        <v>16</v>
      </c>
      <c r="C91">
        <v>3</v>
      </c>
      <c r="D91">
        <v>1</v>
      </c>
      <c r="E91" s="4">
        <v>45219.583333333336</v>
      </c>
      <c r="F91">
        <f t="shared" si="31"/>
        <v>94.5</v>
      </c>
      <c r="H91">
        <v>1471.47</v>
      </c>
      <c r="I91">
        <v>13843</v>
      </c>
      <c r="K91">
        <f t="shared" si="25"/>
        <v>105.05247376311844</v>
      </c>
      <c r="L91">
        <f t="shared" si="25"/>
        <v>988.29156850146353</v>
      </c>
      <c r="M91">
        <f t="shared" si="27"/>
        <v>883.2390947383451</v>
      </c>
      <c r="N91">
        <v>500</v>
      </c>
      <c r="O91">
        <v>100</v>
      </c>
      <c r="P91">
        <v>12.12</v>
      </c>
      <c r="S91" s="5">
        <f t="shared" si="28"/>
        <v>2062706.270627063</v>
      </c>
    </row>
    <row r="92" spans="1:19" x14ac:dyDescent="0.25">
      <c r="A92" s="4">
        <v>45224.541666666664</v>
      </c>
      <c r="B92" t="s">
        <v>16</v>
      </c>
      <c r="C92">
        <v>1</v>
      </c>
      <c r="D92">
        <v>1</v>
      </c>
      <c r="E92" s="4">
        <v>45219.583333333336</v>
      </c>
      <c r="F92">
        <f>(A92-E92)*24</f>
        <v>118.99999999988358</v>
      </c>
      <c r="H92">
        <v>0</v>
      </c>
      <c r="I92">
        <v>14307</v>
      </c>
      <c r="K92">
        <f t="shared" si="25"/>
        <v>0</v>
      </c>
      <c r="L92">
        <f t="shared" si="25"/>
        <v>1021.4178624973227</v>
      </c>
      <c r="M92">
        <f t="shared" si="27"/>
        <v>1021.4178624973227</v>
      </c>
      <c r="N92">
        <v>500</v>
      </c>
      <c r="O92">
        <v>50</v>
      </c>
      <c r="P92">
        <v>13.18</v>
      </c>
      <c r="S92" s="5">
        <f t="shared" si="28"/>
        <v>3793626.7071320186</v>
      </c>
    </row>
    <row r="93" spans="1:19" x14ac:dyDescent="0.25">
      <c r="A93" s="4">
        <v>45224.541666666664</v>
      </c>
      <c r="B93" t="s">
        <v>16</v>
      </c>
      <c r="C93">
        <v>2</v>
      </c>
      <c r="D93">
        <v>1</v>
      </c>
      <c r="E93" s="4">
        <v>45219.583333333336</v>
      </c>
      <c r="F93">
        <f t="shared" ref="F93:F104" si="32">(A93-E93)*24</f>
        <v>118.99999999988358</v>
      </c>
      <c r="H93">
        <v>0</v>
      </c>
      <c r="I93">
        <v>14253</v>
      </c>
      <c r="K93">
        <f t="shared" si="25"/>
        <v>0</v>
      </c>
      <c r="L93">
        <f t="shared" si="25"/>
        <v>1017.5626472478046</v>
      </c>
      <c r="M93">
        <f t="shared" si="27"/>
        <v>1017.5626472478046</v>
      </c>
      <c r="N93">
        <v>500</v>
      </c>
      <c r="O93">
        <v>50</v>
      </c>
      <c r="P93">
        <v>13.41</v>
      </c>
      <c r="S93" s="5">
        <f t="shared" si="28"/>
        <v>3728560.7755406415</v>
      </c>
    </row>
    <row r="94" spans="1:19" x14ac:dyDescent="0.25">
      <c r="A94" s="4">
        <v>45224.541666666664</v>
      </c>
      <c r="B94" t="s">
        <v>16</v>
      </c>
      <c r="C94">
        <v>3</v>
      </c>
      <c r="D94">
        <v>1</v>
      </c>
      <c r="E94" s="4">
        <v>45219.583333333336</v>
      </c>
      <c r="F94">
        <f t="shared" si="32"/>
        <v>118.99999999988358</v>
      </c>
      <c r="H94">
        <v>0</v>
      </c>
      <c r="I94">
        <v>14253</v>
      </c>
      <c r="K94">
        <f t="shared" si="25"/>
        <v>0</v>
      </c>
      <c r="L94">
        <f t="shared" si="25"/>
        <v>1017.5626472478046</v>
      </c>
      <c r="M94">
        <f t="shared" si="27"/>
        <v>1017.5626472478046</v>
      </c>
      <c r="N94">
        <v>500</v>
      </c>
      <c r="O94">
        <v>50</v>
      </c>
      <c r="P94">
        <v>13.79</v>
      </c>
      <c r="S94" s="5">
        <f t="shared" si="28"/>
        <v>3625815.8085569255</v>
      </c>
    </row>
    <row r="95" spans="1:19" x14ac:dyDescent="0.25">
      <c r="A95" s="4">
        <v>45225.583333333336</v>
      </c>
      <c r="B95" t="s">
        <v>16</v>
      </c>
      <c r="C95">
        <v>1</v>
      </c>
      <c r="D95">
        <v>1</v>
      </c>
      <c r="E95" s="4">
        <v>45219.583333333336</v>
      </c>
      <c r="F95">
        <f t="shared" si="32"/>
        <v>144</v>
      </c>
      <c r="H95">
        <v>0.75</v>
      </c>
      <c r="I95">
        <v>14257</v>
      </c>
      <c r="K95">
        <f t="shared" si="25"/>
        <v>5.3544656243306919E-2</v>
      </c>
      <c r="L95">
        <f t="shared" si="25"/>
        <v>1017.848218747769</v>
      </c>
      <c r="M95">
        <f t="shared" si="27"/>
        <v>1017.7946740915257</v>
      </c>
      <c r="N95">
        <v>500</v>
      </c>
      <c r="O95">
        <v>50</v>
      </c>
      <c r="P95">
        <v>13.5</v>
      </c>
      <c r="S95" s="5">
        <f t="shared" si="28"/>
        <v>3703703.7037037038</v>
      </c>
    </row>
    <row r="96" spans="1:19" x14ac:dyDescent="0.25">
      <c r="A96" s="4">
        <v>45225.583333333336</v>
      </c>
      <c r="B96" t="s">
        <v>16</v>
      </c>
      <c r="C96">
        <v>2</v>
      </c>
      <c r="D96">
        <v>1</v>
      </c>
      <c r="E96" s="4">
        <v>45219.583333333336</v>
      </c>
      <c r="F96">
        <f t="shared" si="32"/>
        <v>144</v>
      </c>
      <c r="H96">
        <v>0</v>
      </c>
      <c r="I96">
        <v>14366</v>
      </c>
      <c r="K96">
        <f t="shared" ref="K96:L108" si="33">H96/14.007</f>
        <v>0</v>
      </c>
      <c r="L96">
        <f t="shared" si="33"/>
        <v>1025.6300421217964</v>
      </c>
      <c r="M96">
        <f t="shared" si="27"/>
        <v>1025.6300421217964</v>
      </c>
      <c r="N96">
        <v>500</v>
      </c>
      <c r="O96">
        <v>50</v>
      </c>
      <c r="P96">
        <v>13.73</v>
      </c>
      <c r="S96" s="5">
        <f t="shared" si="28"/>
        <v>3641660.597232338</v>
      </c>
    </row>
    <row r="97" spans="1:19" x14ac:dyDescent="0.25">
      <c r="A97" s="4">
        <v>45225.583333333336</v>
      </c>
      <c r="B97" t="s">
        <v>16</v>
      </c>
      <c r="C97">
        <v>3</v>
      </c>
      <c r="D97">
        <v>1</v>
      </c>
      <c r="E97" s="4">
        <v>45219.583333333336</v>
      </c>
      <c r="F97">
        <f t="shared" si="32"/>
        <v>144</v>
      </c>
      <c r="H97">
        <v>0</v>
      </c>
      <c r="I97">
        <v>13990</v>
      </c>
      <c r="K97">
        <f t="shared" si="33"/>
        <v>0</v>
      </c>
      <c r="L97">
        <f t="shared" si="33"/>
        <v>998.78632112515174</v>
      </c>
      <c r="M97">
        <f t="shared" si="27"/>
        <v>998.78632112515174</v>
      </c>
      <c r="N97">
        <v>500</v>
      </c>
      <c r="O97">
        <v>50</v>
      </c>
      <c r="P97">
        <v>13.85</v>
      </c>
      <c r="S97" s="5">
        <f t="shared" si="28"/>
        <v>3610108.3032490974</v>
      </c>
    </row>
    <row r="98" spans="1:19" x14ac:dyDescent="0.25">
      <c r="A98" s="6">
        <v>45273.458333333336</v>
      </c>
      <c r="B98" t="s">
        <v>16</v>
      </c>
      <c r="C98">
        <v>1</v>
      </c>
      <c r="D98">
        <v>25</v>
      </c>
      <c r="E98" s="6">
        <v>45259.5625</v>
      </c>
      <c r="F98">
        <f t="shared" si="32"/>
        <v>333.50000000005821</v>
      </c>
      <c r="H98">
        <v>19212.54</v>
      </c>
      <c r="I98">
        <v>356795</v>
      </c>
      <c r="K98">
        <f t="shared" si="33"/>
        <v>1371.6384664810453</v>
      </c>
      <c r="L98">
        <f t="shared" si="33"/>
        <v>25472.620832440924</v>
      </c>
      <c r="M98">
        <f t="shared" si="27"/>
        <v>24100.982365959877</v>
      </c>
      <c r="N98">
        <v>500</v>
      </c>
      <c r="O98">
        <v>2.5</v>
      </c>
      <c r="P98">
        <v>19.09</v>
      </c>
      <c r="S98" s="5">
        <v>52400000</v>
      </c>
    </row>
    <row r="99" spans="1:19" x14ac:dyDescent="0.25">
      <c r="A99" s="6">
        <v>45273.458333333336</v>
      </c>
      <c r="B99" t="s">
        <v>16</v>
      </c>
      <c r="C99">
        <v>2</v>
      </c>
      <c r="D99">
        <v>25</v>
      </c>
      <c r="E99" s="6">
        <v>45259.5625</v>
      </c>
      <c r="F99">
        <f t="shared" si="32"/>
        <v>333.50000000005821</v>
      </c>
      <c r="H99">
        <v>29971.33</v>
      </c>
      <c r="I99">
        <v>390195</v>
      </c>
      <c r="K99">
        <f t="shared" si="33"/>
        <v>2139.7394160062827</v>
      </c>
      <c r="L99">
        <f t="shared" si="33"/>
        <v>27857.142857142859</v>
      </c>
      <c r="M99">
        <f t="shared" si="27"/>
        <v>25717.403441136576</v>
      </c>
      <c r="N99">
        <v>500</v>
      </c>
      <c r="O99">
        <v>2.5</v>
      </c>
      <c r="P99">
        <v>20.23</v>
      </c>
      <c r="S99" s="5">
        <v>49400000</v>
      </c>
    </row>
    <row r="100" spans="1:19" x14ac:dyDescent="0.25">
      <c r="A100" s="6">
        <v>45273.458333333336</v>
      </c>
      <c r="B100" t="s">
        <v>16</v>
      </c>
      <c r="C100">
        <v>3</v>
      </c>
      <c r="D100">
        <v>25</v>
      </c>
      <c r="E100" s="6">
        <v>45259.5625</v>
      </c>
      <c r="F100">
        <f t="shared" si="32"/>
        <v>333.50000000005821</v>
      </c>
      <c r="H100">
        <v>82598.19</v>
      </c>
      <c r="I100">
        <v>416836</v>
      </c>
      <c r="K100">
        <f t="shared" si="33"/>
        <v>5896.9222531591349</v>
      </c>
      <c r="L100">
        <f t="shared" si="33"/>
        <v>29759.120439780112</v>
      </c>
      <c r="M100">
        <f t="shared" si="27"/>
        <v>23862.198186620975</v>
      </c>
      <c r="N100">
        <v>500</v>
      </c>
      <c r="O100">
        <v>2.5</v>
      </c>
      <c r="P100">
        <v>21.29</v>
      </c>
      <c r="S100" s="5">
        <v>47000000</v>
      </c>
    </row>
    <row r="101" spans="1:19" x14ac:dyDescent="0.25">
      <c r="A101" s="6">
        <v>45275.479166666664</v>
      </c>
      <c r="B101" t="s">
        <v>16</v>
      </c>
      <c r="C101">
        <v>1</v>
      </c>
      <c r="D101">
        <v>25</v>
      </c>
      <c r="E101" s="6">
        <v>45259.5625</v>
      </c>
      <c r="F101">
        <f t="shared" si="32"/>
        <v>381.99999999994179</v>
      </c>
      <c r="H101">
        <v>0</v>
      </c>
      <c r="I101">
        <v>421461</v>
      </c>
      <c r="K101">
        <f t="shared" si="33"/>
        <v>0</v>
      </c>
      <c r="L101">
        <f t="shared" si="33"/>
        <v>30089.312486613835</v>
      </c>
      <c r="M101">
        <f t="shared" si="27"/>
        <v>30089.312486613835</v>
      </c>
      <c r="N101">
        <v>500</v>
      </c>
      <c r="O101">
        <v>2.5</v>
      </c>
      <c r="P101">
        <v>18.440000000000001</v>
      </c>
      <c r="S101" s="5">
        <v>54200000</v>
      </c>
    </row>
    <row r="102" spans="1:19" x14ac:dyDescent="0.25">
      <c r="A102" s="6">
        <v>45275.479166666664</v>
      </c>
      <c r="B102" t="s">
        <v>16</v>
      </c>
      <c r="C102">
        <v>2</v>
      </c>
      <c r="D102">
        <v>25</v>
      </c>
      <c r="E102" s="6">
        <v>45259.5625</v>
      </c>
      <c r="F102">
        <f t="shared" si="32"/>
        <v>381.99999999994179</v>
      </c>
      <c r="H102">
        <v>0</v>
      </c>
      <c r="I102">
        <v>401618</v>
      </c>
      <c r="K102">
        <f t="shared" si="33"/>
        <v>0</v>
      </c>
      <c r="L102">
        <f t="shared" si="33"/>
        <v>28672.663668165918</v>
      </c>
      <c r="M102">
        <f t="shared" si="27"/>
        <v>28672.663668165918</v>
      </c>
      <c r="N102">
        <v>500</v>
      </c>
      <c r="O102">
        <v>2.5</v>
      </c>
      <c r="P102">
        <v>17.82</v>
      </c>
      <c r="S102" s="5">
        <v>56100000</v>
      </c>
    </row>
    <row r="103" spans="1:19" x14ac:dyDescent="0.25">
      <c r="A103" s="6">
        <v>45275.479166666664</v>
      </c>
      <c r="B103" t="s">
        <v>16</v>
      </c>
      <c r="C103">
        <v>3</v>
      </c>
      <c r="D103">
        <v>25</v>
      </c>
      <c r="E103" s="6">
        <v>45259.5625</v>
      </c>
      <c r="F103">
        <f t="shared" si="32"/>
        <v>381.99999999994179</v>
      </c>
      <c r="H103">
        <v>10214.26</v>
      </c>
      <c r="I103">
        <v>367978</v>
      </c>
      <c r="K103">
        <f t="shared" si="33"/>
        <v>729.22538730634687</v>
      </c>
      <c r="L103">
        <f t="shared" si="33"/>
        <v>26271.007353466124</v>
      </c>
      <c r="M103">
        <f t="shared" si="27"/>
        <v>25541.781966159779</v>
      </c>
      <c r="N103">
        <v>500</v>
      </c>
      <c r="O103">
        <v>2.5</v>
      </c>
      <c r="P103">
        <v>16.79</v>
      </c>
      <c r="S103" s="5">
        <v>59600000</v>
      </c>
    </row>
    <row r="104" spans="1:19" x14ac:dyDescent="0.25">
      <c r="A104" s="6">
        <v>45321.625</v>
      </c>
      <c r="B104" t="s">
        <v>16</v>
      </c>
      <c r="C104">
        <v>4</v>
      </c>
      <c r="D104">
        <v>1</v>
      </c>
      <c r="E104" s="6">
        <v>45321.625</v>
      </c>
      <c r="F104">
        <f t="shared" si="32"/>
        <v>0</v>
      </c>
      <c r="H104">
        <v>14080.25</v>
      </c>
      <c r="I104">
        <v>14460</v>
      </c>
      <c r="K104">
        <f t="shared" si="33"/>
        <v>1005.2295280930963</v>
      </c>
      <c r="L104">
        <f t="shared" si="33"/>
        <v>1032.3409723709574</v>
      </c>
      <c r="M104">
        <f t="shared" si="27"/>
        <v>27.111444277861096</v>
      </c>
    </row>
    <row r="105" spans="1:19" x14ac:dyDescent="0.25">
      <c r="A105" s="6">
        <v>45322.645833333336</v>
      </c>
      <c r="B105" t="s">
        <v>16</v>
      </c>
      <c r="C105">
        <v>4</v>
      </c>
      <c r="D105">
        <v>1</v>
      </c>
      <c r="E105" s="6">
        <v>45321.625</v>
      </c>
      <c r="F105">
        <f t="shared" ref="F105" si="34">(A105-E105)*24</f>
        <v>24.500000000058208</v>
      </c>
      <c r="H105">
        <v>13946.9</v>
      </c>
      <c r="I105">
        <v>14866</v>
      </c>
      <c r="K105">
        <f t="shared" si="33"/>
        <v>995.7092882130363</v>
      </c>
      <c r="L105">
        <f t="shared" si="33"/>
        <v>1061.3264796173341</v>
      </c>
      <c r="M105">
        <f t="shared" si="27"/>
        <v>65.617191404297841</v>
      </c>
      <c r="N105">
        <v>500</v>
      </c>
      <c r="O105">
        <v>250</v>
      </c>
      <c r="P105">
        <v>71.61</v>
      </c>
      <c r="S105" s="5">
        <f t="shared" ref="S105:S110" si="35">5000/AVERAGE(P105,Q105,R105)*1000*N105/O105</f>
        <v>139645.3009356235</v>
      </c>
    </row>
    <row r="106" spans="1:19" x14ac:dyDescent="0.25">
      <c r="A106" s="6">
        <v>45323.645833333336</v>
      </c>
      <c r="B106" t="s">
        <v>16</v>
      </c>
      <c r="C106">
        <v>4</v>
      </c>
      <c r="D106">
        <v>1</v>
      </c>
      <c r="E106" s="6">
        <v>45321.625</v>
      </c>
      <c r="F106">
        <f t="shared" ref="F106:F109" si="36">(A106-E106)*24</f>
        <v>48.500000000058208</v>
      </c>
      <c r="H106">
        <v>12940.17</v>
      </c>
      <c r="I106">
        <v>15451</v>
      </c>
      <c r="K106">
        <f t="shared" si="33"/>
        <v>923.8359391732705</v>
      </c>
      <c r="L106">
        <f t="shared" si="33"/>
        <v>1103.0913114871137</v>
      </c>
      <c r="M106">
        <f t="shared" si="27"/>
        <v>179.25537231384317</v>
      </c>
      <c r="N106">
        <v>500</v>
      </c>
      <c r="O106">
        <v>250</v>
      </c>
      <c r="P106">
        <v>26.23</v>
      </c>
      <c r="S106" s="5">
        <f t="shared" si="35"/>
        <v>381242.85169653071</v>
      </c>
    </row>
    <row r="107" spans="1:19" x14ac:dyDescent="0.25">
      <c r="A107" s="6">
        <v>45324.635416666664</v>
      </c>
      <c r="B107" t="s">
        <v>16</v>
      </c>
      <c r="C107">
        <v>4</v>
      </c>
      <c r="D107">
        <v>1</v>
      </c>
      <c r="E107" s="6">
        <v>45321.625</v>
      </c>
      <c r="F107">
        <f t="shared" si="36"/>
        <v>72.249999999941792</v>
      </c>
      <c r="H107">
        <v>8679.1299999999992</v>
      </c>
      <c r="I107">
        <v>14962</v>
      </c>
      <c r="K107">
        <f t="shared" si="33"/>
        <v>619.6280431212964</v>
      </c>
      <c r="L107">
        <f t="shared" si="33"/>
        <v>1068.1801956164775</v>
      </c>
      <c r="M107">
        <f t="shared" si="27"/>
        <v>448.55215249518108</v>
      </c>
      <c r="N107">
        <v>500</v>
      </c>
      <c r="O107">
        <v>250</v>
      </c>
      <c r="P107">
        <v>9.91</v>
      </c>
      <c r="S107" s="5">
        <f t="shared" si="35"/>
        <v>1009081.7356205853</v>
      </c>
    </row>
    <row r="108" spans="1:19" x14ac:dyDescent="0.25">
      <c r="A108" s="6">
        <v>45327.5</v>
      </c>
      <c r="B108" t="s">
        <v>16</v>
      </c>
      <c r="C108">
        <v>4</v>
      </c>
      <c r="D108">
        <v>1</v>
      </c>
      <c r="E108" s="6">
        <v>45321.625</v>
      </c>
      <c r="F108">
        <f t="shared" si="36"/>
        <v>141</v>
      </c>
      <c r="H108">
        <v>0</v>
      </c>
      <c r="I108">
        <v>15086</v>
      </c>
      <c r="K108">
        <f t="shared" si="33"/>
        <v>0</v>
      </c>
      <c r="L108">
        <f t="shared" si="33"/>
        <v>1077.0329121153709</v>
      </c>
      <c r="M108">
        <f t="shared" si="27"/>
        <v>1077.0329121153709</v>
      </c>
      <c r="N108">
        <v>500</v>
      </c>
      <c r="O108">
        <v>50</v>
      </c>
      <c r="P108">
        <v>14.54</v>
      </c>
      <c r="S108" s="5">
        <f t="shared" si="35"/>
        <v>3438789.54607978</v>
      </c>
    </row>
    <row r="109" spans="1:19" x14ac:dyDescent="0.25">
      <c r="A109" s="6">
        <v>45334.6875</v>
      </c>
      <c r="B109" t="s">
        <v>16</v>
      </c>
      <c r="C109">
        <v>5</v>
      </c>
      <c r="D109">
        <v>1</v>
      </c>
      <c r="E109" s="6">
        <v>45334.6875</v>
      </c>
      <c r="F109">
        <f t="shared" si="36"/>
        <v>0</v>
      </c>
    </row>
    <row r="110" spans="1:19" x14ac:dyDescent="0.25">
      <c r="A110" s="6">
        <v>45336.458333333336</v>
      </c>
      <c r="B110" t="s">
        <v>16</v>
      </c>
      <c r="C110">
        <v>5</v>
      </c>
      <c r="D110">
        <v>1</v>
      </c>
      <c r="E110" s="6">
        <v>45334.6875</v>
      </c>
      <c r="F110">
        <f t="shared" ref="F110" si="37">(A110-E110)*24</f>
        <v>42.500000000058208</v>
      </c>
      <c r="H110">
        <v>12032.26</v>
      </c>
      <c r="I110">
        <v>13523</v>
      </c>
      <c r="K110">
        <f t="shared" ref="K110" si="38">H110/14.007</f>
        <v>859.01763404012286</v>
      </c>
      <c r="L110">
        <f t="shared" ref="L110" si="39">I110/14.007</f>
        <v>965.44584850431931</v>
      </c>
      <c r="M110">
        <f t="shared" ref="M110" si="40">L110-K110</f>
        <v>106.42821446419646</v>
      </c>
      <c r="N110">
        <v>500</v>
      </c>
      <c r="O110">
        <v>250</v>
      </c>
      <c r="P110">
        <v>30.05</v>
      </c>
      <c r="S110" s="5">
        <f t="shared" si="35"/>
        <v>332778.70216306153</v>
      </c>
    </row>
    <row r="111" spans="1:19" x14ac:dyDescent="0.25">
      <c r="A111" s="6">
        <v>45337.625</v>
      </c>
      <c r="B111" t="s">
        <v>16</v>
      </c>
      <c r="C111">
        <v>5</v>
      </c>
      <c r="D111">
        <v>1</v>
      </c>
      <c r="E111" s="6">
        <v>45334.6875</v>
      </c>
      <c r="F111">
        <f t="shared" ref="F111:F112" si="41">(A111-E111)*24</f>
        <v>70.5</v>
      </c>
      <c r="H111">
        <v>6337.54</v>
      </c>
      <c r="I111">
        <v>14426</v>
      </c>
      <c r="K111">
        <f t="shared" ref="K111:K112" si="42">H111/14.007</f>
        <v>452.45520097094311</v>
      </c>
      <c r="L111">
        <f t="shared" ref="L111:L112" si="43">I111/14.007</f>
        <v>1029.9136146212609</v>
      </c>
      <c r="M111">
        <f t="shared" ref="M111:M112" si="44">L111-K111</f>
        <v>577.45841365031777</v>
      </c>
      <c r="N111">
        <v>500</v>
      </c>
      <c r="O111">
        <v>250</v>
      </c>
      <c r="P111">
        <v>8.3000000000000007</v>
      </c>
      <c r="S111" s="5">
        <f t="shared" ref="S111:S112" si="45">5000/AVERAGE(P111,Q111,R111)*1000*N111/O111</f>
        <v>1204819.2771084337</v>
      </c>
    </row>
    <row r="112" spans="1:19" x14ac:dyDescent="0.25">
      <c r="A112" s="6">
        <v>45338.5</v>
      </c>
      <c r="B112" t="s">
        <v>16</v>
      </c>
      <c r="C112">
        <v>5</v>
      </c>
      <c r="D112">
        <v>1</v>
      </c>
      <c r="E112" s="6">
        <v>45334.6875</v>
      </c>
      <c r="F112">
        <f t="shared" si="41"/>
        <v>91.5</v>
      </c>
      <c r="H112">
        <v>0</v>
      </c>
      <c r="I112">
        <v>15277</v>
      </c>
      <c r="K112">
        <f t="shared" si="42"/>
        <v>0</v>
      </c>
      <c r="L112">
        <f t="shared" si="43"/>
        <v>1090.6689512386663</v>
      </c>
      <c r="M112">
        <f t="shared" si="44"/>
        <v>1090.6689512386663</v>
      </c>
      <c r="N112">
        <v>500</v>
      </c>
      <c r="O112">
        <v>100</v>
      </c>
      <c r="P112">
        <v>8.2899999999999991</v>
      </c>
      <c r="S112" s="5">
        <f t="shared" si="45"/>
        <v>3015681.5440289509</v>
      </c>
    </row>
    <row r="113" spans="1:19" x14ac:dyDescent="0.25">
      <c r="A113" s="6">
        <v>45340.572916666664</v>
      </c>
      <c r="B113" t="s">
        <v>16</v>
      </c>
      <c r="C113">
        <v>5</v>
      </c>
      <c r="D113">
        <v>1</v>
      </c>
      <c r="E113" s="6">
        <v>45334.6875</v>
      </c>
      <c r="F113">
        <f t="shared" ref="F113:F117" si="46">(A113-E113)*24</f>
        <v>141.24999999994179</v>
      </c>
      <c r="H113">
        <v>0</v>
      </c>
      <c r="I113">
        <v>14799</v>
      </c>
      <c r="K113">
        <f t="shared" ref="K113:K114" si="47">H113/14.007</f>
        <v>0</v>
      </c>
      <c r="L113">
        <f t="shared" ref="L113:L114" si="48">I113/14.007</f>
        <v>1056.5431569929322</v>
      </c>
      <c r="M113">
        <f t="shared" ref="M113:M114" si="49">L113-K113</f>
        <v>1056.5431569929322</v>
      </c>
      <c r="N113">
        <v>500</v>
      </c>
      <c r="O113">
        <v>50</v>
      </c>
      <c r="P113">
        <v>14.97</v>
      </c>
      <c r="S113" s="5">
        <f t="shared" ref="S113" si="50">5000/AVERAGE(P113,Q113,R113)*1000*N113/O113</f>
        <v>3340013.3600534396</v>
      </c>
    </row>
    <row r="114" spans="1:19" x14ac:dyDescent="0.25">
      <c r="A114" s="6">
        <v>45341.708333333336</v>
      </c>
      <c r="B114" t="s">
        <v>16</v>
      </c>
      <c r="C114">
        <v>6</v>
      </c>
      <c r="D114">
        <v>1</v>
      </c>
      <c r="E114" s="6">
        <v>45341.708333333336</v>
      </c>
      <c r="F114">
        <f t="shared" si="46"/>
        <v>0</v>
      </c>
      <c r="H114">
        <v>14077.39</v>
      </c>
      <c r="I114">
        <v>14026</v>
      </c>
      <c r="K114">
        <f t="shared" si="47"/>
        <v>1005.0253444706218</v>
      </c>
      <c r="L114">
        <f t="shared" si="48"/>
        <v>1001.3564646248304</v>
      </c>
      <c r="M114">
        <f t="shared" si="49"/>
        <v>-3.6688798457913663</v>
      </c>
    </row>
    <row r="115" spans="1:19" x14ac:dyDescent="0.25">
      <c r="A115" s="6">
        <v>45343.458333333336</v>
      </c>
      <c r="B115" t="s">
        <v>16</v>
      </c>
      <c r="C115">
        <v>6</v>
      </c>
      <c r="D115">
        <v>1</v>
      </c>
      <c r="E115" s="6">
        <v>45341.708333333336</v>
      </c>
      <c r="F115">
        <f t="shared" si="46"/>
        <v>42</v>
      </c>
      <c r="H115">
        <v>13322.45</v>
      </c>
      <c r="I115">
        <v>14540</v>
      </c>
      <c r="K115">
        <f t="shared" ref="K115:K117" si="51">H115/14.007</f>
        <v>951.12800742485911</v>
      </c>
      <c r="L115">
        <f t="shared" ref="L115:L117" si="52">I115/14.007</f>
        <v>1038.0524023702435</v>
      </c>
      <c r="M115">
        <f t="shared" ref="M115:M117" si="53">L115-K115</f>
        <v>86.924394945384392</v>
      </c>
      <c r="N115">
        <v>500</v>
      </c>
      <c r="O115">
        <v>250</v>
      </c>
      <c r="P115">
        <v>54.24</v>
      </c>
      <c r="S115" s="5">
        <f t="shared" ref="S115:S117" si="54">5000/AVERAGE(P115,Q115,R115)*1000*N115/O115</f>
        <v>184365.78171091445</v>
      </c>
    </row>
    <row r="116" spans="1:19" x14ac:dyDescent="0.25">
      <c r="A116" s="6">
        <v>45344.479166666664</v>
      </c>
      <c r="B116" t="s">
        <v>16</v>
      </c>
      <c r="C116">
        <v>6</v>
      </c>
      <c r="D116">
        <v>1</v>
      </c>
      <c r="E116" s="6">
        <v>45341.708333333336</v>
      </c>
      <c r="F116">
        <f t="shared" si="46"/>
        <v>66.499999999883585</v>
      </c>
      <c r="H116">
        <v>10741.82</v>
      </c>
      <c r="I116">
        <v>14380</v>
      </c>
      <c r="K116">
        <f t="shared" si="51"/>
        <v>766.88941243663885</v>
      </c>
      <c r="L116">
        <f t="shared" si="52"/>
        <v>1026.6295423716713</v>
      </c>
      <c r="M116">
        <f t="shared" si="53"/>
        <v>259.74012993503243</v>
      </c>
      <c r="N116">
        <v>500</v>
      </c>
      <c r="O116">
        <v>250</v>
      </c>
      <c r="P116">
        <v>14.71</v>
      </c>
      <c r="S116" s="5">
        <f t="shared" si="54"/>
        <v>679809.65329707682</v>
      </c>
    </row>
    <row r="117" spans="1:19" x14ac:dyDescent="0.25">
      <c r="A117" s="6">
        <v>45345.479166666664</v>
      </c>
      <c r="B117" t="s">
        <v>16</v>
      </c>
      <c r="C117">
        <v>6</v>
      </c>
      <c r="D117">
        <v>1</v>
      </c>
      <c r="E117" s="6">
        <v>45341.708333333336</v>
      </c>
      <c r="F117">
        <f t="shared" si="46"/>
        <v>90.499999999883585</v>
      </c>
      <c r="H117">
        <v>3755.06</v>
      </c>
      <c r="I117">
        <v>14610</v>
      </c>
      <c r="K117">
        <f t="shared" si="51"/>
        <v>268.08452916398943</v>
      </c>
      <c r="L117">
        <f t="shared" si="52"/>
        <v>1043.0499036196188</v>
      </c>
      <c r="M117">
        <f t="shared" si="53"/>
        <v>774.96537445562944</v>
      </c>
      <c r="N117">
        <v>500</v>
      </c>
      <c r="O117">
        <v>100</v>
      </c>
      <c r="P117">
        <v>11.75</v>
      </c>
      <c r="S117" s="5">
        <f t="shared" si="54"/>
        <v>2127659.5744680851</v>
      </c>
    </row>
    <row r="118" spans="1:19" x14ac:dyDescent="0.25">
      <c r="A118" s="6">
        <v>45346.6875</v>
      </c>
      <c r="B118" t="s">
        <v>16</v>
      </c>
      <c r="C118">
        <v>6</v>
      </c>
      <c r="D118">
        <v>1</v>
      </c>
      <c r="E118" s="6">
        <v>45341.708333333336</v>
      </c>
      <c r="F118">
        <f t="shared" ref="F118:F120" si="55">(A118-E118)*24</f>
        <v>119.49999999994179</v>
      </c>
      <c r="H118">
        <v>0</v>
      </c>
      <c r="I118">
        <v>15202</v>
      </c>
      <c r="K118">
        <f t="shared" ref="K118:K120" si="56">H118/14.007</f>
        <v>0</v>
      </c>
      <c r="L118">
        <f t="shared" ref="L118:L120" si="57">I118/14.007</f>
        <v>1085.3144856143358</v>
      </c>
      <c r="M118">
        <f t="shared" ref="M118:M120" si="58">L118-K118</f>
        <v>1085.3144856143358</v>
      </c>
      <c r="N118">
        <v>500</v>
      </c>
      <c r="O118">
        <v>50</v>
      </c>
      <c r="P118">
        <v>14.84</v>
      </c>
      <c r="S118" s="5">
        <f t="shared" ref="S118:S119" si="59">5000/AVERAGE(P118,Q118,R118)*1000*N118/O118</f>
        <v>3369272.2371967654</v>
      </c>
    </row>
    <row r="119" spans="1:19" x14ac:dyDescent="0.25">
      <c r="A119" s="6">
        <v>45348.5625</v>
      </c>
      <c r="B119" t="s">
        <v>16</v>
      </c>
      <c r="C119">
        <v>6</v>
      </c>
      <c r="D119">
        <v>1</v>
      </c>
      <c r="E119" s="6">
        <v>45341.708333333336</v>
      </c>
      <c r="F119">
        <f t="shared" si="55"/>
        <v>164.49999999994179</v>
      </c>
      <c r="H119">
        <v>0</v>
      </c>
      <c r="I119">
        <v>15362</v>
      </c>
      <c r="K119">
        <f t="shared" si="56"/>
        <v>0</v>
      </c>
      <c r="L119">
        <f t="shared" si="57"/>
        <v>1096.7373456129078</v>
      </c>
      <c r="M119">
        <f t="shared" si="58"/>
        <v>1096.7373456129078</v>
      </c>
      <c r="N119">
        <v>500</v>
      </c>
      <c r="O119">
        <v>50</v>
      </c>
      <c r="P119">
        <v>14.85</v>
      </c>
      <c r="S119" s="5">
        <f t="shared" si="59"/>
        <v>3367003.3670033668</v>
      </c>
    </row>
    <row r="120" spans="1:19" x14ac:dyDescent="0.25">
      <c r="A120" s="6">
        <v>45369.625</v>
      </c>
      <c r="B120" t="s">
        <v>16</v>
      </c>
      <c r="C120">
        <v>4</v>
      </c>
      <c r="D120">
        <v>2</v>
      </c>
      <c r="E120" s="6">
        <v>45369.625</v>
      </c>
      <c r="F120">
        <f t="shared" si="55"/>
        <v>0</v>
      </c>
      <c r="H120">
        <v>26710.69</v>
      </c>
      <c r="I120">
        <v>28470</v>
      </c>
      <c r="K120">
        <f t="shared" si="56"/>
        <v>1906.9529520953809</v>
      </c>
      <c r="L120">
        <f t="shared" si="57"/>
        <v>2032.5551509959307</v>
      </c>
      <c r="M120">
        <f t="shared" si="58"/>
        <v>125.60219890054987</v>
      </c>
    </row>
    <row r="121" spans="1:19" x14ac:dyDescent="0.25">
      <c r="A121" s="6">
        <v>45369.625</v>
      </c>
      <c r="B121" t="s">
        <v>16</v>
      </c>
      <c r="C121">
        <v>5</v>
      </c>
      <c r="D121">
        <v>2</v>
      </c>
      <c r="E121" s="6">
        <v>45369.625</v>
      </c>
      <c r="F121">
        <f t="shared" ref="F121:F123" si="60">(A121-E121)*24</f>
        <v>0</v>
      </c>
      <c r="H121">
        <v>26975.13</v>
      </c>
      <c r="I121">
        <v>27955</v>
      </c>
      <c r="K121">
        <f t="shared" ref="K121:K123" si="61">H121/14.007</f>
        <v>1925.832083958021</v>
      </c>
      <c r="L121">
        <f t="shared" ref="L121:L123" si="62">I121/14.007</f>
        <v>1995.7878203755265</v>
      </c>
      <c r="M121">
        <f t="shared" ref="M121:M123" si="63">L121-K121</f>
        <v>69.955736417505477</v>
      </c>
    </row>
    <row r="122" spans="1:19" x14ac:dyDescent="0.25">
      <c r="A122" s="6">
        <v>45369.625</v>
      </c>
      <c r="B122" t="s">
        <v>16</v>
      </c>
      <c r="C122">
        <v>6</v>
      </c>
      <c r="D122">
        <v>2</v>
      </c>
      <c r="E122" s="6">
        <v>45369.625</v>
      </c>
      <c r="F122">
        <f t="shared" si="60"/>
        <v>0</v>
      </c>
      <c r="H122">
        <v>26232.89</v>
      </c>
      <c r="I122">
        <v>27498</v>
      </c>
      <c r="K122">
        <f t="shared" si="61"/>
        <v>1872.8414364246448</v>
      </c>
      <c r="L122">
        <f t="shared" si="62"/>
        <v>1963.161276504605</v>
      </c>
      <c r="M122">
        <f t="shared" si="63"/>
        <v>90.319840079960159</v>
      </c>
    </row>
    <row r="123" spans="1:19" x14ac:dyDescent="0.25">
      <c r="A123" s="6">
        <v>45370.645833333336</v>
      </c>
      <c r="B123" t="s">
        <v>16</v>
      </c>
      <c r="C123">
        <v>4</v>
      </c>
      <c r="D123">
        <v>2</v>
      </c>
      <c r="E123" s="6">
        <v>45369.625</v>
      </c>
      <c r="F123">
        <f t="shared" si="60"/>
        <v>24.500000000058208</v>
      </c>
      <c r="H123">
        <v>26585.96</v>
      </c>
      <c r="I123">
        <v>27926</v>
      </c>
      <c r="K123">
        <f t="shared" si="61"/>
        <v>1898.0481187977439</v>
      </c>
      <c r="L123">
        <f t="shared" si="62"/>
        <v>1993.7174270007854</v>
      </c>
      <c r="M123">
        <f t="shared" si="63"/>
        <v>95.66930820304151</v>
      </c>
      <c r="N123">
        <v>500</v>
      </c>
      <c r="O123">
        <v>250</v>
      </c>
      <c r="P123">
        <f>5000*123.7/4547</f>
        <v>136.02375192434573</v>
      </c>
      <c r="S123" s="5">
        <f t="shared" ref="S123" si="64">5000/AVERAGE(P123,Q123,R123)*1000*N123/O123</f>
        <v>73516.57235246565</v>
      </c>
    </row>
    <row r="124" spans="1:19" x14ac:dyDescent="0.25">
      <c r="A124" s="6">
        <v>45370.645833333336</v>
      </c>
      <c r="B124" t="s">
        <v>16</v>
      </c>
      <c r="C124">
        <v>5</v>
      </c>
      <c r="D124">
        <v>2</v>
      </c>
      <c r="E124" s="6">
        <v>45369.625</v>
      </c>
      <c r="F124">
        <f t="shared" ref="F124:F126" si="65">(A124-E124)*24</f>
        <v>24.500000000058208</v>
      </c>
      <c r="H124">
        <v>26465.08</v>
      </c>
      <c r="I124">
        <v>28436</v>
      </c>
      <c r="K124">
        <f t="shared" ref="K124:K126" si="66">H124/14.007</f>
        <v>1889.4181480688228</v>
      </c>
      <c r="L124">
        <f t="shared" ref="L124:L126" si="67">I124/14.007</f>
        <v>2030.127793246234</v>
      </c>
      <c r="M124">
        <f t="shared" ref="M124:M126" si="68">L124-K124</f>
        <v>140.70964517741118</v>
      </c>
      <c r="N124">
        <v>500</v>
      </c>
      <c r="O124">
        <v>250</v>
      </c>
      <c r="P124">
        <f>5000*123.7/4317</f>
        <v>143.27078990039379</v>
      </c>
      <c r="S124" s="5">
        <f t="shared" ref="S124:S126" si="69">5000/AVERAGE(P124,Q124,R124)*1000*N124/O124</f>
        <v>69797.898140662888</v>
      </c>
    </row>
    <row r="125" spans="1:19" x14ac:dyDescent="0.25">
      <c r="A125" s="6">
        <v>45370.645833333336</v>
      </c>
      <c r="B125" t="s">
        <v>16</v>
      </c>
      <c r="C125">
        <v>6</v>
      </c>
      <c r="D125">
        <v>2</v>
      </c>
      <c r="E125" s="6">
        <v>45369.625</v>
      </c>
      <c r="F125">
        <f t="shared" si="65"/>
        <v>24.500000000058208</v>
      </c>
      <c r="H125">
        <v>25809.56</v>
      </c>
      <c r="I125">
        <v>27717</v>
      </c>
      <c r="K125">
        <f t="shared" si="66"/>
        <v>1842.6186906546727</v>
      </c>
      <c r="L125">
        <f t="shared" si="67"/>
        <v>1978.7963161276505</v>
      </c>
      <c r="M125">
        <f t="shared" si="68"/>
        <v>136.17762547297775</v>
      </c>
      <c r="N125">
        <v>500</v>
      </c>
      <c r="O125">
        <v>250</v>
      </c>
      <c r="P125">
        <f>5000*123.7/4546</f>
        <v>136.05367355917289</v>
      </c>
      <c r="S125" s="5">
        <f t="shared" si="69"/>
        <v>73500.404203718674</v>
      </c>
    </row>
    <row r="126" spans="1:19" x14ac:dyDescent="0.25">
      <c r="A126" s="6">
        <v>45371.729166666664</v>
      </c>
      <c r="B126" t="s">
        <v>16</v>
      </c>
      <c r="C126">
        <v>4</v>
      </c>
      <c r="D126">
        <v>2</v>
      </c>
      <c r="E126" s="6">
        <v>45369.625</v>
      </c>
      <c r="F126">
        <f t="shared" si="65"/>
        <v>50.499999999941792</v>
      </c>
      <c r="H126">
        <v>25760.5</v>
      </c>
      <c r="I126">
        <v>28870</v>
      </c>
      <c r="K126">
        <f t="shared" si="66"/>
        <v>1839.1161562076106</v>
      </c>
      <c r="L126">
        <f t="shared" si="67"/>
        <v>2061.1123009923608</v>
      </c>
      <c r="M126">
        <f t="shared" si="68"/>
        <v>221.99614478475019</v>
      </c>
      <c r="N126">
        <v>500</v>
      </c>
      <c r="O126">
        <v>250</v>
      </c>
      <c r="P126">
        <v>40.98</v>
      </c>
      <c r="S126" s="5">
        <f t="shared" si="69"/>
        <v>244021.47388970232</v>
      </c>
    </row>
    <row r="127" spans="1:19" x14ac:dyDescent="0.25">
      <c r="A127" s="6">
        <v>45371.729166666664</v>
      </c>
      <c r="B127" t="s">
        <v>16</v>
      </c>
      <c r="C127">
        <v>5</v>
      </c>
      <c r="D127">
        <v>2</v>
      </c>
      <c r="E127" s="6">
        <v>45369.625</v>
      </c>
      <c r="F127">
        <f t="shared" ref="F127:F129" si="70">(A127-E127)*24</f>
        <v>50.499999999941792</v>
      </c>
      <c r="H127">
        <v>25889.96</v>
      </c>
      <c r="I127">
        <v>30441</v>
      </c>
      <c r="K127">
        <f t="shared" ref="K127:K129" si="71">H127/14.007</f>
        <v>1848.3586778039551</v>
      </c>
      <c r="L127">
        <f t="shared" ref="L127:L129" si="72">I127/14.007</f>
        <v>2173.2705076033412</v>
      </c>
      <c r="M127">
        <f t="shared" ref="M127:M129" si="73">L127-K127</f>
        <v>324.91182979938617</v>
      </c>
      <c r="N127">
        <v>500</v>
      </c>
      <c r="O127">
        <v>250</v>
      </c>
      <c r="P127">
        <v>42.97</v>
      </c>
      <c r="S127" s="5">
        <f t="shared" ref="S127:S129" si="74">5000/AVERAGE(P127,Q127,R127)*1000*N127/O127</f>
        <v>232720.50267628577</v>
      </c>
    </row>
    <row r="128" spans="1:19" x14ac:dyDescent="0.25">
      <c r="A128" s="6">
        <v>45371.729166666664</v>
      </c>
      <c r="B128" t="s">
        <v>16</v>
      </c>
      <c r="C128">
        <v>6</v>
      </c>
      <c r="D128">
        <v>2</v>
      </c>
      <c r="E128" s="6">
        <v>45369.625</v>
      </c>
      <c r="F128">
        <f t="shared" si="70"/>
        <v>50.499999999941792</v>
      </c>
      <c r="H128">
        <v>25028.38</v>
      </c>
      <c r="I128">
        <v>29188</v>
      </c>
      <c r="K128">
        <f t="shared" si="71"/>
        <v>1786.8480045691442</v>
      </c>
      <c r="L128">
        <f t="shared" si="72"/>
        <v>2083.8152352395232</v>
      </c>
      <c r="M128">
        <f t="shared" si="73"/>
        <v>296.96723067037897</v>
      </c>
      <c r="N128">
        <v>500</v>
      </c>
      <c r="O128">
        <v>250</v>
      </c>
      <c r="P128">
        <v>41.57</v>
      </c>
      <c r="S128" s="5">
        <f t="shared" si="74"/>
        <v>240558.09477988933</v>
      </c>
    </row>
    <row r="129" spans="1:19" x14ac:dyDescent="0.25">
      <c r="A129" s="6">
        <v>45372.510416666664</v>
      </c>
      <c r="B129" t="s">
        <v>16</v>
      </c>
      <c r="C129">
        <v>4</v>
      </c>
      <c r="D129">
        <v>2</v>
      </c>
      <c r="E129" s="6">
        <v>45369.625</v>
      </c>
      <c r="F129">
        <f t="shared" si="70"/>
        <v>69.249999999941792</v>
      </c>
      <c r="H129">
        <v>23781.89</v>
      </c>
      <c r="I129">
        <v>28328</v>
      </c>
      <c r="K129">
        <f t="shared" si="71"/>
        <v>1697.8574998215179</v>
      </c>
      <c r="L129">
        <f t="shared" si="72"/>
        <v>2022.4173627471978</v>
      </c>
      <c r="M129">
        <f t="shared" si="73"/>
        <v>324.55986292567991</v>
      </c>
      <c r="N129">
        <v>500</v>
      </c>
      <c r="O129">
        <v>250</v>
      </c>
      <c r="P129">
        <v>15.98</v>
      </c>
      <c r="S129" s="5">
        <f t="shared" si="74"/>
        <v>625782.22778473096</v>
      </c>
    </row>
    <row r="130" spans="1:19" x14ac:dyDescent="0.25">
      <c r="A130" s="6">
        <v>45372.510416666664</v>
      </c>
      <c r="B130" t="s">
        <v>16</v>
      </c>
      <c r="C130">
        <v>5</v>
      </c>
      <c r="D130">
        <v>2</v>
      </c>
      <c r="E130" s="6">
        <v>45369.625</v>
      </c>
      <c r="F130">
        <f t="shared" ref="F130:F132" si="75">(A130-E130)*24</f>
        <v>69.249999999941792</v>
      </c>
      <c r="H130">
        <v>23779.85</v>
      </c>
      <c r="I130">
        <v>27852</v>
      </c>
      <c r="K130">
        <f t="shared" ref="K130:K132" si="76">H130/14.007</f>
        <v>1697.7118583565359</v>
      </c>
      <c r="L130">
        <f t="shared" ref="L130:L132" si="77">I130/14.007</f>
        <v>1988.4343542514457</v>
      </c>
      <c r="M130">
        <f t="shared" ref="M130:M132" si="78">L130-K130</f>
        <v>290.7224958949098</v>
      </c>
      <c r="N130">
        <v>500</v>
      </c>
      <c r="O130">
        <v>250</v>
      </c>
      <c r="P130">
        <v>17.04</v>
      </c>
      <c r="S130" s="5">
        <f t="shared" ref="S130:S132" si="79">5000/AVERAGE(P130,Q130,R130)*1000*N130/O130</f>
        <v>586854.46009389672</v>
      </c>
    </row>
    <row r="131" spans="1:19" x14ac:dyDescent="0.25">
      <c r="A131" s="6">
        <v>45372.510416666664</v>
      </c>
      <c r="B131" t="s">
        <v>16</v>
      </c>
      <c r="C131">
        <v>6</v>
      </c>
      <c r="D131">
        <v>2</v>
      </c>
      <c r="E131" s="6">
        <v>45369.625</v>
      </c>
      <c r="F131">
        <f t="shared" si="75"/>
        <v>69.249999999941792</v>
      </c>
      <c r="H131">
        <v>22990.23</v>
      </c>
      <c r="I131">
        <v>27942</v>
      </c>
      <c r="K131">
        <f t="shared" si="76"/>
        <v>1641.3386164060828</v>
      </c>
      <c r="L131">
        <f t="shared" si="77"/>
        <v>1994.8597130006426</v>
      </c>
      <c r="M131">
        <f t="shared" si="78"/>
        <v>353.52109659455982</v>
      </c>
      <c r="N131">
        <v>500</v>
      </c>
      <c r="O131">
        <v>250</v>
      </c>
      <c r="P131">
        <v>16.59</v>
      </c>
      <c r="S131" s="5">
        <f t="shared" si="79"/>
        <v>602772.75467148889</v>
      </c>
    </row>
    <row r="132" spans="1:19" x14ac:dyDescent="0.25">
      <c r="A132" s="6">
        <v>45373.791666666664</v>
      </c>
      <c r="B132" t="s">
        <v>16</v>
      </c>
      <c r="C132">
        <v>4</v>
      </c>
      <c r="D132">
        <v>2</v>
      </c>
      <c r="E132" s="6">
        <v>45369.625</v>
      </c>
      <c r="F132">
        <f t="shared" si="75"/>
        <v>99.999999999941792</v>
      </c>
      <c r="H132">
        <v>12248.53</v>
      </c>
      <c r="I132">
        <v>30549</v>
      </c>
      <c r="K132">
        <f t="shared" si="76"/>
        <v>874.45777111444283</v>
      </c>
      <c r="L132">
        <f t="shared" si="77"/>
        <v>2180.9809381023774</v>
      </c>
      <c r="M132">
        <f t="shared" si="78"/>
        <v>1306.5231669879345</v>
      </c>
      <c r="N132">
        <v>500</v>
      </c>
      <c r="O132">
        <v>100</v>
      </c>
      <c r="P132">
        <v>9.59</v>
      </c>
      <c r="S132" s="5">
        <f t="shared" si="79"/>
        <v>2606882.1689259647</v>
      </c>
    </row>
    <row r="133" spans="1:19" x14ac:dyDescent="0.25">
      <c r="A133" s="6">
        <v>45373.791666666664</v>
      </c>
      <c r="B133" t="s">
        <v>16</v>
      </c>
      <c r="C133">
        <v>5</v>
      </c>
      <c r="D133">
        <v>2</v>
      </c>
      <c r="E133" s="6">
        <v>45369.625</v>
      </c>
      <c r="F133">
        <f t="shared" ref="F133:F137" si="80">(A133-E133)*24</f>
        <v>99.999999999941792</v>
      </c>
      <c r="H133">
        <v>13421.04</v>
      </c>
      <c r="I133">
        <v>32003</v>
      </c>
      <c r="K133">
        <f t="shared" ref="K133:K137" si="81">H133/14.007</f>
        <v>958.16663097022922</v>
      </c>
      <c r="L133">
        <f t="shared" ref="L133:L137" si="82">I133/14.007</f>
        <v>2284.7861783394019</v>
      </c>
      <c r="M133">
        <f t="shared" ref="M133:M137" si="83">L133-K133</f>
        <v>1326.6195473691728</v>
      </c>
      <c r="N133">
        <v>500</v>
      </c>
      <c r="O133">
        <v>100</v>
      </c>
      <c r="P133">
        <v>10.57</v>
      </c>
      <c r="S133" s="5">
        <f t="shared" ref="S133:S137" si="84">5000/AVERAGE(P133,Q133,R133)*1000*N133/O133</f>
        <v>2365184.4843897824</v>
      </c>
    </row>
    <row r="134" spans="1:19" x14ac:dyDescent="0.25">
      <c r="A134" s="6">
        <v>45373.791666666664</v>
      </c>
      <c r="B134" t="s">
        <v>16</v>
      </c>
      <c r="C134">
        <v>6</v>
      </c>
      <c r="D134">
        <v>2</v>
      </c>
      <c r="E134" s="6">
        <v>45369.625</v>
      </c>
      <c r="F134">
        <f t="shared" si="80"/>
        <v>99.999999999941792</v>
      </c>
      <c r="H134">
        <v>12167.79</v>
      </c>
      <c r="I134">
        <v>29884</v>
      </c>
      <c r="K134">
        <f t="shared" si="81"/>
        <v>868.69351038766342</v>
      </c>
      <c r="L134">
        <f t="shared" si="82"/>
        <v>2133.5046762333118</v>
      </c>
      <c r="M134">
        <f t="shared" si="83"/>
        <v>1264.8111658456482</v>
      </c>
      <c r="N134">
        <v>500</v>
      </c>
      <c r="O134">
        <v>100</v>
      </c>
      <c r="P134">
        <v>10.08</v>
      </c>
      <c r="S134" s="5">
        <f t="shared" si="84"/>
        <v>2480158.7301587299</v>
      </c>
    </row>
    <row r="135" spans="1:19" x14ac:dyDescent="0.25">
      <c r="A135" s="6">
        <v>45376.458333333336</v>
      </c>
      <c r="B135" t="s">
        <v>16</v>
      </c>
      <c r="C135">
        <v>4</v>
      </c>
      <c r="D135">
        <v>2</v>
      </c>
      <c r="E135" s="6">
        <v>45369.625</v>
      </c>
      <c r="F135">
        <f t="shared" si="80"/>
        <v>164.00000000005821</v>
      </c>
      <c r="H135">
        <v>0</v>
      </c>
      <c r="I135">
        <v>30351</v>
      </c>
      <c r="K135">
        <f t="shared" si="81"/>
        <v>0</v>
      </c>
      <c r="L135">
        <f t="shared" si="82"/>
        <v>2166.8451488541446</v>
      </c>
      <c r="M135">
        <f t="shared" si="83"/>
        <v>2166.8451488541446</v>
      </c>
      <c r="N135">
        <v>500</v>
      </c>
      <c r="O135">
        <v>50</v>
      </c>
      <c r="P135">
        <v>8.65</v>
      </c>
      <c r="S135" s="5">
        <f t="shared" si="84"/>
        <v>5780346.8208092488</v>
      </c>
    </row>
    <row r="136" spans="1:19" x14ac:dyDescent="0.25">
      <c r="A136" s="6">
        <v>45376.458333333336</v>
      </c>
      <c r="B136" t="s">
        <v>16</v>
      </c>
      <c r="C136">
        <v>5</v>
      </c>
      <c r="D136">
        <v>2</v>
      </c>
      <c r="E136" s="6">
        <v>45369.625</v>
      </c>
      <c r="F136">
        <f t="shared" si="80"/>
        <v>164.00000000005821</v>
      </c>
      <c r="H136">
        <v>0</v>
      </c>
      <c r="I136">
        <v>30424</v>
      </c>
      <c r="K136">
        <f t="shared" si="81"/>
        <v>0</v>
      </c>
      <c r="L136">
        <f t="shared" si="82"/>
        <v>2172.0568287284927</v>
      </c>
      <c r="M136">
        <f t="shared" si="83"/>
        <v>2172.0568287284927</v>
      </c>
      <c r="N136">
        <v>500</v>
      </c>
      <c r="O136">
        <v>50</v>
      </c>
      <c r="P136">
        <v>8.5</v>
      </c>
      <c r="S136" s="5">
        <f t="shared" si="84"/>
        <v>5882352.9411764704</v>
      </c>
    </row>
    <row r="137" spans="1:19" x14ac:dyDescent="0.25">
      <c r="A137" s="6">
        <v>45376.458333333336</v>
      </c>
      <c r="B137" t="s">
        <v>16</v>
      </c>
      <c r="C137">
        <v>6</v>
      </c>
      <c r="D137">
        <v>2</v>
      </c>
      <c r="E137" s="6">
        <v>45369.625</v>
      </c>
      <c r="F137">
        <f t="shared" si="80"/>
        <v>164.00000000005821</v>
      </c>
      <c r="H137">
        <v>0</v>
      </c>
      <c r="I137">
        <v>32573</v>
      </c>
      <c r="K137">
        <f t="shared" si="81"/>
        <v>0</v>
      </c>
      <c r="L137">
        <f t="shared" si="82"/>
        <v>2325.4801170843152</v>
      </c>
      <c r="M137">
        <f t="shared" si="83"/>
        <v>2325.4801170843152</v>
      </c>
      <c r="N137">
        <v>500</v>
      </c>
      <c r="O137">
        <v>50</v>
      </c>
      <c r="P137">
        <v>8.4499999999999993</v>
      </c>
      <c r="S137" s="5">
        <f t="shared" si="84"/>
        <v>5917159.7633136101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FAFC5CC168B9459C1D5495998BF8E2" ma:contentTypeVersion="18" ma:contentTypeDescription="Create a new document." ma:contentTypeScope="" ma:versionID="2043562a6849d583c9956fce5c7b2539">
  <xsd:schema xmlns:xsd="http://www.w3.org/2001/XMLSchema" xmlns:xs="http://www.w3.org/2001/XMLSchema" xmlns:p="http://schemas.microsoft.com/office/2006/metadata/properties" xmlns:ns3="0951ae6a-8bdd-4e5a-8db7-5f94225fae06" xmlns:ns4="49034349-e823-4c27-ac8b-dac7d6a22f1a" targetNamespace="http://schemas.microsoft.com/office/2006/metadata/properties" ma:root="true" ma:fieldsID="f1fc7716f2382961e40e396de59ad107" ns3:_="" ns4:_="">
    <xsd:import namespace="0951ae6a-8bdd-4e5a-8db7-5f94225fae06"/>
    <xsd:import namespace="49034349-e823-4c27-ac8b-dac7d6a22f1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Location" minOccurs="0"/>
                <xsd:element ref="ns4:MediaServiceSearchPropertie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51ae6a-8bdd-4e5a-8db7-5f94225fae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034349-e823-4c27-ac8b-dac7d6a22f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034349-e823-4c27-ac8b-dac7d6a22f1a" xsi:nil="true"/>
  </documentManagement>
</p:properties>
</file>

<file path=customXml/itemProps1.xml><?xml version="1.0" encoding="utf-8"?>
<ds:datastoreItem xmlns:ds="http://schemas.openxmlformats.org/officeDocument/2006/customXml" ds:itemID="{A0011799-7459-47CD-8486-92366F5123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D7F321-57A0-42EC-9589-31FB3B29C9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51ae6a-8bdd-4e5a-8db7-5f94225fae06"/>
    <ds:schemaRef ds:uri="49034349-e823-4c27-ac8b-dac7d6a22f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9FF2E6-B631-4E07-A000-625780A3308C}">
  <ds:schemaRefs>
    <ds:schemaRef ds:uri="0951ae6a-8bdd-4e5a-8db7-5f94225fae0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9034349-e823-4c27-ac8b-dac7d6a22f1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Zach_Flinkstrom</dc:creator>
  <cp:lastModifiedBy>Zach Flinkstrom</cp:lastModifiedBy>
  <dcterms:created xsi:type="dcterms:W3CDTF">2023-06-26T18:52:02Z</dcterms:created>
  <dcterms:modified xsi:type="dcterms:W3CDTF">2024-03-25T21:16:09Z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0x01010032FAFC5CC168B9459C1D5495998BF8E2</vt:lpwstr>
  </property>
</Properties>
</file>