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_Flinkstrom\OneDrive - UW\Lab\Coding\NOB_growth_curves_Jun2023\data\"/>
    </mc:Choice>
  </mc:AlternateContent>
  <xr:revisionPtr revIDLastSave="1" documentId="13_ncr:1_{91D94AD7-76F0-493D-B946-EBEA3377366F}" xr6:coauthVersionLast="36" xr6:coauthVersionMax="36" xr10:uidLastSave="{B940A18D-148B-410C-B862-67CBA104424D}"/>
  <bookViews>
    <workbookView xWindow="0" yWindow="0" windowWidth="28800" windowHeight="13320" activeTab="2" xr2:uid="{1A870412-D7C5-4E6C-B375-9C324975789E}"/>
  </bookViews>
  <sheets>
    <sheet name="1" sheetId="2" r:id="rId1"/>
    <sheet name="2" sheetId="3" r:id="rId2"/>
    <sheet name="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6" i="4" l="1"/>
  <c r="S47" i="4"/>
  <c r="S48" i="4"/>
  <c r="P46" i="4"/>
  <c r="L48" i="4"/>
  <c r="M48" i="4" s="1"/>
  <c r="L47" i="4"/>
  <c r="M47" i="4" s="1"/>
  <c r="L46" i="4"/>
  <c r="M46" i="4" s="1"/>
  <c r="K48" i="4"/>
  <c r="K47" i="4"/>
  <c r="K46" i="4"/>
  <c r="F48" i="4"/>
  <c r="F47" i="4"/>
  <c r="F46" i="4"/>
  <c r="S39" i="4"/>
  <c r="S40" i="4"/>
  <c r="S41" i="4"/>
  <c r="S42" i="4"/>
  <c r="S43" i="4"/>
  <c r="S44" i="4"/>
  <c r="S45" i="4"/>
  <c r="P38" i="4"/>
  <c r="S38" i="4" s="1"/>
  <c r="L45" i="4"/>
  <c r="M45" i="4" s="1"/>
  <c r="L44" i="4"/>
  <c r="L43" i="4"/>
  <c r="L42" i="4"/>
  <c r="L41" i="4"/>
  <c r="M41" i="4" s="1"/>
  <c r="L40" i="4"/>
  <c r="L39" i="4"/>
  <c r="M39" i="4" s="1"/>
  <c r="L38" i="4"/>
  <c r="K45" i="4"/>
  <c r="K44" i="4"/>
  <c r="K43" i="4"/>
  <c r="K42" i="4"/>
  <c r="K41" i="4"/>
  <c r="K40" i="4"/>
  <c r="K39" i="4"/>
  <c r="K38" i="4"/>
  <c r="F45" i="4"/>
  <c r="F44" i="4"/>
  <c r="F43" i="4"/>
  <c r="F42" i="4"/>
  <c r="F41" i="4"/>
  <c r="F40" i="4"/>
  <c r="F39" i="4"/>
  <c r="F38" i="4"/>
  <c r="S30" i="4"/>
  <c r="S31" i="4"/>
  <c r="S32" i="4"/>
  <c r="S33" i="4"/>
  <c r="S34" i="4"/>
  <c r="S35" i="4"/>
  <c r="S36" i="4"/>
  <c r="S37" i="4"/>
  <c r="P29" i="4"/>
  <c r="S29" i="4" s="1"/>
  <c r="L37" i="4"/>
  <c r="L36" i="4"/>
  <c r="L35" i="4"/>
  <c r="M35" i="4" s="1"/>
  <c r="L34" i="4"/>
  <c r="L33" i="4"/>
  <c r="L32" i="4"/>
  <c r="L31" i="4"/>
  <c r="M31" i="4" s="1"/>
  <c r="L30" i="4"/>
  <c r="L29" i="4"/>
  <c r="K37" i="4"/>
  <c r="K36" i="4"/>
  <c r="K35" i="4"/>
  <c r="K34" i="4"/>
  <c r="K33" i="4"/>
  <c r="K32" i="4"/>
  <c r="K31" i="4"/>
  <c r="K30" i="4"/>
  <c r="K29" i="4"/>
  <c r="F37" i="4"/>
  <c r="F36" i="4"/>
  <c r="F35" i="4"/>
  <c r="F34" i="4"/>
  <c r="F33" i="4"/>
  <c r="F32" i="4"/>
  <c r="F31" i="4"/>
  <c r="F30" i="4"/>
  <c r="F29" i="4"/>
  <c r="M42" i="4" l="1"/>
  <c r="M43" i="4"/>
  <c r="M44" i="4"/>
  <c r="M38" i="4"/>
  <c r="M29" i="4"/>
  <c r="M33" i="4"/>
  <c r="M40" i="4"/>
  <c r="M30" i="4"/>
  <c r="M36" i="4"/>
  <c r="M37" i="4"/>
  <c r="M32" i="4"/>
  <c r="M34" i="4"/>
  <c r="S21" i="4"/>
  <c r="S22" i="4"/>
  <c r="S23" i="4"/>
  <c r="S24" i="4"/>
  <c r="S25" i="4"/>
  <c r="S26" i="4"/>
  <c r="S27" i="4"/>
  <c r="S28" i="4"/>
  <c r="P20" i="4"/>
  <c r="S20" i="4" s="1"/>
  <c r="L28" i="4"/>
  <c r="L27" i="4"/>
  <c r="M27" i="4" s="1"/>
  <c r="L26" i="4"/>
  <c r="L25" i="4"/>
  <c r="L24" i="4"/>
  <c r="L23" i="4"/>
  <c r="M23" i="4"/>
  <c r="L22" i="4"/>
  <c r="M22" i="4" s="1"/>
  <c r="L21" i="4"/>
  <c r="L20" i="4"/>
  <c r="M20" i="4" s="1"/>
  <c r="K28" i="4"/>
  <c r="K27" i="4"/>
  <c r="K26" i="4"/>
  <c r="K25" i="4"/>
  <c r="M25" i="4" s="1"/>
  <c r="K24" i="4"/>
  <c r="K23" i="4"/>
  <c r="K22" i="4"/>
  <c r="K21" i="4"/>
  <c r="M21" i="4" s="1"/>
  <c r="K20" i="4"/>
  <c r="P11" i="4"/>
  <c r="S11" i="4" s="1"/>
  <c r="F20" i="4"/>
  <c r="F21" i="4"/>
  <c r="F22" i="4"/>
  <c r="F23" i="4"/>
  <c r="F24" i="4"/>
  <c r="F25" i="4"/>
  <c r="F26" i="4"/>
  <c r="F27" i="4"/>
  <c r="F28" i="4"/>
  <c r="L55" i="3"/>
  <c r="M55" i="3" s="1"/>
  <c r="L54" i="3"/>
  <c r="M54" i="3"/>
  <c r="L53" i="3"/>
  <c r="M53" i="3" s="1"/>
  <c r="L52" i="3"/>
  <c r="M52" i="3" s="1"/>
  <c r="L51" i="3"/>
  <c r="M51" i="3" s="1"/>
  <c r="L50" i="3"/>
  <c r="M50" i="3" s="1"/>
  <c r="L49" i="3"/>
  <c r="M49" i="3"/>
  <c r="L48" i="3"/>
  <c r="M48" i="3"/>
  <c r="L47" i="3"/>
  <c r="M47" i="3"/>
  <c r="K55" i="3"/>
  <c r="K54" i="3"/>
  <c r="K53" i="3"/>
  <c r="K52" i="3"/>
  <c r="K51" i="3"/>
  <c r="K50" i="3"/>
  <c r="K49" i="3"/>
  <c r="K48" i="3"/>
  <c r="K47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L46" i="3"/>
  <c r="M46" i="3"/>
  <c r="L45" i="3"/>
  <c r="M45" i="3" s="1"/>
  <c r="L44" i="3"/>
  <c r="M44" i="3" s="1"/>
  <c r="L43" i="3"/>
  <c r="M43" i="3"/>
  <c r="L42" i="3"/>
  <c r="M42" i="3" s="1"/>
  <c r="L41" i="3"/>
  <c r="M41" i="3"/>
  <c r="L40" i="3"/>
  <c r="M40" i="3" s="1"/>
  <c r="L39" i="3"/>
  <c r="M39" i="3"/>
  <c r="L38" i="3"/>
  <c r="M38" i="3"/>
  <c r="K46" i="3"/>
  <c r="K45" i="3"/>
  <c r="K44" i="3"/>
  <c r="K43" i="3"/>
  <c r="K42" i="3"/>
  <c r="K41" i="3"/>
  <c r="K40" i="3"/>
  <c r="K39" i="3"/>
  <c r="K38" i="3"/>
  <c r="S37" i="3"/>
  <c r="S36" i="3"/>
  <c r="S35" i="3"/>
  <c r="S34" i="3"/>
  <c r="S33" i="3"/>
  <c r="S32" i="3"/>
  <c r="S31" i="3"/>
  <c r="S30" i="3"/>
  <c r="S29" i="3"/>
  <c r="L37" i="3"/>
  <c r="M37" i="3"/>
  <c r="L36" i="3"/>
  <c r="M36" i="3" s="1"/>
  <c r="L35" i="3"/>
  <c r="M35" i="3"/>
  <c r="L34" i="3"/>
  <c r="M34" i="3" s="1"/>
  <c r="L33" i="3"/>
  <c r="M33" i="3"/>
  <c r="L32" i="3"/>
  <c r="M32" i="3"/>
  <c r="L31" i="3"/>
  <c r="M31" i="3" s="1"/>
  <c r="L30" i="3"/>
  <c r="M30" i="3" s="1"/>
  <c r="L29" i="3"/>
  <c r="M29" i="3" s="1"/>
  <c r="K37" i="3"/>
  <c r="K36" i="3"/>
  <c r="K35" i="3"/>
  <c r="K34" i="3"/>
  <c r="K33" i="3"/>
  <c r="K32" i="3"/>
  <c r="K31" i="3"/>
  <c r="K30" i="3"/>
  <c r="K29" i="3"/>
  <c r="S28" i="3"/>
  <c r="S27" i="3"/>
  <c r="S26" i="3"/>
  <c r="S25" i="3"/>
  <c r="S24" i="3"/>
  <c r="S23" i="3"/>
  <c r="S22" i="3"/>
  <c r="L28" i="3"/>
  <c r="M28" i="3" s="1"/>
  <c r="L27" i="3"/>
  <c r="M27" i="3"/>
  <c r="L26" i="3"/>
  <c r="M26" i="3" s="1"/>
  <c r="L25" i="3"/>
  <c r="M25" i="3" s="1"/>
  <c r="L24" i="3"/>
  <c r="M24" i="3"/>
  <c r="L23" i="3"/>
  <c r="M23" i="3" s="1"/>
  <c r="L22" i="3"/>
  <c r="M22" i="3"/>
  <c r="K28" i="3"/>
  <c r="K27" i="3"/>
  <c r="K26" i="3"/>
  <c r="K25" i="3"/>
  <c r="K24" i="3"/>
  <c r="K23" i="3"/>
  <c r="K22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S19" i="4"/>
  <c r="L19" i="4"/>
  <c r="K19" i="4"/>
  <c r="F19" i="4"/>
  <c r="S18" i="4"/>
  <c r="L18" i="4"/>
  <c r="K18" i="4"/>
  <c r="F18" i="4"/>
  <c r="S17" i="4"/>
  <c r="L17" i="4"/>
  <c r="K17" i="4"/>
  <c r="F17" i="4"/>
  <c r="S16" i="4"/>
  <c r="L16" i="4"/>
  <c r="K16" i="4"/>
  <c r="F16" i="4"/>
  <c r="S15" i="4"/>
  <c r="L15" i="4"/>
  <c r="K15" i="4"/>
  <c r="F15" i="4"/>
  <c r="S14" i="4"/>
  <c r="L14" i="4"/>
  <c r="K14" i="4"/>
  <c r="F14" i="4"/>
  <c r="S13" i="4"/>
  <c r="L13" i="4"/>
  <c r="K13" i="4"/>
  <c r="F13" i="4"/>
  <c r="S12" i="4"/>
  <c r="L12" i="4"/>
  <c r="K12" i="4"/>
  <c r="F12" i="4"/>
  <c r="L11" i="4"/>
  <c r="K11" i="4"/>
  <c r="F11" i="4"/>
  <c r="L10" i="4"/>
  <c r="K10" i="4"/>
  <c r="F10" i="4"/>
  <c r="L9" i="4"/>
  <c r="K9" i="4"/>
  <c r="F9" i="4"/>
  <c r="L8" i="4"/>
  <c r="K8" i="4"/>
  <c r="F8" i="4"/>
  <c r="L7" i="4"/>
  <c r="K7" i="4"/>
  <c r="F7" i="4"/>
  <c r="L6" i="4"/>
  <c r="K6" i="4"/>
  <c r="F6" i="4"/>
  <c r="L5" i="4"/>
  <c r="K5" i="4"/>
  <c r="F5" i="4"/>
  <c r="L4" i="4"/>
  <c r="K4" i="4"/>
  <c r="F4" i="4"/>
  <c r="L3" i="4"/>
  <c r="K3" i="4"/>
  <c r="F3" i="4"/>
  <c r="L2" i="4"/>
  <c r="K2" i="4"/>
  <c r="F2" i="4"/>
  <c r="S21" i="3"/>
  <c r="L21" i="3"/>
  <c r="K21" i="3"/>
  <c r="S20" i="3"/>
  <c r="L20" i="3"/>
  <c r="K20" i="3"/>
  <c r="S19" i="3"/>
  <c r="L19" i="3"/>
  <c r="K19" i="3"/>
  <c r="F19" i="3"/>
  <c r="S18" i="3"/>
  <c r="L18" i="3"/>
  <c r="K18" i="3"/>
  <c r="F18" i="3"/>
  <c r="S17" i="3"/>
  <c r="L17" i="3"/>
  <c r="K17" i="3"/>
  <c r="F17" i="3"/>
  <c r="S16" i="3"/>
  <c r="L16" i="3"/>
  <c r="K16" i="3"/>
  <c r="F16" i="3"/>
  <c r="S15" i="3"/>
  <c r="L15" i="3"/>
  <c r="K15" i="3"/>
  <c r="F15" i="3"/>
  <c r="S14" i="3"/>
  <c r="L14" i="3"/>
  <c r="K14" i="3"/>
  <c r="F14" i="3"/>
  <c r="S13" i="3"/>
  <c r="L13" i="3"/>
  <c r="K13" i="3"/>
  <c r="F13" i="3"/>
  <c r="S12" i="3"/>
  <c r="L12" i="3"/>
  <c r="K12" i="3"/>
  <c r="F12" i="3"/>
  <c r="S11" i="3"/>
  <c r="L11" i="3"/>
  <c r="K11" i="3"/>
  <c r="F11" i="3"/>
  <c r="L10" i="3"/>
  <c r="K10" i="3"/>
  <c r="F10" i="3"/>
  <c r="L9" i="3"/>
  <c r="K9" i="3"/>
  <c r="F9" i="3"/>
  <c r="L8" i="3"/>
  <c r="K8" i="3"/>
  <c r="F8" i="3"/>
  <c r="L7" i="3"/>
  <c r="K7" i="3"/>
  <c r="F7" i="3"/>
  <c r="L6" i="3"/>
  <c r="K6" i="3"/>
  <c r="F6" i="3"/>
  <c r="L5" i="3"/>
  <c r="K5" i="3"/>
  <c r="F5" i="3"/>
  <c r="L4" i="3"/>
  <c r="K4" i="3"/>
  <c r="F4" i="3"/>
  <c r="L3" i="3"/>
  <c r="K3" i="3"/>
  <c r="F3" i="3"/>
  <c r="L2" i="3"/>
  <c r="K2" i="3"/>
  <c r="F2" i="3"/>
  <c r="M13" i="4" l="1"/>
  <c r="M12" i="4"/>
  <c r="M14" i="4"/>
  <c r="M24" i="4"/>
  <c r="M16" i="4"/>
  <c r="M28" i="4"/>
  <c r="M8" i="4"/>
  <c r="M26" i="4"/>
  <c r="M18" i="4"/>
  <c r="M15" i="4"/>
  <c r="M9" i="4"/>
  <c r="M10" i="4"/>
  <c r="M4" i="4"/>
  <c r="M3" i="4"/>
  <c r="M2" i="4"/>
  <c r="M5" i="4"/>
  <c r="M11" i="4"/>
  <c r="M19" i="4"/>
  <c r="M6" i="4"/>
  <c r="M17" i="4"/>
  <c r="M7" i="4"/>
  <c r="M21" i="3"/>
  <c r="M20" i="3"/>
  <c r="M19" i="3"/>
  <c r="M11" i="3"/>
  <c r="M17" i="3"/>
  <c r="M15" i="3"/>
  <c r="M14" i="3"/>
  <c r="M13" i="3"/>
  <c r="M12" i="3"/>
  <c r="M9" i="3"/>
  <c r="M3" i="3"/>
  <c r="M10" i="3"/>
  <c r="M7" i="3"/>
  <c r="M5" i="3"/>
  <c r="M18" i="3"/>
  <c r="M8" i="3"/>
  <c r="M6" i="3"/>
  <c r="M4" i="3"/>
  <c r="M2" i="3"/>
  <c r="M16" i="3"/>
  <c r="L2" i="2"/>
  <c r="L3" i="2"/>
  <c r="L4" i="2"/>
  <c r="L5" i="2"/>
  <c r="L6" i="2"/>
  <c r="L7" i="2"/>
  <c r="L8" i="2"/>
  <c r="L9" i="2"/>
  <c r="K2" i="2"/>
  <c r="K3" i="2"/>
  <c r="M3" i="2" s="1"/>
  <c r="K4" i="2"/>
  <c r="M4" i="2" s="1"/>
  <c r="K5" i="2"/>
  <c r="K6" i="2"/>
  <c r="K7" i="2"/>
  <c r="K8" i="2"/>
  <c r="K9" i="2"/>
  <c r="M9" i="2" l="1"/>
  <c r="M8" i="2"/>
  <c r="M7" i="2"/>
  <c r="M6" i="2"/>
  <c r="M5" i="2"/>
  <c r="M2" i="2"/>
  <c r="S46" i="2"/>
  <c r="S45" i="2"/>
  <c r="S44" i="2"/>
  <c r="S43" i="2"/>
  <c r="S42" i="2"/>
  <c r="L46" i="2"/>
  <c r="L45" i="2"/>
  <c r="L44" i="2"/>
  <c r="L43" i="2"/>
  <c r="L42" i="2"/>
  <c r="K46" i="2"/>
  <c r="K45" i="2"/>
  <c r="K44" i="2"/>
  <c r="K43" i="2"/>
  <c r="K42" i="2"/>
  <c r="F46" i="2"/>
  <c r="F45" i="2"/>
  <c r="F44" i="2"/>
  <c r="F43" i="2"/>
  <c r="F42" i="2"/>
  <c r="M43" i="2" l="1"/>
  <c r="M46" i="2"/>
  <c r="M45" i="2"/>
  <c r="M44" i="2"/>
  <c r="M42" i="2"/>
  <c r="S41" i="2"/>
  <c r="S40" i="2"/>
  <c r="S39" i="2"/>
  <c r="S38" i="2"/>
  <c r="S37" i="2"/>
  <c r="S36" i="2"/>
  <c r="S35" i="2"/>
  <c r="S34" i="2"/>
  <c r="K35" i="2"/>
  <c r="K36" i="2"/>
  <c r="K37" i="2"/>
  <c r="K38" i="2"/>
  <c r="K39" i="2"/>
  <c r="K40" i="2"/>
  <c r="K41" i="2"/>
  <c r="L35" i="2"/>
  <c r="L36" i="2"/>
  <c r="L37" i="2"/>
  <c r="L38" i="2"/>
  <c r="L39" i="2"/>
  <c r="L40" i="2"/>
  <c r="L41" i="2"/>
  <c r="S12" i="2"/>
  <c r="L11" i="2"/>
  <c r="L12" i="2"/>
  <c r="M12" i="2" s="1"/>
  <c r="L13" i="2"/>
  <c r="L14" i="2"/>
  <c r="L15" i="2"/>
  <c r="M15" i="2" s="1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S17" i="2"/>
  <c r="S16" i="2"/>
  <c r="F41" i="2"/>
  <c r="F40" i="2"/>
  <c r="F39" i="2"/>
  <c r="F38" i="2"/>
  <c r="F37" i="2"/>
  <c r="F36" i="2"/>
  <c r="F35" i="2"/>
  <c r="F34" i="2"/>
  <c r="S33" i="2"/>
  <c r="F33" i="2"/>
  <c r="S32" i="2"/>
  <c r="F32" i="2"/>
  <c r="S31" i="2"/>
  <c r="F31" i="2"/>
  <c r="S30" i="2"/>
  <c r="F30" i="2"/>
  <c r="S29" i="2"/>
  <c r="F29" i="2"/>
  <c r="S28" i="2"/>
  <c r="F28" i="2"/>
  <c r="S27" i="2"/>
  <c r="F27" i="2"/>
  <c r="S26" i="2"/>
  <c r="F26" i="2"/>
  <c r="S25" i="2"/>
  <c r="F25" i="2"/>
  <c r="S24" i="2"/>
  <c r="F24" i="2"/>
  <c r="S23" i="2"/>
  <c r="F23" i="2"/>
  <c r="S22" i="2"/>
  <c r="F22" i="2"/>
  <c r="S21" i="2"/>
  <c r="F21" i="2"/>
  <c r="S20" i="2"/>
  <c r="F20" i="2"/>
  <c r="S19" i="2"/>
  <c r="F19" i="2"/>
  <c r="S18" i="2"/>
  <c r="F18" i="2"/>
  <c r="F17" i="2"/>
  <c r="F16" i="2"/>
  <c r="S15" i="2"/>
  <c r="F15" i="2"/>
  <c r="S14" i="2"/>
  <c r="F14" i="2"/>
  <c r="S13" i="2"/>
  <c r="F13" i="2"/>
  <c r="F12" i="2"/>
  <c r="S11" i="2"/>
  <c r="F11" i="2"/>
  <c r="L10" i="2"/>
  <c r="K10" i="2"/>
  <c r="F10" i="2"/>
  <c r="F9" i="2"/>
  <c r="F8" i="2"/>
  <c r="F7" i="2"/>
  <c r="F6" i="2"/>
  <c r="F5" i="2"/>
  <c r="F4" i="2"/>
  <c r="F3" i="2"/>
  <c r="F2" i="2"/>
  <c r="M18" i="2" l="1"/>
  <c r="M17" i="2"/>
  <c r="M14" i="2"/>
  <c r="M13" i="2"/>
  <c r="M16" i="2"/>
  <c r="M11" i="2"/>
  <c r="M23" i="2"/>
  <c r="M30" i="2"/>
  <c r="M22" i="2"/>
  <c r="M29" i="2"/>
  <c r="M38" i="2"/>
  <c r="M24" i="2"/>
  <c r="M41" i="2"/>
  <c r="M28" i="2"/>
  <c r="M27" i="2"/>
  <c r="M40" i="2"/>
  <c r="M37" i="2"/>
  <c r="M34" i="2"/>
  <c r="M39" i="2"/>
  <c r="M35" i="2"/>
  <c r="M36" i="2"/>
  <c r="M33" i="2"/>
  <c r="M32" i="2"/>
  <c r="M31" i="2"/>
  <c r="M26" i="2"/>
  <c r="M25" i="2"/>
  <c r="M21" i="2"/>
  <c r="M20" i="2"/>
  <c r="M19" i="2"/>
  <c r="M10" i="2"/>
</calcChain>
</file>

<file path=xl/sharedStrings.xml><?xml version="1.0" encoding="utf-8"?>
<sst xmlns="http://schemas.openxmlformats.org/spreadsheetml/2006/main" count="203" uniqueCount="20">
  <si>
    <t>Date</t>
  </si>
  <si>
    <t>Time_elapsed_hr</t>
  </si>
  <si>
    <t>Organism</t>
  </si>
  <si>
    <t>NH4_ug-N/L</t>
  </si>
  <si>
    <t>Nitrite_ug-N/L</t>
  </si>
  <si>
    <t>TON_ug-N/L</t>
  </si>
  <si>
    <t>NH4_uM</t>
  </si>
  <si>
    <t>Nitrite_uM</t>
  </si>
  <si>
    <t>TON_uM</t>
  </si>
  <si>
    <t>Nitrate_uM</t>
  </si>
  <si>
    <t>Start_date</t>
  </si>
  <si>
    <t>Cell_count_sample_volume</t>
  </si>
  <si>
    <t>Cell_count_total_volume</t>
  </si>
  <si>
    <t>5000_events_uL_1</t>
  </si>
  <si>
    <t>5000_events_uL_2</t>
  </si>
  <si>
    <t>5000_events_uL_3</t>
  </si>
  <si>
    <t>MLSD-S22</t>
  </si>
  <si>
    <t>Cell_count_cells-per-mL</t>
  </si>
  <si>
    <t>pH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</si>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</sst>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14" fontId="1" fillId="0" borderId="1" xfId="1" applyNumberFormat="1"/>
    <xf numFmtId="0" fontId="1" fillId="0" borderId="1" xfId="1"/>
    <xf numFmtId="11" fontId="1" fillId="0" borderId="1" xfId="1" applyNumberFormat="1"/>
    <xf numFmtId="14" fontId="0" fillId="0" borderId="0" xfId="0" applyNumberFormat="1"/>
    <xf numFmtId="11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7CCF-A16F-4712-AB5D-68F18626C4F4}">
  <dimension ref="A1:S49"/>
  <sheetViews>
    <sheetView topLeftCell="A16" workbookViewId="0">
      <selection activeCell="E2" sqref="E2"/>
    </sheetView>
  </sheetViews>
  <sheetFormatPr defaultRowHeight="15" x14ac:dyDescent="0.25"/>
  <cols>
    <col min="1" max="1" width="14.85546875" bestFit="1" customWidth="1"/>
    <col min="2" max="2" width="9.5703125" bestFit="1" customWidth="1"/>
    <col min="3" max="4" width="9.5703125" customWidth="1"/>
    <col min="5" max="5" width="10.7109375" bestFit="1" customWidth="1"/>
    <col min="6" max="6" width="16.42578125" bestFit="1" customWidth="1"/>
    <col min="7" max="7" width="11.7109375" bestFit="1" customWidth="1"/>
    <col min="8" max="8" width="14" bestFit="1" customWidth="1"/>
    <col min="9" max="9" width="11.85546875" bestFit="1" customWidth="1"/>
    <col min="10" max="10" width="8.7109375" bestFit="1" customWidth="1"/>
    <col min="11" max="11" width="10.85546875" bestFit="1" customWidth="1"/>
    <col min="12" max="12" width="8.85546875" bestFit="1" customWidth="1"/>
    <col min="13" max="13" width="11.28515625" bestFit="1" customWidth="1"/>
    <col min="14" max="14" width="26.140625" bestFit="1" customWidth="1"/>
    <col min="15" max="15" width="23.7109375" bestFit="1" customWidth="1"/>
    <col min="16" max="18" width="17.28515625" bestFit="1" customWidth="1"/>
    <col min="19" max="19" width="22.85546875" style="5" bestFit="1" customWidth="1"/>
  </cols>
  <sheetData>
    <row r="1" spans="1:19" s="2" customFormat="1" ht="15.75" thickBot="1" x14ac:dyDescent="0.3">
      <c r="A1" s="1" t="s">
        <v>0</v>
      </c>
      <c r="B1" s="2" t="s">
        <v>2</v>
      </c>
      <c r="C1" s="2" t="s">
        <v>19</v>
      </c>
      <c r="D1" s="2" t="s">
        <v>18</v>
      </c>
      <c r="E1" s="2" t="s">
        <v>10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3" t="s">
        <v>12</v>
      </c>
      <c r="O1" s="3" t="s">
        <v>11</v>
      </c>
      <c r="P1" s="3" t="s">
        <v>13</v>
      </c>
      <c r="Q1" s="3" t="s">
        <v>14</v>
      </c>
      <c r="R1" s="3" t="s">
        <v>15</v>
      </c>
      <c r="S1" s="3" t="s">
        <v>17</v>
      </c>
    </row>
    <row r="2" spans="1:19" x14ac:dyDescent="0.25">
      <c r="A2" s="4">
        <v>45212.625</v>
      </c>
      <c r="B2" t="s">
        <v>16</v>
      </c>
      <c r="C2">
        <v>1</v>
      </c>
      <c r="D2">
        <v>6</v>
      </c>
      <c r="E2" s="4">
        <v>45212.625</v>
      </c>
      <c r="F2">
        <f>(A2-E2)*24</f>
        <v>0</v>
      </c>
      <c r="H2">
        <v>13648.21</v>
      </c>
      <c r="I2">
        <v>13721</v>
      </c>
      <c r="K2">
        <f t="shared" ref="K2:L9" si="0">H2/14.007</f>
        <v>974.38495038195185</v>
      </c>
      <c r="L2">
        <f t="shared" si="0"/>
        <v>979.5816377525523</v>
      </c>
      <c r="M2">
        <f t="shared" ref="M2:M9" si="1">L2-K2</f>
        <v>5.1966873706004435</v>
      </c>
    </row>
    <row r="3" spans="1:19" x14ac:dyDescent="0.25">
      <c r="A3" s="4">
        <v>45212.625</v>
      </c>
      <c r="B3" t="s">
        <v>16</v>
      </c>
      <c r="C3">
        <v>2</v>
      </c>
      <c r="D3">
        <v>6</v>
      </c>
      <c r="E3" s="4">
        <v>45212.625</v>
      </c>
      <c r="F3">
        <f t="shared" ref="F3:F5" si="2">(A3-E3)*24</f>
        <v>0</v>
      </c>
      <c r="H3">
        <v>13653.81</v>
      </c>
      <c r="I3">
        <v>13925</v>
      </c>
      <c r="K3">
        <f t="shared" si="0"/>
        <v>974.78475048190194</v>
      </c>
      <c r="L3">
        <f t="shared" si="0"/>
        <v>994.14578425073182</v>
      </c>
      <c r="M3">
        <f t="shared" si="1"/>
        <v>19.361033768829884</v>
      </c>
    </row>
    <row r="4" spans="1:19" x14ac:dyDescent="0.25">
      <c r="A4" s="4">
        <v>45212.625</v>
      </c>
      <c r="B4" t="s">
        <v>16</v>
      </c>
      <c r="C4">
        <v>3</v>
      </c>
      <c r="D4">
        <v>6</v>
      </c>
      <c r="E4" s="4">
        <v>45212.625</v>
      </c>
      <c r="F4">
        <f t="shared" si="2"/>
        <v>0</v>
      </c>
      <c r="H4">
        <v>13738.06</v>
      </c>
      <c r="I4">
        <v>13771</v>
      </c>
      <c r="K4">
        <f t="shared" si="0"/>
        <v>980.79960019990006</v>
      </c>
      <c r="L4">
        <f t="shared" si="0"/>
        <v>983.15128150210614</v>
      </c>
      <c r="M4">
        <f t="shared" si="1"/>
        <v>2.3516813022060887</v>
      </c>
    </row>
    <row r="5" spans="1:19" x14ac:dyDescent="0.25">
      <c r="A5" s="4">
        <v>45212.625</v>
      </c>
      <c r="B5" t="s">
        <v>16</v>
      </c>
      <c r="C5">
        <v>1</v>
      </c>
      <c r="D5">
        <v>6.5</v>
      </c>
      <c r="E5" s="4">
        <v>45212.625</v>
      </c>
      <c r="F5">
        <f t="shared" si="2"/>
        <v>0</v>
      </c>
      <c r="H5">
        <v>13561.71</v>
      </c>
      <c r="I5">
        <v>13803</v>
      </c>
      <c r="K5">
        <f t="shared" si="0"/>
        <v>968.2094666952238</v>
      </c>
      <c r="L5">
        <f t="shared" si="0"/>
        <v>985.43585350182059</v>
      </c>
      <c r="M5">
        <f t="shared" si="1"/>
        <v>17.226386806596793</v>
      </c>
    </row>
    <row r="6" spans="1:19" x14ac:dyDescent="0.25">
      <c r="A6" s="4">
        <v>45212.625</v>
      </c>
      <c r="B6" t="s">
        <v>16</v>
      </c>
      <c r="C6">
        <v>2</v>
      </c>
      <c r="D6">
        <v>6.5</v>
      </c>
      <c r="E6" s="4">
        <v>45212.625</v>
      </c>
      <c r="F6">
        <f>(A6-E6)*24</f>
        <v>0</v>
      </c>
      <c r="H6">
        <v>13586.68</v>
      </c>
      <c r="I6">
        <v>13724</v>
      </c>
      <c r="K6">
        <f t="shared" si="0"/>
        <v>969.99214678375108</v>
      </c>
      <c r="L6">
        <f t="shared" si="0"/>
        <v>979.79581637752551</v>
      </c>
      <c r="M6">
        <f t="shared" si="1"/>
        <v>9.8036695937744298</v>
      </c>
    </row>
    <row r="7" spans="1:19" x14ac:dyDescent="0.25">
      <c r="A7" s="4">
        <v>45212.625</v>
      </c>
      <c r="B7" t="s">
        <v>16</v>
      </c>
      <c r="C7">
        <v>3</v>
      </c>
      <c r="D7">
        <v>6.5</v>
      </c>
      <c r="E7" s="4">
        <v>45212.625</v>
      </c>
      <c r="F7">
        <f t="shared" ref="F7:F9" si="3">(A7-E7)*24</f>
        <v>0</v>
      </c>
      <c r="H7">
        <v>13632.82</v>
      </c>
      <c r="I7">
        <v>13744</v>
      </c>
      <c r="K7">
        <f t="shared" si="0"/>
        <v>973.28621403583918</v>
      </c>
      <c r="L7">
        <f t="shared" si="0"/>
        <v>981.2236738773471</v>
      </c>
      <c r="M7">
        <f t="shared" si="1"/>
        <v>7.9374598415079163</v>
      </c>
    </row>
    <row r="8" spans="1:19" x14ac:dyDescent="0.25">
      <c r="A8" s="4">
        <v>45212.625</v>
      </c>
      <c r="B8" t="s">
        <v>16</v>
      </c>
      <c r="C8">
        <v>1</v>
      </c>
      <c r="D8">
        <v>7</v>
      </c>
      <c r="E8" s="4">
        <v>45212.625</v>
      </c>
      <c r="F8">
        <f t="shared" si="3"/>
        <v>0</v>
      </c>
      <c r="H8">
        <v>13083.63</v>
      </c>
      <c r="I8">
        <v>13806</v>
      </c>
      <c r="K8">
        <f t="shared" si="0"/>
        <v>934.0779610194902</v>
      </c>
      <c r="L8">
        <f t="shared" si="0"/>
        <v>985.6500321267938</v>
      </c>
      <c r="M8">
        <f t="shared" si="1"/>
        <v>51.5720711073036</v>
      </c>
    </row>
    <row r="9" spans="1:19" x14ac:dyDescent="0.25">
      <c r="A9" s="4">
        <v>45212.625</v>
      </c>
      <c r="B9" t="s">
        <v>16</v>
      </c>
      <c r="C9">
        <v>2</v>
      </c>
      <c r="D9">
        <v>7</v>
      </c>
      <c r="E9" s="4">
        <v>45212.625</v>
      </c>
      <c r="F9">
        <f t="shared" si="3"/>
        <v>0</v>
      </c>
      <c r="H9">
        <v>13084.25</v>
      </c>
      <c r="I9">
        <v>13108</v>
      </c>
      <c r="K9">
        <f t="shared" si="0"/>
        <v>934.12222460198473</v>
      </c>
      <c r="L9">
        <f t="shared" si="0"/>
        <v>935.8178053830228</v>
      </c>
      <c r="M9">
        <f t="shared" si="1"/>
        <v>1.6955807810380747</v>
      </c>
    </row>
    <row r="10" spans="1:19" x14ac:dyDescent="0.25">
      <c r="A10" s="4">
        <v>45212.625</v>
      </c>
      <c r="B10" t="s">
        <v>16</v>
      </c>
      <c r="C10">
        <v>3</v>
      </c>
      <c r="D10">
        <v>7</v>
      </c>
      <c r="E10" s="4">
        <v>45212.625</v>
      </c>
      <c r="F10">
        <f>(A10-E10)*24</f>
        <v>0</v>
      </c>
      <c r="H10">
        <v>12975.02</v>
      </c>
      <c r="I10">
        <v>12961</v>
      </c>
      <c r="K10">
        <f t="shared" ref="K10:L25" si="4">H10/14.007</f>
        <v>926.32398086670958</v>
      </c>
      <c r="L10">
        <f t="shared" si="4"/>
        <v>925.32305275933459</v>
      </c>
      <c r="M10">
        <f t="shared" ref="M10:M46" si="5">L10-K10</f>
        <v>-1.0009281073749889</v>
      </c>
    </row>
    <row r="11" spans="1:19" x14ac:dyDescent="0.25">
      <c r="A11" s="4">
        <v>45214.583333333336</v>
      </c>
      <c r="B11" t="s">
        <v>16</v>
      </c>
      <c r="C11">
        <v>1</v>
      </c>
      <c r="D11">
        <v>6</v>
      </c>
      <c r="E11" s="4">
        <v>45212.625</v>
      </c>
      <c r="F11">
        <f t="shared" ref="F11:F13" si="6">(A11-E11)*24</f>
        <v>47.000000000058208</v>
      </c>
      <c r="H11">
        <v>12529.35</v>
      </c>
      <c r="I11">
        <v>13754</v>
      </c>
      <c r="K11">
        <f t="shared" si="4"/>
        <v>894.50631826943675</v>
      </c>
      <c r="L11">
        <f t="shared" si="4"/>
        <v>981.93760262725777</v>
      </c>
      <c r="M11">
        <f t="shared" si="5"/>
        <v>87.431284357821028</v>
      </c>
      <c r="N11">
        <v>500</v>
      </c>
      <c r="O11">
        <v>250</v>
      </c>
      <c r="P11">
        <v>35.5</v>
      </c>
      <c r="S11" s="5">
        <f t="shared" ref="S11:S46" si="7">5000/AVERAGE(P11,Q11,R11)*1000*N11/O11</f>
        <v>281690.14084507042</v>
      </c>
    </row>
    <row r="12" spans="1:19" x14ac:dyDescent="0.25">
      <c r="A12" s="4">
        <v>45214.583333333336</v>
      </c>
      <c r="B12" t="s">
        <v>16</v>
      </c>
      <c r="C12">
        <v>2</v>
      </c>
      <c r="D12">
        <v>6</v>
      </c>
      <c r="E12" s="4">
        <v>45212.625</v>
      </c>
      <c r="F12">
        <f t="shared" si="6"/>
        <v>47.000000000058208</v>
      </c>
      <c r="H12">
        <v>12497.23</v>
      </c>
      <c r="I12">
        <v>13798</v>
      </c>
      <c r="K12">
        <f t="shared" si="4"/>
        <v>892.2131791247233</v>
      </c>
      <c r="L12">
        <f t="shared" si="4"/>
        <v>985.07888912686519</v>
      </c>
      <c r="M12">
        <f t="shared" si="5"/>
        <v>92.865710002141896</v>
      </c>
      <c r="N12">
        <v>500</v>
      </c>
      <c r="O12">
        <v>250</v>
      </c>
      <c r="P12">
        <v>35.74</v>
      </c>
      <c r="S12" s="5">
        <f t="shared" si="7"/>
        <v>279798.54504756571</v>
      </c>
    </row>
    <row r="13" spans="1:19" x14ac:dyDescent="0.25">
      <c r="A13" s="4">
        <v>45214.583333333336</v>
      </c>
      <c r="B13" t="s">
        <v>16</v>
      </c>
      <c r="C13">
        <v>3</v>
      </c>
      <c r="D13">
        <v>6</v>
      </c>
      <c r="E13" s="4">
        <v>45212.625</v>
      </c>
      <c r="F13">
        <f t="shared" si="6"/>
        <v>47.000000000058208</v>
      </c>
      <c r="H13">
        <v>12410.09</v>
      </c>
      <c r="I13">
        <v>14094</v>
      </c>
      <c r="K13">
        <f t="shared" si="4"/>
        <v>885.992003998001</v>
      </c>
      <c r="L13">
        <f t="shared" si="4"/>
        <v>1006.2111801242236</v>
      </c>
      <c r="M13">
        <f t="shared" si="5"/>
        <v>120.21917612622258</v>
      </c>
      <c r="N13">
        <v>500</v>
      </c>
      <c r="O13">
        <v>250</v>
      </c>
      <c r="P13">
        <v>39.11</v>
      </c>
      <c r="S13" s="5">
        <f t="shared" si="7"/>
        <v>255689.08207619534</v>
      </c>
    </row>
    <row r="14" spans="1:19" x14ac:dyDescent="0.25">
      <c r="A14" s="4">
        <v>45214.583333333336</v>
      </c>
      <c r="B14" t="s">
        <v>16</v>
      </c>
      <c r="C14">
        <v>1</v>
      </c>
      <c r="D14">
        <v>6.5</v>
      </c>
      <c r="E14" s="4">
        <v>45212.625</v>
      </c>
      <c r="F14">
        <f>(A14-E14)*24</f>
        <v>47.000000000058208</v>
      </c>
      <c r="H14">
        <v>12435.88</v>
      </c>
      <c r="I14">
        <v>13872</v>
      </c>
      <c r="K14">
        <f t="shared" si="4"/>
        <v>887.83322624402081</v>
      </c>
      <c r="L14">
        <f t="shared" si="4"/>
        <v>990.36196187620476</v>
      </c>
      <c r="M14">
        <f t="shared" si="5"/>
        <v>102.52873563218395</v>
      </c>
      <c r="N14">
        <v>500</v>
      </c>
      <c r="O14">
        <v>250</v>
      </c>
      <c r="P14">
        <v>40.31</v>
      </c>
      <c r="S14" s="5">
        <f t="shared" si="7"/>
        <v>248077.40014884644</v>
      </c>
    </row>
    <row r="15" spans="1:19" x14ac:dyDescent="0.25">
      <c r="A15" s="4">
        <v>45214.583333333336</v>
      </c>
      <c r="B15" t="s">
        <v>16</v>
      </c>
      <c r="C15">
        <v>2</v>
      </c>
      <c r="D15">
        <v>6.5</v>
      </c>
      <c r="E15" s="4">
        <v>45212.625</v>
      </c>
      <c r="F15">
        <f t="shared" ref="F15:F17" si="8">(A15-E15)*24</f>
        <v>47.000000000058208</v>
      </c>
      <c r="H15">
        <v>12438.04</v>
      </c>
      <c r="I15">
        <v>13575</v>
      </c>
      <c r="K15">
        <f t="shared" si="4"/>
        <v>887.98743485400166</v>
      </c>
      <c r="L15">
        <f t="shared" si="4"/>
        <v>969.15827800385523</v>
      </c>
      <c r="M15">
        <f t="shared" si="5"/>
        <v>81.170843149853567</v>
      </c>
      <c r="N15">
        <v>500</v>
      </c>
      <c r="O15">
        <v>250</v>
      </c>
      <c r="P15">
        <v>37.44</v>
      </c>
      <c r="S15" s="5">
        <f t="shared" si="7"/>
        <v>267094.01709401706</v>
      </c>
    </row>
    <row r="16" spans="1:19" x14ac:dyDescent="0.25">
      <c r="A16" s="4">
        <v>45214.583333333336</v>
      </c>
      <c r="B16" t="s">
        <v>16</v>
      </c>
      <c r="C16">
        <v>3</v>
      </c>
      <c r="D16">
        <v>6.5</v>
      </c>
      <c r="E16" s="4">
        <v>45212.625</v>
      </c>
      <c r="F16">
        <f t="shared" si="8"/>
        <v>47.000000000058208</v>
      </c>
      <c r="H16">
        <v>12439.8</v>
      </c>
      <c r="I16">
        <v>13926</v>
      </c>
      <c r="K16">
        <f t="shared" si="4"/>
        <v>888.11308631398583</v>
      </c>
      <c r="L16">
        <f t="shared" si="4"/>
        <v>994.21717712572286</v>
      </c>
      <c r="M16">
        <f t="shared" si="5"/>
        <v>106.10409081173702</v>
      </c>
      <c r="N16">
        <v>500</v>
      </c>
      <c r="O16">
        <v>250</v>
      </c>
      <c r="P16">
        <v>38.07</v>
      </c>
      <c r="S16" s="5">
        <f t="shared" si="7"/>
        <v>262674.02153926977</v>
      </c>
    </row>
    <row r="17" spans="1:19" x14ac:dyDescent="0.25">
      <c r="A17" s="4">
        <v>45214.583333333336</v>
      </c>
      <c r="B17" t="s">
        <v>16</v>
      </c>
      <c r="C17">
        <v>1</v>
      </c>
      <c r="D17">
        <v>7</v>
      </c>
      <c r="E17" s="4">
        <v>45212.625</v>
      </c>
      <c r="F17">
        <f t="shared" si="8"/>
        <v>47.000000000058208</v>
      </c>
      <c r="H17">
        <v>11945.06</v>
      </c>
      <c r="I17">
        <v>13095</v>
      </c>
      <c r="K17">
        <f t="shared" si="4"/>
        <v>852.79217534090094</v>
      </c>
      <c r="L17">
        <f t="shared" si="4"/>
        <v>934.88969800813879</v>
      </c>
      <c r="M17">
        <f t="shared" si="5"/>
        <v>82.097522667237854</v>
      </c>
      <c r="N17">
        <v>500</v>
      </c>
      <c r="O17">
        <v>250</v>
      </c>
      <c r="P17">
        <v>41.94</v>
      </c>
      <c r="S17" s="5">
        <f t="shared" si="7"/>
        <v>238435.86075345732</v>
      </c>
    </row>
    <row r="18" spans="1:19" x14ac:dyDescent="0.25">
      <c r="A18" s="4">
        <v>45214.583333333336</v>
      </c>
      <c r="B18" t="s">
        <v>16</v>
      </c>
      <c r="C18">
        <v>2</v>
      </c>
      <c r="D18">
        <v>7</v>
      </c>
      <c r="E18" s="4">
        <v>45212.625</v>
      </c>
      <c r="F18">
        <f>(A18-E18)*24</f>
        <v>47.000000000058208</v>
      </c>
      <c r="H18">
        <v>11796.54</v>
      </c>
      <c r="I18">
        <v>13127</v>
      </c>
      <c r="K18">
        <f t="shared" si="4"/>
        <v>842.18890554722645</v>
      </c>
      <c r="L18">
        <f t="shared" si="4"/>
        <v>937.17427000785324</v>
      </c>
      <c r="M18">
        <f t="shared" si="5"/>
        <v>94.985364460626784</v>
      </c>
      <c r="N18">
        <v>500</v>
      </c>
      <c r="O18">
        <v>250</v>
      </c>
      <c r="P18">
        <v>42.45</v>
      </c>
      <c r="S18" s="5">
        <f t="shared" si="7"/>
        <v>235571.26030624265</v>
      </c>
    </row>
    <row r="19" spans="1:19" x14ac:dyDescent="0.25">
      <c r="A19" s="4">
        <v>45214.583333333336</v>
      </c>
      <c r="B19" t="s">
        <v>16</v>
      </c>
      <c r="C19">
        <v>3</v>
      </c>
      <c r="D19">
        <v>7</v>
      </c>
      <c r="E19" s="4">
        <v>45212.625</v>
      </c>
      <c r="F19">
        <f t="shared" ref="F19:F21" si="9">(A19-E19)*24</f>
        <v>47.000000000058208</v>
      </c>
      <c r="H19">
        <v>11839.97</v>
      </c>
      <c r="I19">
        <v>13209</v>
      </c>
      <c r="K19">
        <f t="shared" si="4"/>
        <v>845.28949810808876</v>
      </c>
      <c r="L19">
        <f t="shared" si="4"/>
        <v>943.02848575712142</v>
      </c>
      <c r="M19">
        <f t="shared" si="5"/>
        <v>97.738987649032651</v>
      </c>
      <c r="N19">
        <v>500</v>
      </c>
      <c r="O19">
        <v>250</v>
      </c>
      <c r="P19">
        <v>39</v>
      </c>
      <c r="S19" s="5">
        <f t="shared" si="7"/>
        <v>256410.25641025641</v>
      </c>
    </row>
    <row r="20" spans="1:19" x14ac:dyDescent="0.25">
      <c r="A20" s="4">
        <v>45215.666666666664</v>
      </c>
      <c r="B20" t="s">
        <v>16</v>
      </c>
      <c r="C20">
        <v>1</v>
      </c>
      <c r="D20">
        <v>6</v>
      </c>
      <c r="E20" s="4">
        <v>45212.625</v>
      </c>
      <c r="F20">
        <f t="shared" si="9"/>
        <v>72.999999999941792</v>
      </c>
      <c r="H20">
        <v>9588.32</v>
      </c>
      <c r="I20">
        <v>14102</v>
      </c>
      <c r="K20">
        <f t="shared" si="4"/>
        <v>684.53773113443276</v>
      </c>
      <c r="L20">
        <f t="shared" si="4"/>
        <v>1006.7823231241522</v>
      </c>
      <c r="M20">
        <f t="shared" si="5"/>
        <v>322.24459198971942</v>
      </c>
      <c r="N20">
        <v>500</v>
      </c>
      <c r="O20">
        <v>250</v>
      </c>
      <c r="P20">
        <v>13.63</v>
      </c>
      <c r="S20" s="5">
        <f t="shared" si="7"/>
        <v>733675.71533382242</v>
      </c>
    </row>
    <row r="21" spans="1:19" x14ac:dyDescent="0.25">
      <c r="A21" s="4">
        <v>45215.666666666664</v>
      </c>
      <c r="B21" t="s">
        <v>16</v>
      </c>
      <c r="C21">
        <v>2</v>
      </c>
      <c r="D21">
        <v>6</v>
      </c>
      <c r="E21" s="4">
        <v>45212.625</v>
      </c>
      <c r="F21">
        <f t="shared" si="9"/>
        <v>72.999999999941792</v>
      </c>
      <c r="H21">
        <v>9541.3700000000008</v>
      </c>
      <c r="I21">
        <v>13966</v>
      </c>
      <c r="K21">
        <f t="shared" si="4"/>
        <v>681.18583565360188</v>
      </c>
      <c r="L21">
        <f t="shared" si="4"/>
        <v>997.07289212536591</v>
      </c>
      <c r="M21">
        <f t="shared" si="5"/>
        <v>315.88705647176403</v>
      </c>
      <c r="N21">
        <v>500</v>
      </c>
      <c r="O21">
        <v>250</v>
      </c>
      <c r="P21">
        <v>13.78</v>
      </c>
      <c r="S21" s="5">
        <f t="shared" si="7"/>
        <v>725689.40493468801</v>
      </c>
    </row>
    <row r="22" spans="1:19" x14ac:dyDescent="0.25">
      <c r="A22" s="4">
        <v>45215.666666666664</v>
      </c>
      <c r="B22" t="s">
        <v>16</v>
      </c>
      <c r="C22">
        <v>3</v>
      </c>
      <c r="D22">
        <v>6</v>
      </c>
      <c r="E22" s="4">
        <v>45212.625</v>
      </c>
      <c r="F22">
        <f>(A22-E22)*24</f>
        <v>72.999999999941792</v>
      </c>
      <c r="H22">
        <v>9346.34</v>
      </c>
      <c r="I22">
        <v>13991</v>
      </c>
      <c r="K22">
        <f t="shared" si="4"/>
        <v>667.26208324409231</v>
      </c>
      <c r="L22">
        <f t="shared" si="4"/>
        <v>998.85771400014278</v>
      </c>
      <c r="M22">
        <f t="shared" si="5"/>
        <v>331.59563075605047</v>
      </c>
      <c r="N22">
        <v>500</v>
      </c>
      <c r="O22">
        <v>250</v>
      </c>
      <c r="P22">
        <v>13.3</v>
      </c>
      <c r="S22" s="5">
        <f t="shared" si="7"/>
        <v>751879.69924812019</v>
      </c>
    </row>
    <row r="23" spans="1:19" x14ac:dyDescent="0.25">
      <c r="A23" s="4">
        <v>45215.666666666664</v>
      </c>
      <c r="B23" t="s">
        <v>16</v>
      </c>
      <c r="C23">
        <v>1</v>
      </c>
      <c r="D23">
        <v>6.5</v>
      </c>
      <c r="E23" s="4">
        <v>45212.625</v>
      </c>
      <c r="F23">
        <f t="shared" ref="F23:F25" si="10">(A23-E23)*24</f>
        <v>72.999999999941792</v>
      </c>
      <c r="H23">
        <v>9156.33</v>
      </c>
      <c r="I23">
        <v>14172</v>
      </c>
      <c r="K23">
        <f t="shared" si="4"/>
        <v>653.69672306703796</v>
      </c>
      <c r="L23">
        <f t="shared" si="4"/>
        <v>1011.7798243735275</v>
      </c>
      <c r="M23">
        <f t="shared" si="5"/>
        <v>358.08310130648954</v>
      </c>
      <c r="N23">
        <v>500</v>
      </c>
      <c r="O23">
        <v>250</v>
      </c>
      <c r="P23">
        <v>14.73</v>
      </c>
      <c r="S23" s="5">
        <f t="shared" si="7"/>
        <v>678886.62593346904</v>
      </c>
    </row>
    <row r="24" spans="1:19" x14ac:dyDescent="0.25">
      <c r="A24" s="4">
        <v>45215.666666666664</v>
      </c>
      <c r="B24" t="s">
        <v>16</v>
      </c>
      <c r="C24">
        <v>2</v>
      </c>
      <c r="D24">
        <v>6.5</v>
      </c>
      <c r="E24" s="4">
        <v>45212.625</v>
      </c>
      <c r="F24">
        <f t="shared" si="10"/>
        <v>72.999999999941792</v>
      </c>
      <c r="H24">
        <v>9310.6</v>
      </c>
      <c r="I24">
        <v>14123</v>
      </c>
      <c r="K24">
        <f t="shared" si="4"/>
        <v>664.71050189191124</v>
      </c>
      <c r="L24">
        <f t="shared" si="4"/>
        <v>1008.2815734989648</v>
      </c>
      <c r="M24">
        <f t="shared" si="5"/>
        <v>343.57107160705357</v>
      </c>
      <c r="N24">
        <v>500</v>
      </c>
      <c r="O24">
        <v>250</v>
      </c>
      <c r="P24">
        <v>14.3</v>
      </c>
      <c r="S24" s="5">
        <f t="shared" si="7"/>
        <v>699300.69930069929</v>
      </c>
    </row>
    <row r="25" spans="1:19" x14ac:dyDescent="0.25">
      <c r="A25" s="4">
        <v>45215.666666666664</v>
      </c>
      <c r="B25" t="s">
        <v>16</v>
      </c>
      <c r="C25">
        <v>3</v>
      </c>
      <c r="D25">
        <v>6.5</v>
      </c>
      <c r="E25" s="4">
        <v>45212.625</v>
      </c>
      <c r="F25">
        <f t="shared" si="10"/>
        <v>72.999999999941792</v>
      </c>
      <c r="H25">
        <v>9470.48</v>
      </c>
      <c r="I25">
        <v>14392</v>
      </c>
      <c r="K25">
        <f t="shared" si="4"/>
        <v>676.12479474548434</v>
      </c>
      <c r="L25">
        <f t="shared" si="4"/>
        <v>1027.4862568715641</v>
      </c>
      <c r="M25">
        <f t="shared" si="5"/>
        <v>351.3614621260798</v>
      </c>
      <c r="N25">
        <v>500</v>
      </c>
      <c r="O25">
        <v>250</v>
      </c>
      <c r="P25">
        <v>13.11</v>
      </c>
      <c r="S25" s="5">
        <f t="shared" si="7"/>
        <v>762776.50648360036</v>
      </c>
    </row>
    <row r="26" spans="1:19" x14ac:dyDescent="0.25">
      <c r="A26" s="4">
        <v>45215.666666666664</v>
      </c>
      <c r="B26" t="s">
        <v>16</v>
      </c>
      <c r="C26">
        <v>1</v>
      </c>
      <c r="D26">
        <v>7</v>
      </c>
      <c r="E26" s="4">
        <v>45212.625</v>
      </c>
      <c r="F26">
        <f>(A26-E26)*24</f>
        <v>72.999999999941792</v>
      </c>
      <c r="H26">
        <v>8676.4</v>
      </c>
      <c r="I26">
        <v>13522</v>
      </c>
      <c r="K26">
        <f t="shared" ref="K26:L46" si="11">H26/14.007</f>
        <v>619.43314057257089</v>
      </c>
      <c r="L26">
        <f t="shared" si="11"/>
        <v>965.37445562932817</v>
      </c>
      <c r="M26">
        <f t="shared" si="5"/>
        <v>345.94131505675728</v>
      </c>
      <c r="N26">
        <v>500</v>
      </c>
      <c r="O26">
        <v>250</v>
      </c>
      <c r="P26">
        <v>13.24</v>
      </c>
      <c r="S26" s="5">
        <f t="shared" si="7"/>
        <v>755287.0090634441</v>
      </c>
    </row>
    <row r="27" spans="1:19" x14ac:dyDescent="0.25">
      <c r="A27" s="4">
        <v>45215.666666666664</v>
      </c>
      <c r="B27" t="s">
        <v>16</v>
      </c>
      <c r="C27">
        <v>2</v>
      </c>
      <c r="D27">
        <v>7</v>
      </c>
      <c r="E27" s="4">
        <v>45212.625</v>
      </c>
      <c r="F27">
        <f t="shared" ref="F27:F29" si="12">(A27-E27)*24</f>
        <v>72.999999999941792</v>
      </c>
      <c r="H27">
        <v>8452.61</v>
      </c>
      <c r="I27">
        <v>13530</v>
      </c>
      <c r="K27">
        <f t="shared" si="11"/>
        <v>603.45612907831799</v>
      </c>
      <c r="L27">
        <f t="shared" si="11"/>
        <v>965.94559862925678</v>
      </c>
      <c r="M27">
        <f t="shared" si="5"/>
        <v>362.48946955093879</v>
      </c>
      <c r="N27">
        <v>500</v>
      </c>
      <c r="O27">
        <v>250</v>
      </c>
      <c r="P27">
        <v>13.11</v>
      </c>
      <c r="S27" s="5">
        <f t="shared" si="7"/>
        <v>762776.50648360036</v>
      </c>
    </row>
    <row r="28" spans="1:19" x14ac:dyDescent="0.25">
      <c r="A28" s="4">
        <v>45215.666666666664</v>
      </c>
      <c r="B28" t="s">
        <v>16</v>
      </c>
      <c r="C28">
        <v>3</v>
      </c>
      <c r="D28">
        <v>7</v>
      </c>
      <c r="E28" s="4">
        <v>45212.625</v>
      </c>
      <c r="F28">
        <f t="shared" si="12"/>
        <v>72.999999999941792</v>
      </c>
      <c r="H28">
        <v>8883.91</v>
      </c>
      <c r="I28">
        <v>13189</v>
      </c>
      <c r="K28">
        <f t="shared" si="11"/>
        <v>634.24787606196901</v>
      </c>
      <c r="L28">
        <f t="shared" si="11"/>
        <v>941.60062825729995</v>
      </c>
      <c r="M28">
        <f t="shared" si="5"/>
        <v>307.35275219533094</v>
      </c>
      <c r="N28">
        <v>500</v>
      </c>
      <c r="O28">
        <v>250</v>
      </c>
      <c r="P28">
        <v>15.22</v>
      </c>
      <c r="S28" s="5">
        <f t="shared" si="7"/>
        <v>657030.22339027596</v>
      </c>
    </row>
    <row r="29" spans="1:19" x14ac:dyDescent="0.25">
      <c r="A29" s="4">
        <v>45216.458333333336</v>
      </c>
      <c r="B29" t="s">
        <v>16</v>
      </c>
      <c r="C29">
        <v>1</v>
      </c>
      <c r="D29">
        <v>6</v>
      </c>
      <c r="E29" s="4">
        <v>45212.625</v>
      </c>
      <c r="F29">
        <f t="shared" si="12"/>
        <v>92.000000000058208</v>
      </c>
      <c r="H29">
        <v>3824</v>
      </c>
      <c r="I29">
        <v>15194</v>
      </c>
      <c r="K29">
        <f t="shared" si="11"/>
        <v>273.00635396587421</v>
      </c>
      <c r="L29">
        <f t="shared" si="11"/>
        <v>1084.7433426144071</v>
      </c>
      <c r="M29">
        <f t="shared" si="5"/>
        <v>811.73698864853282</v>
      </c>
      <c r="N29">
        <v>500</v>
      </c>
      <c r="O29">
        <v>100</v>
      </c>
      <c r="P29">
        <v>12.76</v>
      </c>
      <c r="S29" s="5">
        <f t="shared" si="7"/>
        <v>1959247.6489028216</v>
      </c>
    </row>
    <row r="30" spans="1:19" x14ac:dyDescent="0.25">
      <c r="A30" s="4">
        <v>45216.458333333336</v>
      </c>
      <c r="B30" t="s">
        <v>16</v>
      </c>
      <c r="C30">
        <v>2</v>
      </c>
      <c r="D30">
        <v>6</v>
      </c>
      <c r="E30" s="4">
        <v>45212.625</v>
      </c>
      <c r="F30">
        <f>(A30-E30)*24</f>
        <v>92.000000000058208</v>
      </c>
      <c r="H30">
        <v>3636.09</v>
      </c>
      <c r="I30">
        <v>14736</v>
      </c>
      <c r="K30">
        <f t="shared" si="11"/>
        <v>259.59091882630116</v>
      </c>
      <c r="L30">
        <f t="shared" si="11"/>
        <v>1052.0454058684943</v>
      </c>
      <c r="M30">
        <f t="shared" si="5"/>
        <v>792.45448704219314</v>
      </c>
      <c r="N30">
        <v>500</v>
      </c>
      <c r="O30">
        <v>100</v>
      </c>
      <c r="P30">
        <v>12.61</v>
      </c>
      <c r="S30" s="5">
        <f t="shared" si="7"/>
        <v>1982553.5289452814</v>
      </c>
    </row>
    <row r="31" spans="1:19" x14ac:dyDescent="0.25">
      <c r="A31" s="4">
        <v>45216.458333333336</v>
      </c>
      <c r="B31" t="s">
        <v>16</v>
      </c>
      <c r="C31">
        <v>3</v>
      </c>
      <c r="D31">
        <v>6</v>
      </c>
      <c r="E31" s="4">
        <v>45212.625</v>
      </c>
      <c r="F31">
        <f t="shared" ref="F31:F33" si="13">(A31-E31)*24</f>
        <v>92.000000000058208</v>
      </c>
      <c r="H31">
        <v>3162.04</v>
      </c>
      <c r="I31">
        <v>15127</v>
      </c>
      <c r="K31">
        <f t="shared" si="11"/>
        <v>225.7471264367816</v>
      </c>
      <c r="L31">
        <f t="shared" si="11"/>
        <v>1079.9600199900051</v>
      </c>
      <c r="M31">
        <f t="shared" si="5"/>
        <v>854.21289355322347</v>
      </c>
      <c r="N31">
        <v>500</v>
      </c>
      <c r="O31">
        <v>100</v>
      </c>
      <c r="P31">
        <v>12.08</v>
      </c>
      <c r="S31" s="5">
        <f t="shared" si="7"/>
        <v>2069536.4238410599</v>
      </c>
    </row>
    <row r="32" spans="1:19" x14ac:dyDescent="0.25">
      <c r="A32" s="4">
        <v>45216.458333333336</v>
      </c>
      <c r="B32" t="s">
        <v>16</v>
      </c>
      <c r="C32">
        <v>1</v>
      </c>
      <c r="D32">
        <v>6.5</v>
      </c>
      <c r="E32" s="4">
        <v>45212.625</v>
      </c>
      <c r="F32">
        <f t="shared" si="13"/>
        <v>92.000000000058208</v>
      </c>
      <c r="H32">
        <v>2706.12</v>
      </c>
      <c r="I32">
        <v>15288</v>
      </c>
      <c r="K32">
        <f t="shared" si="11"/>
        <v>193.19768687085028</v>
      </c>
      <c r="L32">
        <f t="shared" si="11"/>
        <v>1091.4542728635683</v>
      </c>
      <c r="M32">
        <f t="shared" si="5"/>
        <v>898.2565859927181</v>
      </c>
      <c r="N32">
        <v>500</v>
      </c>
      <c r="O32">
        <v>100</v>
      </c>
      <c r="P32">
        <v>12.64</v>
      </c>
      <c r="S32" s="5">
        <f t="shared" si="7"/>
        <v>1977848.1012658225</v>
      </c>
    </row>
    <row r="33" spans="1:19" x14ac:dyDescent="0.25">
      <c r="A33" s="4">
        <v>45216.458333333336</v>
      </c>
      <c r="B33" t="s">
        <v>16</v>
      </c>
      <c r="C33">
        <v>2</v>
      </c>
      <c r="D33">
        <v>6.5</v>
      </c>
      <c r="E33" s="4">
        <v>45212.625</v>
      </c>
      <c r="F33">
        <f t="shared" si="13"/>
        <v>92.000000000058208</v>
      </c>
      <c r="H33">
        <v>2760.79</v>
      </c>
      <c r="I33">
        <v>15193</v>
      </c>
      <c r="K33">
        <f t="shared" si="11"/>
        <v>197.1007353466124</v>
      </c>
      <c r="L33">
        <f t="shared" si="11"/>
        <v>1084.671949739416</v>
      </c>
      <c r="M33">
        <f t="shared" si="5"/>
        <v>887.57121439280365</v>
      </c>
      <c r="N33">
        <v>500</v>
      </c>
      <c r="O33">
        <v>100</v>
      </c>
      <c r="P33">
        <v>12.11</v>
      </c>
      <c r="S33" s="5">
        <f t="shared" si="7"/>
        <v>2064409.5788604459</v>
      </c>
    </row>
    <row r="34" spans="1:19" x14ac:dyDescent="0.25">
      <c r="A34" s="4">
        <v>45216.458333333336</v>
      </c>
      <c r="B34" t="s">
        <v>16</v>
      </c>
      <c r="C34">
        <v>3</v>
      </c>
      <c r="D34">
        <v>6.5</v>
      </c>
      <c r="E34" s="4">
        <v>45212.625</v>
      </c>
      <c r="F34">
        <f>(A34-E34)*24</f>
        <v>92.000000000058208</v>
      </c>
      <c r="H34">
        <v>3287.44</v>
      </c>
      <c r="I34">
        <v>15570</v>
      </c>
      <c r="K34">
        <f t="shared" si="11"/>
        <v>234.69979296066253</v>
      </c>
      <c r="L34">
        <f t="shared" si="11"/>
        <v>1111.5870636110517</v>
      </c>
      <c r="M34">
        <f t="shared" si="5"/>
        <v>876.88727065038915</v>
      </c>
      <c r="N34">
        <v>500</v>
      </c>
      <c r="O34">
        <v>100</v>
      </c>
      <c r="P34">
        <v>11.54</v>
      </c>
      <c r="S34" s="5">
        <f t="shared" si="7"/>
        <v>2166377.8162911613</v>
      </c>
    </row>
    <row r="35" spans="1:19" x14ac:dyDescent="0.25">
      <c r="A35" s="4">
        <v>45216.458333333336</v>
      </c>
      <c r="B35" t="s">
        <v>16</v>
      </c>
      <c r="C35">
        <v>1</v>
      </c>
      <c r="D35">
        <v>7</v>
      </c>
      <c r="E35" s="4">
        <v>45212.625</v>
      </c>
      <c r="F35">
        <f t="shared" ref="F35:F37" si="14">(A35-E35)*24</f>
        <v>92.000000000058208</v>
      </c>
      <c r="H35">
        <v>2104.3200000000002</v>
      </c>
      <c r="I35">
        <v>13986</v>
      </c>
      <c r="K35">
        <f t="shared" si="11"/>
        <v>150.23345470122084</v>
      </c>
      <c r="L35">
        <f t="shared" si="11"/>
        <v>998.50074962518738</v>
      </c>
      <c r="M35">
        <f t="shared" si="5"/>
        <v>848.26729492396657</v>
      </c>
      <c r="N35">
        <v>500</v>
      </c>
      <c r="O35">
        <v>100</v>
      </c>
      <c r="P35">
        <v>12.94</v>
      </c>
      <c r="S35" s="5">
        <f t="shared" si="7"/>
        <v>1931993.8176197838</v>
      </c>
    </row>
    <row r="36" spans="1:19" x14ac:dyDescent="0.25">
      <c r="A36" s="4">
        <v>45216.458333333336</v>
      </c>
      <c r="B36" t="s">
        <v>16</v>
      </c>
      <c r="C36">
        <v>2</v>
      </c>
      <c r="D36">
        <v>7</v>
      </c>
      <c r="E36" s="4">
        <v>45212.625</v>
      </c>
      <c r="F36">
        <f t="shared" si="14"/>
        <v>92.000000000058208</v>
      </c>
      <c r="H36">
        <v>1762.61</v>
      </c>
      <c r="I36">
        <v>14408</v>
      </c>
      <c r="K36">
        <f t="shared" si="11"/>
        <v>125.83779538802027</v>
      </c>
      <c r="L36">
        <f t="shared" si="11"/>
        <v>1028.6285428714214</v>
      </c>
      <c r="M36">
        <f t="shared" si="5"/>
        <v>902.79074748340111</v>
      </c>
      <c r="N36">
        <v>500</v>
      </c>
      <c r="O36">
        <v>100</v>
      </c>
      <c r="P36">
        <v>12.49</v>
      </c>
      <c r="S36" s="5">
        <f t="shared" si="7"/>
        <v>2001601.2810248199</v>
      </c>
    </row>
    <row r="37" spans="1:19" x14ac:dyDescent="0.25">
      <c r="A37" s="4">
        <v>45216.458333333336</v>
      </c>
      <c r="B37" t="s">
        <v>16</v>
      </c>
      <c r="C37">
        <v>3</v>
      </c>
      <c r="D37">
        <v>7</v>
      </c>
      <c r="E37" s="4">
        <v>45212.625</v>
      </c>
      <c r="F37">
        <f t="shared" si="14"/>
        <v>92.000000000058208</v>
      </c>
      <c r="H37">
        <v>2826.6</v>
      </c>
      <c r="I37">
        <v>14334</v>
      </c>
      <c r="K37">
        <f t="shared" si="11"/>
        <v>201.79910044977512</v>
      </c>
      <c r="L37">
        <f t="shared" si="11"/>
        <v>1023.3454701220818</v>
      </c>
      <c r="M37">
        <f t="shared" si="5"/>
        <v>821.5463696723067</v>
      </c>
      <c r="N37">
        <v>500</v>
      </c>
      <c r="O37">
        <v>100</v>
      </c>
      <c r="P37">
        <v>13.5</v>
      </c>
      <c r="S37" s="5">
        <f t="shared" si="7"/>
        <v>1851851.8518518519</v>
      </c>
    </row>
    <row r="38" spans="1:19" x14ac:dyDescent="0.25">
      <c r="A38" s="4">
        <v>45217.458333333336</v>
      </c>
      <c r="B38" t="s">
        <v>16</v>
      </c>
      <c r="C38">
        <v>1</v>
      </c>
      <c r="D38">
        <v>6</v>
      </c>
      <c r="E38" s="4">
        <v>45212.625</v>
      </c>
      <c r="F38">
        <f>(A38-E38)*24</f>
        <v>116.00000000005821</v>
      </c>
      <c r="H38">
        <v>0</v>
      </c>
      <c r="I38">
        <v>15463</v>
      </c>
      <c r="K38">
        <f t="shared" si="11"/>
        <v>0</v>
      </c>
      <c r="L38">
        <f t="shared" si="11"/>
        <v>1103.9480259870065</v>
      </c>
      <c r="M38">
        <f t="shared" si="5"/>
        <v>1103.9480259870065</v>
      </c>
      <c r="N38">
        <v>500</v>
      </c>
      <c r="O38">
        <v>50</v>
      </c>
      <c r="P38">
        <v>13.25</v>
      </c>
      <c r="S38" s="5">
        <f t="shared" si="7"/>
        <v>3773584.9056603778</v>
      </c>
    </row>
    <row r="39" spans="1:19" x14ac:dyDescent="0.25">
      <c r="A39" s="4">
        <v>45217.458333333336</v>
      </c>
      <c r="B39" t="s">
        <v>16</v>
      </c>
      <c r="C39">
        <v>2</v>
      </c>
      <c r="D39">
        <v>6</v>
      </c>
      <c r="E39" s="4">
        <v>45212.625</v>
      </c>
      <c r="F39">
        <f t="shared" ref="F39:F41" si="15">(A39-E39)*24</f>
        <v>116.00000000005821</v>
      </c>
      <c r="H39">
        <v>0</v>
      </c>
      <c r="I39">
        <v>15353</v>
      </c>
      <c r="K39">
        <f t="shared" si="11"/>
        <v>0</v>
      </c>
      <c r="L39">
        <f t="shared" si="11"/>
        <v>1096.0948097379883</v>
      </c>
      <c r="M39">
        <f t="shared" si="5"/>
        <v>1096.0948097379883</v>
      </c>
      <c r="N39">
        <v>500</v>
      </c>
      <c r="O39">
        <v>50</v>
      </c>
      <c r="P39">
        <v>12.74</v>
      </c>
      <c r="S39" s="5">
        <f t="shared" si="7"/>
        <v>3924646.781789639</v>
      </c>
    </row>
    <row r="40" spans="1:19" x14ac:dyDescent="0.25">
      <c r="A40" s="4">
        <v>45217.458333333336</v>
      </c>
      <c r="B40" t="s">
        <v>16</v>
      </c>
      <c r="C40">
        <v>3</v>
      </c>
      <c r="D40">
        <v>6</v>
      </c>
      <c r="E40" s="4">
        <v>45212.625</v>
      </c>
      <c r="F40">
        <f t="shared" si="15"/>
        <v>116.00000000005821</v>
      </c>
      <c r="H40">
        <v>0</v>
      </c>
      <c r="I40">
        <v>15059</v>
      </c>
      <c r="K40">
        <f t="shared" si="11"/>
        <v>0</v>
      </c>
      <c r="L40">
        <f t="shared" si="11"/>
        <v>1075.1053044906118</v>
      </c>
      <c r="M40">
        <f t="shared" si="5"/>
        <v>1075.1053044906118</v>
      </c>
      <c r="N40">
        <v>500</v>
      </c>
      <c r="O40">
        <v>50</v>
      </c>
      <c r="P40">
        <v>12.64</v>
      </c>
      <c r="S40" s="5">
        <f t="shared" si="7"/>
        <v>3955696.2025316451</v>
      </c>
    </row>
    <row r="41" spans="1:19" x14ac:dyDescent="0.25">
      <c r="A41" s="4">
        <v>45217.458333333336</v>
      </c>
      <c r="B41" t="s">
        <v>16</v>
      </c>
      <c r="C41">
        <v>1</v>
      </c>
      <c r="D41">
        <v>6.5</v>
      </c>
      <c r="E41" s="4">
        <v>45212.625</v>
      </c>
      <c r="F41">
        <f t="shared" si="15"/>
        <v>116.00000000005821</v>
      </c>
      <c r="H41">
        <v>0</v>
      </c>
      <c r="I41">
        <v>15162</v>
      </c>
      <c r="K41">
        <f t="shared" si="11"/>
        <v>0</v>
      </c>
      <c r="L41">
        <f t="shared" si="11"/>
        <v>1082.4587706146926</v>
      </c>
      <c r="M41">
        <f t="shared" si="5"/>
        <v>1082.4587706146926</v>
      </c>
      <c r="N41">
        <v>500</v>
      </c>
      <c r="O41">
        <v>50</v>
      </c>
      <c r="P41">
        <v>12.87</v>
      </c>
      <c r="S41" s="5">
        <f t="shared" si="7"/>
        <v>3885003.8850038857</v>
      </c>
    </row>
    <row r="42" spans="1:19" x14ac:dyDescent="0.25">
      <c r="A42" s="4">
        <v>45217.458333333336</v>
      </c>
      <c r="B42" t="s">
        <v>16</v>
      </c>
      <c r="C42">
        <v>2</v>
      </c>
      <c r="D42">
        <v>6.5</v>
      </c>
      <c r="E42" s="4">
        <v>45212.625</v>
      </c>
      <c r="F42">
        <f>(A42-E42)*24</f>
        <v>116.00000000005821</v>
      </c>
      <c r="H42">
        <v>0</v>
      </c>
      <c r="I42">
        <v>15318</v>
      </c>
      <c r="K42">
        <f t="shared" si="11"/>
        <v>0</v>
      </c>
      <c r="L42">
        <f t="shared" si="11"/>
        <v>1093.5960591133005</v>
      </c>
      <c r="M42">
        <f t="shared" si="5"/>
        <v>1093.5960591133005</v>
      </c>
      <c r="N42">
        <v>500</v>
      </c>
      <c r="O42">
        <v>50</v>
      </c>
      <c r="P42">
        <v>12.9</v>
      </c>
      <c r="S42" s="5">
        <f t="shared" si="7"/>
        <v>3875968.992248062</v>
      </c>
    </row>
    <row r="43" spans="1:19" x14ac:dyDescent="0.25">
      <c r="A43" s="4">
        <v>45217.458333333336</v>
      </c>
      <c r="B43" t="s">
        <v>16</v>
      </c>
      <c r="C43">
        <v>3</v>
      </c>
      <c r="D43">
        <v>6.5</v>
      </c>
      <c r="E43" s="4">
        <v>45212.625</v>
      </c>
      <c r="F43">
        <f t="shared" ref="F43:F45" si="16">(A43-E43)*24</f>
        <v>116.00000000005821</v>
      </c>
      <c r="H43">
        <v>0</v>
      </c>
      <c r="I43">
        <v>15365</v>
      </c>
      <c r="K43">
        <f t="shared" si="11"/>
        <v>0</v>
      </c>
      <c r="L43">
        <f t="shared" si="11"/>
        <v>1096.9515242378811</v>
      </c>
      <c r="M43">
        <f t="shared" si="5"/>
        <v>1096.9515242378811</v>
      </c>
      <c r="N43">
        <v>500</v>
      </c>
      <c r="O43">
        <v>50</v>
      </c>
      <c r="P43">
        <v>12.95</v>
      </c>
      <c r="S43" s="5">
        <f t="shared" si="7"/>
        <v>3861003.8610038608</v>
      </c>
    </row>
    <row r="44" spans="1:19" x14ac:dyDescent="0.25">
      <c r="A44" s="4">
        <v>45217.458333333336</v>
      </c>
      <c r="B44" t="s">
        <v>16</v>
      </c>
      <c r="C44">
        <v>1</v>
      </c>
      <c r="D44">
        <v>7</v>
      </c>
      <c r="E44" s="4">
        <v>45212.625</v>
      </c>
      <c r="F44">
        <f t="shared" si="16"/>
        <v>116.00000000005821</v>
      </c>
      <c r="H44">
        <v>0</v>
      </c>
      <c r="I44">
        <v>14368</v>
      </c>
      <c r="K44">
        <f t="shared" si="11"/>
        <v>0</v>
      </c>
      <c r="L44">
        <f t="shared" si="11"/>
        <v>1025.7728278717784</v>
      </c>
      <c r="M44">
        <f t="shared" si="5"/>
        <v>1025.7728278717784</v>
      </c>
      <c r="N44">
        <v>500</v>
      </c>
      <c r="O44">
        <v>50</v>
      </c>
      <c r="P44">
        <v>13.21</v>
      </c>
      <c r="S44" s="5">
        <f t="shared" si="7"/>
        <v>3785011.3550340645</v>
      </c>
    </row>
    <row r="45" spans="1:19" x14ac:dyDescent="0.25">
      <c r="A45" s="4">
        <v>45217.458333333336</v>
      </c>
      <c r="B45" t="s">
        <v>16</v>
      </c>
      <c r="C45">
        <v>2</v>
      </c>
      <c r="D45">
        <v>7</v>
      </c>
      <c r="E45" s="4">
        <v>45212.625</v>
      </c>
      <c r="F45">
        <f t="shared" si="16"/>
        <v>116.00000000005821</v>
      </c>
      <c r="H45">
        <v>0</v>
      </c>
      <c r="I45">
        <v>14070</v>
      </c>
      <c r="K45">
        <f t="shared" si="11"/>
        <v>0</v>
      </c>
      <c r="L45">
        <f t="shared" si="11"/>
        <v>1004.4977511244379</v>
      </c>
      <c r="M45">
        <f t="shared" si="5"/>
        <v>1004.4977511244379</v>
      </c>
      <c r="N45">
        <v>500</v>
      </c>
      <c r="O45">
        <v>50</v>
      </c>
      <c r="P45">
        <v>13.15</v>
      </c>
      <c r="S45" s="5">
        <f t="shared" si="7"/>
        <v>3802281.3688212926</v>
      </c>
    </row>
    <row r="46" spans="1:19" x14ac:dyDescent="0.25">
      <c r="A46" s="4">
        <v>45217.458333333336</v>
      </c>
      <c r="B46" t="s">
        <v>16</v>
      </c>
      <c r="C46">
        <v>3</v>
      </c>
      <c r="D46">
        <v>7</v>
      </c>
      <c r="E46" s="4">
        <v>45212.625</v>
      </c>
      <c r="F46">
        <f>(A46-E46)*24</f>
        <v>116.00000000005821</v>
      </c>
      <c r="H46">
        <v>0</v>
      </c>
      <c r="I46">
        <v>14222</v>
      </c>
      <c r="K46">
        <f t="shared" si="11"/>
        <v>0</v>
      </c>
      <c r="L46">
        <f t="shared" si="11"/>
        <v>1015.3494681230814</v>
      </c>
      <c r="M46">
        <f t="shared" si="5"/>
        <v>1015.3494681230814</v>
      </c>
      <c r="N46">
        <v>500</v>
      </c>
      <c r="O46">
        <v>50</v>
      </c>
      <c r="P46">
        <v>13.1</v>
      </c>
      <c r="S46" s="5">
        <f t="shared" si="7"/>
        <v>3816793.8931297706</v>
      </c>
    </row>
    <row r="47" spans="1:19" x14ac:dyDescent="0.25">
      <c r="A47" s="4"/>
      <c r="E47" s="4"/>
    </row>
    <row r="48" spans="1:19" x14ac:dyDescent="0.25">
      <c r="A48" s="4"/>
      <c r="E48" s="4"/>
    </row>
    <row r="49" spans="1:5" x14ac:dyDescent="0.25">
      <c r="A49" s="4"/>
      <c r="E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5973-1742-4B16-809E-3E0B0CE7F82A}">
  <dimension ref="A1:S55"/>
  <sheetViews>
    <sheetView topLeftCell="A16" workbookViewId="0">
      <selection activeCell="T25" sqref="T25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9.28515625" bestFit="1" customWidth="1"/>
    <col min="4" max="4" width="4" bestFit="1" customWidth="1"/>
    <col min="5" max="5" width="10.7109375" bestFit="1" customWidth="1"/>
    <col min="6" max="6" width="16.42578125" bestFit="1" customWidth="1"/>
    <col min="7" max="7" width="11.7109375" bestFit="1" customWidth="1"/>
    <col min="8" max="8" width="14" bestFit="1" customWidth="1"/>
    <col min="9" max="9" width="11.85546875" bestFit="1" customWidth="1"/>
  </cols>
  <sheetData>
    <row r="1" spans="1:19" ht="15.75" thickBot="1" x14ac:dyDescent="0.3">
      <c r="A1" s="1" t="s">
        <v>0</v>
      </c>
      <c r="B1" s="2" t="s">
        <v>2</v>
      </c>
      <c r="C1" s="2" t="s">
        <v>19</v>
      </c>
      <c r="D1" s="2" t="s">
        <v>18</v>
      </c>
      <c r="E1" s="2" t="s">
        <v>10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3" t="s">
        <v>12</v>
      </c>
      <c r="O1" s="3" t="s">
        <v>11</v>
      </c>
      <c r="P1" s="3" t="s">
        <v>13</v>
      </c>
      <c r="Q1" s="3" t="s">
        <v>14</v>
      </c>
      <c r="R1" s="3" t="s">
        <v>15</v>
      </c>
      <c r="S1" s="3" t="s">
        <v>17</v>
      </c>
    </row>
    <row r="2" spans="1:19" x14ac:dyDescent="0.25">
      <c r="A2" s="4">
        <v>45219.583333333336</v>
      </c>
      <c r="B2" t="s">
        <v>16</v>
      </c>
      <c r="C2">
        <v>1</v>
      </c>
      <c r="D2">
        <v>5.5</v>
      </c>
      <c r="E2" s="4">
        <v>45219.583333333336</v>
      </c>
      <c r="F2">
        <f>(A2-E2)*24</f>
        <v>0</v>
      </c>
      <c r="H2">
        <v>13766.5</v>
      </c>
      <c r="I2">
        <v>14772</v>
      </c>
      <c r="K2">
        <f t="shared" ref="K2:L17" si="0">H2/14.007</f>
        <v>982.83001356464626</v>
      </c>
      <c r="L2">
        <f t="shared" si="0"/>
        <v>1054.6155493681731</v>
      </c>
      <c r="M2">
        <f t="shared" ref="M2:M55" si="1">L2-K2</f>
        <v>71.785535803526841</v>
      </c>
      <c r="S2" s="5"/>
    </row>
    <row r="3" spans="1:19" x14ac:dyDescent="0.25">
      <c r="A3" s="4">
        <v>45219.583333333336</v>
      </c>
      <c r="B3" t="s">
        <v>16</v>
      </c>
      <c r="C3">
        <v>2</v>
      </c>
      <c r="D3">
        <v>5.5</v>
      </c>
      <c r="E3" s="4">
        <v>45219.583333333336</v>
      </c>
      <c r="F3">
        <f t="shared" ref="F3:F5" si="2">(A3-E3)*24</f>
        <v>0</v>
      </c>
      <c r="H3">
        <v>13648.86</v>
      </c>
      <c r="I3">
        <v>13832</v>
      </c>
      <c r="K3">
        <f t="shared" si="0"/>
        <v>974.43135575069618</v>
      </c>
      <c r="L3">
        <f t="shared" si="0"/>
        <v>987.5062468765617</v>
      </c>
      <c r="M3">
        <f t="shared" si="1"/>
        <v>13.07489112586552</v>
      </c>
      <c r="S3" s="5"/>
    </row>
    <row r="4" spans="1:19" x14ac:dyDescent="0.25">
      <c r="A4" s="4">
        <v>45219.583333333336</v>
      </c>
      <c r="B4" t="s">
        <v>16</v>
      </c>
      <c r="C4">
        <v>3</v>
      </c>
      <c r="D4">
        <v>5.5</v>
      </c>
      <c r="E4" s="4">
        <v>45219.583333333336</v>
      </c>
      <c r="F4">
        <f t="shared" si="2"/>
        <v>0</v>
      </c>
      <c r="H4">
        <v>13764.29</v>
      </c>
      <c r="I4">
        <v>13930</v>
      </c>
      <c r="K4">
        <f t="shared" si="0"/>
        <v>982.67223531091611</v>
      </c>
      <c r="L4">
        <f t="shared" si="0"/>
        <v>994.50274862568722</v>
      </c>
      <c r="M4">
        <f t="shared" si="1"/>
        <v>11.83051331477111</v>
      </c>
      <c r="S4" s="5"/>
    </row>
    <row r="5" spans="1:19" x14ac:dyDescent="0.25">
      <c r="A5" s="4">
        <v>45219.583333333336</v>
      </c>
      <c r="B5" t="s">
        <v>16</v>
      </c>
      <c r="C5">
        <v>1</v>
      </c>
      <c r="D5">
        <v>7.5</v>
      </c>
      <c r="E5" s="4">
        <v>45219.583333333336</v>
      </c>
      <c r="F5">
        <f t="shared" si="2"/>
        <v>0</v>
      </c>
      <c r="H5">
        <v>13307.14</v>
      </c>
      <c r="I5">
        <v>13195</v>
      </c>
      <c r="K5">
        <f t="shared" si="0"/>
        <v>950.03498250874566</v>
      </c>
      <c r="L5">
        <f t="shared" si="0"/>
        <v>942.02898550724638</v>
      </c>
      <c r="M5">
        <f t="shared" si="1"/>
        <v>-8.0059970014992814</v>
      </c>
      <c r="S5" s="5"/>
    </row>
    <row r="6" spans="1:19" x14ac:dyDescent="0.25">
      <c r="A6" s="4">
        <v>45219.583333333336</v>
      </c>
      <c r="B6" t="s">
        <v>16</v>
      </c>
      <c r="C6">
        <v>2</v>
      </c>
      <c r="D6">
        <v>7.5</v>
      </c>
      <c r="E6" s="4">
        <v>45219.583333333336</v>
      </c>
      <c r="F6">
        <f>(A6-E6)*24</f>
        <v>0</v>
      </c>
      <c r="H6">
        <v>13336.82</v>
      </c>
      <c r="I6">
        <v>13092</v>
      </c>
      <c r="K6">
        <f t="shared" si="0"/>
        <v>952.1539230384808</v>
      </c>
      <c r="L6">
        <f t="shared" si="0"/>
        <v>934.67551938316558</v>
      </c>
      <c r="M6">
        <f t="shared" si="1"/>
        <v>-17.478403655315219</v>
      </c>
      <c r="S6" s="5"/>
    </row>
    <row r="7" spans="1:19" x14ac:dyDescent="0.25">
      <c r="A7" s="4">
        <v>45219.583333333336</v>
      </c>
      <c r="B7" t="s">
        <v>16</v>
      </c>
      <c r="C7">
        <v>3</v>
      </c>
      <c r="D7">
        <v>7.5</v>
      </c>
      <c r="E7" s="4">
        <v>45219.583333333336</v>
      </c>
      <c r="F7">
        <f t="shared" ref="F7:F9" si="3">(A7-E7)*24</f>
        <v>0</v>
      </c>
      <c r="H7">
        <v>13321.48</v>
      </c>
      <c r="I7">
        <v>13086</v>
      </c>
      <c r="K7">
        <f t="shared" si="0"/>
        <v>951.05875633611765</v>
      </c>
      <c r="L7">
        <f t="shared" si="0"/>
        <v>934.24716213321915</v>
      </c>
      <c r="M7">
        <f t="shared" si="1"/>
        <v>-16.811594202898505</v>
      </c>
      <c r="S7" s="5"/>
    </row>
    <row r="8" spans="1:19" x14ac:dyDescent="0.25">
      <c r="A8" s="4">
        <v>45219.583333333336</v>
      </c>
      <c r="B8" t="s">
        <v>16</v>
      </c>
      <c r="C8">
        <v>1</v>
      </c>
      <c r="D8">
        <v>8</v>
      </c>
      <c r="E8" s="4">
        <v>45219.583333333336</v>
      </c>
      <c r="F8">
        <f t="shared" si="3"/>
        <v>0</v>
      </c>
      <c r="H8">
        <v>13189.97</v>
      </c>
      <c r="I8">
        <v>12909</v>
      </c>
      <c r="K8">
        <f t="shared" si="0"/>
        <v>941.66987934604128</v>
      </c>
      <c r="L8">
        <f t="shared" si="0"/>
        <v>921.61062325979867</v>
      </c>
      <c r="M8">
        <f t="shared" si="1"/>
        <v>-20.059256086242613</v>
      </c>
      <c r="S8" s="5"/>
    </row>
    <row r="9" spans="1:19" x14ac:dyDescent="0.25">
      <c r="A9" s="4">
        <v>45219.583333333336</v>
      </c>
      <c r="B9" t="s">
        <v>16</v>
      </c>
      <c r="C9">
        <v>2</v>
      </c>
      <c r="D9">
        <v>8</v>
      </c>
      <c r="E9" s="4">
        <v>45219.583333333336</v>
      </c>
      <c r="F9">
        <f t="shared" si="3"/>
        <v>0</v>
      </c>
      <c r="H9">
        <v>13235.59</v>
      </c>
      <c r="I9">
        <v>12954</v>
      </c>
      <c r="K9">
        <f t="shared" si="0"/>
        <v>944.92682230313414</v>
      </c>
      <c r="L9">
        <f t="shared" si="0"/>
        <v>924.82330263439712</v>
      </c>
      <c r="M9">
        <f t="shared" si="1"/>
        <v>-20.103519668737022</v>
      </c>
      <c r="S9" s="5"/>
    </row>
    <row r="10" spans="1:19" x14ac:dyDescent="0.25">
      <c r="A10" s="4">
        <v>45219.583333333336</v>
      </c>
      <c r="B10" t="s">
        <v>16</v>
      </c>
      <c r="C10">
        <v>3</v>
      </c>
      <c r="D10">
        <v>8</v>
      </c>
      <c r="E10" s="4">
        <v>45219.583333333336</v>
      </c>
      <c r="F10">
        <f>(A10-E10)*24</f>
        <v>0</v>
      </c>
      <c r="H10">
        <v>13263.56</v>
      </c>
      <c r="I10">
        <v>12782</v>
      </c>
      <c r="K10">
        <f t="shared" si="0"/>
        <v>946.92368101663453</v>
      </c>
      <c r="L10">
        <f t="shared" si="0"/>
        <v>912.54372813593204</v>
      </c>
      <c r="M10">
        <f t="shared" si="1"/>
        <v>-34.37995288070249</v>
      </c>
      <c r="S10" s="5"/>
    </row>
    <row r="11" spans="1:19" x14ac:dyDescent="0.25">
      <c r="A11" s="4">
        <v>45221.645833333336</v>
      </c>
      <c r="B11" t="s">
        <v>16</v>
      </c>
      <c r="C11">
        <v>1</v>
      </c>
      <c r="D11">
        <v>5.5</v>
      </c>
      <c r="E11" s="4">
        <v>45219.583333333336</v>
      </c>
      <c r="F11">
        <f t="shared" ref="F11:F13" si="4">(A11-E11)*24</f>
        <v>49.5</v>
      </c>
      <c r="H11">
        <v>12765.77</v>
      </c>
      <c r="I11">
        <v>13861</v>
      </c>
      <c r="K11">
        <f t="shared" si="0"/>
        <v>911.3850217748269</v>
      </c>
      <c r="L11">
        <f t="shared" si="0"/>
        <v>989.57664025130293</v>
      </c>
      <c r="M11">
        <f t="shared" si="1"/>
        <v>78.191618476476037</v>
      </c>
      <c r="N11">
        <v>500</v>
      </c>
      <c r="O11">
        <v>250</v>
      </c>
      <c r="P11">
        <v>44.13</v>
      </c>
      <c r="S11" s="5">
        <f t="shared" ref="S11:S55" si="5">5000/AVERAGE(P11,Q11,R11)*1000*N11/O11</f>
        <v>226603.21776569224</v>
      </c>
    </row>
    <row r="12" spans="1:19" x14ac:dyDescent="0.25">
      <c r="A12" s="4">
        <v>45221.645833333336</v>
      </c>
      <c r="B12" t="s">
        <v>16</v>
      </c>
      <c r="C12">
        <v>2</v>
      </c>
      <c r="D12">
        <v>5.5</v>
      </c>
      <c r="E12" s="4">
        <v>45219.583333333336</v>
      </c>
      <c r="F12">
        <f t="shared" si="4"/>
        <v>49.5</v>
      </c>
      <c r="H12">
        <v>12817.97</v>
      </c>
      <c r="I12">
        <v>13950</v>
      </c>
      <c r="K12">
        <f t="shared" si="0"/>
        <v>915.11172984936104</v>
      </c>
      <c r="L12">
        <f t="shared" si="0"/>
        <v>995.93060612550869</v>
      </c>
      <c r="M12">
        <f t="shared" si="1"/>
        <v>80.818876276147648</v>
      </c>
      <c r="N12">
        <v>500</v>
      </c>
      <c r="O12">
        <v>250</v>
      </c>
      <c r="P12">
        <v>53.56</v>
      </c>
      <c r="S12" s="5">
        <f t="shared" si="5"/>
        <v>186706.49738610903</v>
      </c>
    </row>
    <row r="13" spans="1:19" x14ac:dyDescent="0.25">
      <c r="A13" s="4">
        <v>45221.645833333336</v>
      </c>
      <c r="B13" t="s">
        <v>16</v>
      </c>
      <c r="C13">
        <v>3</v>
      </c>
      <c r="D13">
        <v>5.5</v>
      </c>
      <c r="E13" s="4">
        <v>45219.583333333336</v>
      </c>
      <c r="F13">
        <f t="shared" si="4"/>
        <v>49.5</v>
      </c>
      <c r="H13">
        <v>12942.2</v>
      </c>
      <c r="I13">
        <v>13724</v>
      </c>
      <c r="K13">
        <f t="shared" si="0"/>
        <v>923.98086670950249</v>
      </c>
      <c r="L13">
        <f t="shared" si="0"/>
        <v>979.79581637752551</v>
      </c>
      <c r="M13">
        <f t="shared" si="1"/>
        <v>55.814949668023019</v>
      </c>
      <c r="N13">
        <v>500</v>
      </c>
      <c r="O13">
        <v>250</v>
      </c>
      <c r="P13">
        <v>53.18</v>
      </c>
      <c r="S13" s="5">
        <f t="shared" si="5"/>
        <v>188040.61677322301</v>
      </c>
    </row>
    <row r="14" spans="1:19" x14ac:dyDescent="0.25">
      <c r="A14" s="4">
        <v>45221.645833333336</v>
      </c>
      <c r="B14" t="s">
        <v>16</v>
      </c>
      <c r="C14">
        <v>1</v>
      </c>
      <c r="D14">
        <v>7.5</v>
      </c>
      <c r="E14" s="4">
        <v>45219.583333333336</v>
      </c>
      <c r="F14">
        <f>(A14-E14)*24</f>
        <v>49.5</v>
      </c>
      <c r="H14">
        <v>11717.78</v>
      </c>
      <c r="I14">
        <v>13032</v>
      </c>
      <c r="K14">
        <f t="shared" si="0"/>
        <v>836.56600271292928</v>
      </c>
      <c r="L14">
        <f t="shared" si="0"/>
        <v>930.39194688370105</v>
      </c>
      <c r="M14">
        <f t="shared" si="1"/>
        <v>93.825944170771777</v>
      </c>
      <c r="N14">
        <v>500</v>
      </c>
      <c r="O14">
        <v>250</v>
      </c>
      <c r="P14">
        <v>34.33</v>
      </c>
      <c r="S14" s="5">
        <f t="shared" si="5"/>
        <v>291290.41654529568</v>
      </c>
    </row>
    <row r="15" spans="1:19" x14ac:dyDescent="0.25">
      <c r="A15" s="4">
        <v>45221.645833333336</v>
      </c>
      <c r="B15" t="s">
        <v>16</v>
      </c>
      <c r="C15">
        <v>2</v>
      </c>
      <c r="D15">
        <v>7.5</v>
      </c>
      <c r="E15" s="4">
        <v>45219.583333333336</v>
      </c>
      <c r="F15">
        <f t="shared" ref="F15:F17" si="6">(A15-E15)*24</f>
        <v>49.5</v>
      </c>
      <c r="H15">
        <v>11689.02</v>
      </c>
      <c r="I15">
        <v>13230</v>
      </c>
      <c r="K15">
        <f t="shared" si="0"/>
        <v>834.51274362818594</v>
      </c>
      <c r="L15">
        <f t="shared" si="0"/>
        <v>944.52773613193403</v>
      </c>
      <c r="M15">
        <f t="shared" si="1"/>
        <v>110.01499250374809</v>
      </c>
      <c r="N15">
        <v>500</v>
      </c>
      <c r="O15">
        <v>250</v>
      </c>
      <c r="P15">
        <v>32.64</v>
      </c>
      <c r="S15" s="5">
        <f t="shared" si="5"/>
        <v>306372.54901960783</v>
      </c>
    </row>
    <row r="16" spans="1:19" x14ac:dyDescent="0.25">
      <c r="A16" s="4">
        <v>45221.645833333336</v>
      </c>
      <c r="B16" t="s">
        <v>16</v>
      </c>
      <c r="C16">
        <v>3</v>
      </c>
      <c r="D16">
        <v>7.5</v>
      </c>
      <c r="E16" s="4">
        <v>45219.583333333336</v>
      </c>
      <c r="F16">
        <f t="shared" si="6"/>
        <v>49.5</v>
      </c>
      <c r="H16">
        <v>11835.96</v>
      </c>
      <c r="I16">
        <v>13304</v>
      </c>
      <c r="K16">
        <f t="shared" si="0"/>
        <v>845.00321267937454</v>
      </c>
      <c r="L16">
        <f t="shared" si="0"/>
        <v>949.81080888127372</v>
      </c>
      <c r="M16">
        <f t="shared" si="1"/>
        <v>104.80759620189917</v>
      </c>
      <c r="N16">
        <v>500</v>
      </c>
      <c r="O16">
        <v>250</v>
      </c>
      <c r="P16">
        <v>36.450000000000003</v>
      </c>
      <c r="S16" s="5">
        <f t="shared" si="5"/>
        <v>274348.42249657062</v>
      </c>
    </row>
    <row r="17" spans="1:19" x14ac:dyDescent="0.25">
      <c r="A17" s="4">
        <v>45221.645833333336</v>
      </c>
      <c r="B17" t="s">
        <v>16</v>
      </c>
      <c r="C17">
        <v>1</v>
      </c>
      <c r="D17">
        <v>8</v>
      </c>
      <c r="E17" s="4">
        <v>45219.583333333336</v>
      </c>
      <c r="F17">
        <f t="shared" si="6"/>
        <v>49.5</v>
      </c>
      <c r="H17">
        <v>11816.74</v>
      </c>
      <c r="I17">
        <v>13294</v>
      </c>
      <c r="K17">
        <f t="shared" si="0"/>
        <v>843.63104162204615</v>
      </c>
      <c r="L17">
        <f t="shared" si="0"/>
        <v>949.09688013136292</v>
      </c>
      <c r="M17">
        <f t="shared" si="1"/>
        <v>105.46583850931677</v>
      </c>
      <c r="N17">
        <v>500</v>
      </c>
      <c r="O17">
        <v>250</v>
      </c>
      <c r="P17">
        <v>33.520000000000003</v>
      </c>
      <c r="S17" s="5">
        <f t="shared" si="5"/>
        <v>298329.35560859187</v>
      </c>
    </row>
    <row r="18" spans="1:19" x14ac:dyDescent="0.25">
      <c r="A18" s="4">
        <v>45221.645833333336</v>
      </c>
      <c r="B18" t="s">
        <v>16</v>
      </c>
      <c r="C18">
        <v>2</v>
      </c>
      <c r="D18">
        <v>8</v>
      </c>
      <c r="E18" s="4">
        <v>45219.583333333336</v>
      </c>
      <c r="F18">
        <f>(A18-E18)*24</f>
        <v>49.5</v>
      </c>
      <c r="H18">
        <v>11981.78</v>
      </c>
      <c r="I18">
        <v>13098</v>
      </c>
      <c r="K18">
        <f t="shared" ref="K18:L55" si="7">H18/14.007</f>
        <v>855.41372171057333</v>
      </c>
      <c r="L18">
        <f t="shared" si="7"/>
        <v>935.10387663311201</v>
      </c>
      <c r="M18">
        <f t="shared" si="1"/>
        <v>79.690154922538682</v>
      </c>
      <c r="N18">
        <v>500</v>
      </c>
      <c r="O18">
        <v>250</v>
      </c>
      <c r="P18">
        <v>41.34</v>
      </c>
      <c r="S18" s="5">
        <f t="shared" si="5"/>
        <v>241896.46831156264</v>
      </c>
    </row>
    <row r="19" spans="1:19" x14ac:dyDescent="0.25">
      <c r="A19" s="4">
        <v>45221.645833333336</v>
      </c>
      <c r="B19" t="s">
        <v>16</v>
      </c>
      <c r="C19">
        <v>3</v>
      </c>
      <c r="D19">
        <v>8</v>
      </c>
      <c r="E19" s="4">
        <v>45219.583333333336</v>
      </c>
      <c r="F19">
        <f t="shared" ref="F19:F22" si="8">(A19-E19)*24</f>
        <v>49.5</v>
      </c>
      <c r="H19">
        <v>11822.95</v>
      </c>
      <c r="I19">
        <v>13388</v>
      </c>
      <c r="K19">
        <f t="shared" si="7"/>
        <v>844.07439137574079</v>
      </c>
      <c r="L19">
        <f t="shared" si="7"/>
        <v>955.80781038052407</v>
      </c>
      <c r="M19">
        <f t="shared" si="1"/>
        <v>111.73341900478329</v>
      </c>
      <c r="N19">
        <v>500</v>
      </c>
      <c r="O19">
        <v>250</v>
      </c>
      <c r="P19">
        <v>34.69</v>
      </c>
      <c r="S19" s="5">
        <f t="shared" si="5"/>
        <v>288267.51225136931</v>
      </c>
    </row>
    <row r="20" spans="1:19" x14ac:dyDescent="0.25">
      <c r="A20" s="4">
        <v>45222.583333333336</v>
      </c>
      <c r="B20" t="s">
        <v>16</v>
      </c>
      <c r="C20">
        <v>1</v>
      </c>
      <c r="D20">
        <v>5.5</v>
      </c>
      <c r="E20" s="4">
        <v>45219.583333333336</v>
      </c>
      <c r="F20">
        <f t="shared" si="8"/>
        <v>72</v>
      </c>
      <c r="H20">
        <v>11391.21</v>
      </c>
      <c r="I20">
        <v>14350</v>
      </c>
      <c r="K20">
        <f t="shared" si="7"/>
        <v>813.25123152709352</v>
      </c>
      <c r="L20">
        <f t="shared" si="7"/>
        <v>1024.4877561219391</v>
      </c>
      <c r="M20">
        <f t="shared" si="1"/>
        <v>211.2365245948456</v>
      </c>
      <c r="N20">
        <v>500</v>
      </c>
      <c r="O20">
        <v>250</v>
      </c>
      <c r="P20">
        <v>23.3</v>
      </c>
      <c r="S20" s="5">
        <f t="shared" si="5"/>
        <v>429184.54935622314</v>
      </c>
    </row>
    <row r="21" spans="1:19" x14ac:dyDescent="0.25">
      <c r="A21" s="4">
        <v>45222.583333333336</v>
      </c>
      <c r="B21" t="s">
        <v>16</v>
      </c>
      <c r="C21">
        <v>2</v>
      </c>
      <c r="D21">
        <v>5.5</v>
      </c>
      <c r="E21" s="4">
        <v>45219.583333333336</v>
      </c>
      <c r="F21">
        <f t="shared" si="8"/>
        <v>72</v>
      </c>
      <c r="H21">
        <v>11710.31</v>
      </c>
      <c r="I21">
        <v>14456</v>
      </c>
      <c r="K21">
        <f t="shared" si="7"/>
        <v>836.03269793674588</v>
      </c>
      <c r="L21">
        <f t="shared" si="7"/>
        <v>1032.055400870993</v>
      </c>
      <c r="M21">
        <f t="shared" si="1"/>
        <v>196.02270293424715</v>
      </c>
      <c r="N21">
        <v>500</v>
      </c>
      <c r="O21">
        <v>250</v>
      </c>
      <c r="P21">
        <v>28.42</v>
      </c>
      <c r="S21" s="5">
        <f t="shared" si="5"/>
        <v>351864.88388458831</v>
      </c>
    </row>
    <row r="22" spans="1:19" x14ac:dyDescent="0.25">
      <c r="A22" s="4">
        <v>45222.583333333336</v>
      </c>
      <c r="B22" t="s">
        <v>16</v>
      </c>
      <c r="C22">
        <v>3</v>
      </c>
      <c r="D22">
        <v>5.5</v>
      </c>
      <c r="E22" s="4">
        <v>45219.583333333336</v>
      </c>
      <c r="F22">
        <f t="shared" si="8"/>
        <v>72</v>
      </c>
      <c r="H22">
        <v>11698.49</v>
      </c>
      <c r="I22">
        <v>14423</v>
      </c>
      <c r="K22">
        <f t="shared" si="7"/>
        <v>835.18883415435141</v>
      </c>
      <c r="L22">
        <f t="shared" si="7"/>
        <v>1029.6994359962875</v>
      </c>
      <c r="M22">
        <f t="shared" si="1"/>
        <v>194.51060184193614</v>
      </c>
      <c r="N22">
        <v>500</v>
      </c>
      <c r="O22">
        <v>250</v>
      </c>
      <c r="P22">
        <v>28.06</v>
      </c>
      <c r="S22" s="5">
        <f t="shared" si="5"/>
        <v>356379.18745545263</v>
      </c>
    </row>
    <row r="23" spans="1:19" x14ac:dyDescent="0.25">
      <c r="A23" s="4">
        <v>45222.583333333336</v>
      </c>
      <c r="B23" t="s">
        <v>16</v>
      </c>
      <c r="C23">
        <v>1</v>
      </c>
      <c r="D23">
        <v>7.5</v>
      </c>
      <c r="E23" s="4">
        <v>45219.583333333336</v>
      </c>
      <c r="F23">
        <f>(A23-E23)*24</f>
        <v>72</v>
      </c>
      <c r="H23">
        <v>8461.48</v>
      </c>
      <c r="I23">
        <v>13784</v>
      </c>
      <c r="K23">
        <f t="shared" si="7"/>
        <v>604.08938387948876</v>
      </c>
      <c r="L23">
        <f t="shared" si="7"/>
        <v>984.07938887699015</v>
      </c>
      <c r="M23">
        <f t="shared" si="1"/>
        <v>379.99000499750139</v>
      </c>
      <c r="N23">
        <v>500</v>
      </c>
      <c r="O23">
        <v>250</v>
      </c>
      <c r="P23">
        <v>12.58</v>
      </c>
      <c r="S23" s="5">
        <f t="shared" si="5"/>
        <v>794912.55961844197</v>
      </c>
    </row>
    <row r="24" spans="1:19" x14ac:dyDescent="0.25">
      <c r="A24" s="4">
        <v>45222.583333333336</v>
      </c>
      <c r="B24" t="s">
        <v>16</v>
      </c>
      <c r="C24">
        <v>2</v>
      </c>
      <c r="D24">
        <v>7.5</v>
      </c>
      <c r="E24" s="4">
        <v>45219.583333333336</v>
      </c>
      <c r="F24">
        <f t="shared" ref="F24:F26" si="9">(A24-E24)*24</f>
        <v>72</v>
      </c>
      <c r="H24">
        <v>8451.57</v>
      </c>
      <c r="I24">
        <v>13619</v>
      </c>
      <c r="K24">
        <f t="shared" si="7"/>
        <v>603.38188048832728</v>
      </c>
      <c r="L24">
        <f t="shared" si="7"/>
        <v>972.29956450346253</v>
      </c>
      <c r="M24">
        <f t="shared" si="1"/>
        <v>368.91768401513525</v>
      </c>
      <c r="N24">
        <v>500</v>
      </c>
      <c r="O24">
        <v>250</v>
      </c>
      <c r="P24">
        <v>13.16</v>
      </c>
      <c r="S24" s="5">
        <f t="shared" si="5"/>
        <v>759878.41945288761</v>
      </c>
    </row>
    <row r="25" spans="1:19" x14ac:dyDescent="0.25">
      <c r="A25" s="4">
        <v>45222.583333333336</v>
      </c>
      <c r="B25" t="s">
        <v>16</v>
      </c>
      <c r="C25">
        <v>3</v>
      </c>
      <c r="D25">
        <v>7.5</v>
      </c>
      <c r="E25" s="4">
        <v>45219.583333333336</v>
      </c>
      <c r="F25">
        <f t="shared" si="9"/>
        <v>72</v>
      </c>
      <c r="H25">
        <v>8926.14</v>
      </c>
      <c r="I25">
        <v>13817</v>
      </c>
      <c r="K25">
        <f t="shared" si="7"/>
        <v>637.26279717284217</v>
      </c>
      <c r="L25">
        <f t="shared" si="7"/>
        <v>986.43535375169563</v>
      </c>
      <c r="M25">
        <f t="shared" si="1"/>
        <v>349.17255657885346</v>
      </c>
      <c r="N25">
        <v>500</v>
      </c>
      <c r="O25">
        <v>250</v>
      </c>
      <c r="P25">
        <v>7.69</v>
      </c>
      <c r="S25" s="5">
        <f t="shared" si="5"/>
        <v>1300390.1170351105</v>
      </c>
    </row>
    <row r="26" spans="1:19" x14ac:dyDescent="0.25">
      <c r="A26" s="4">
        <v>45222.583333333336</v>
      </c>
      <c r="B26" t="s">
        <v>16</v>
      </c>
      <c r="C26">
        <v>1</v>
      </c>
      <c r="D26">
        <v>8</v>
      </c>
      <c r="E26" s="4">
        <v>45219.583333333336</v>
      </c>
      <c r="F26">
        <f t="shared" si="9"/>
        <v>72</v>
      </c>
      <c r="H26">
        <v>9255.5400000000009</v>
      </c>
      <c r="I26">
        <v>13412</v>
      </c>
      <c r="K26">
        <f t="shared" si="7"/>
        <v>660.7796101949026</v>
      </c>
      <c r="L26">
        <f t="shared" si="7"/>
        <v>957.52123938030991</v>
      </c>
      <c r="M26">
        <f t="shared" si="1"/>
        <v>296.74162918540731</v>
      </c>
      <c r="N26">
        <v>500</v>
      </c>
      <c r="O26">
        <v>250</v>
      </c>
      <c r="P26">
        <v>14.31</v>
      </c>
      <c r="S26" s="5">
        <f t="shared" si="5"/>
        <v>698812.01956673642</v>
      </c>
    </row>
    <row r="27" spans="1:19" x14ac:dyDescent="0.25">
      <c r="A27" s="4">
        <v>45222.583333333336</v>
      </c>
      <c r="B27" t="s">
        <v>16</v>
      </c>
      <c r="C27">
        <v>2</v>
      </c>
      <c r="D27">
        <v>8</v>
      </c>
      <c r="E27" s="4">
        <v>45219.583333333336</v>
      </c>
      <c r="F27">
        <f>(A27-E27)*24</f>
        <v>72</v>
      </c>
      <c r="H27">
        <v>9824.6299999999992</v>
      </c>
      <c r="I27">
        <v>13486</v>
      </c>
      <c r="K27">
        <f t="shared" si="7"/>
        <v>701.40858142357388</v>
      </c>
      <c r="L27">
        <f t="shared" si="7"/>
        <v>962.80431212964947</v>
      </c>
      <c r="M27">
        <f t="shared" si="1"/>
        <v>261.3957307060756</v>
      </c>
      <c r="N27">
        <v>500</v>
      </c>
      <c r="O27">
        <v>250</v>
      </c>
      <c r="P27">
        <v>16.53</v>
      </c>
      <c r="S27" s="5">
        <f t="shared" si="5"/>
        <v>604960.67755595874</v>
      </c>
    </row>
    <row r="28" spans="1:19" x14ac:dyDescent="0.25">
      <c r="A28" s="4">
        <v>45222.583333333336</v>
      </c>
      <c r="B28" t="s">
        <v>16</v>
      </c>
      <c r="C28">
        <v>3</v>
      </c>
      <c r="D28">
        <v>8</v>
      </c>
      <c r="E28" s="4">
        <v>45219.583333333336</v>
      </c>
      <c r="F28">
        <f t="shared" ref="F28:F31" si="10">(A28-E28)*24</f>
        <v>72</v>
      </c>
      <c r="H28">
        <v>9512.0300000000007</v>
      </c>
      <c r="I28">
        <v>13701</v>
      </c>
      <c r="K28">
        <f t="shared" si="7"/>
        <v>679.0911687013637</v>
      </c>
      <c r="L28">
        <f t="shared" si="7"/>
        <v>978.15378025273083</v>
      </c>
      <c r="M28">
        <f t="shared" si="1"/>
        <v>299.06261155136713</v>
      </c>
      <c r="N28">
        <v>500</v>
      </c>
      <c r="O28">
        <v>250</v>
      </c>
      <c r="P28">
        <v>15.5</v>
      </c>
      <c r="S28" s="5">
        <f t="shared" si="5"/>
        <v>645161.29032258061</v>
      </c>
    </row>
    <row r="29" spans="1:19" x14ac:dyDescent="0.25">
      <c r="A29" s="4">
        <v>45223.520833333336</v>
      </c>
      <c r="B29" t="s">
        <v>16</v>
      </c>
      <c r="C29">
        <v>1</v>
      </c>
      <c r="D29">
        <v>5.5</v>
      </c>
      <c r="E29" s="4">
        <v>45219.583333333336</v>
      </c>
      <c r="F29">
        <f t="shared" si="10"/>
        <v>94.5</v>
      </c>
      <c r="H29">
        <v>7829.52</v>
      </c>
      <c r="I29">
        <v>14207</v>
      </c>
      <c r="K29">
        <f t="shared" si="7"/>
        <v>558.9719426001285</v>
      </c>
      <c r="L29">
        <f t="shared" si="7"/>
        <v>1014.2785749982152</v>
      </c>
      <c r="M29">
        <f t="shared" si="1"/>
        <v>455.30663239808666</v>
      </c>
      <c r="N29">
        <v>500</v>
      </c>
      <c r="O29">
        <v>100</v>
      </c>
      <c r="P29">
        <v>19.13</v>
      </c>
      <c r="S29" s="5">
        <f t="shared" si="5"/>
        <v>1306847.8829064299</v>
      </c>
    </row>
    <row r="30" spans="1:19" x14ac:dyDescent="0.25">
      <c r="A30" s="4">
        <v>45223.520833333336</v>
      </c>
      <c r="B30" t="s">
        <v>16</v>
      </c>
      <c r="C30">
        <v>2</v>
      </c>
      <c r="D30">
        <v>5.5</v>
      </c>
      <c r="E30" s="4">
        <v>45219.583333333336</v>
      </c>
      <c r="F30">
        <f t="shared" si="10"/>
        <v>94.5</v>
      </c>
      <c r="H30">
        <v>8726.73</v>
      </c>
      <c r="I30">
        <v>13899</v>
      </c>
      <c r="K30">
        <f t="shared" si="7"/>
        <v>623.02634397087172</v>
      </c>
      <c r="L30">
        <f t="shared" si="7"/>
        <v>992.28956950096381</v>
      </c>
      <c r="M30">
        <f t="shared" si="1"/>
        <v>369.26322553009209</v>
      </c>
      <c r="N30">
        <v>500</v>
      </c>
      <c r="O30">
        <v>100</v>
      </c>
      <c r="P30">
        <v>21.99</v>
      </c>
      <c r="S30" s="5">
        <f t="shared" si="5"/>
        <v>1136880.4001819009</v>
      </c>
    </row>
    <row r="31" spans="1:19" x14ac:dyDescent="0.25">
      <c r="A31" s="4">
        <v>45223.520833333336</v>
      </c>
      <c r="B31" t="s">
        <v>16</v>
      </c>
      <c r="C31">
        <v>3</v>
      </c>
      <c r="D31">
        <v>5.5</v>
      </c>
      <c r="E31" s="4">
        <v>45219.583333333336</v>
      </c>
      <c r="F31">
        <f t="shared" si="10"/>
        <v>94.5</v>
      </c>
      <c r="H31">
        <v>8611.84</v>
      </c>
      <c r="I31">
        <v>14211</v>
      </c>
      <c r="K31">
        <f t="shared" si="7"/>
        <v>614.82401656314698</v>
      </c>
      <c r="L31">
        <f t="shared" si="7"/>
        <v>1014.5641464981795</v>
      </c>
      <c r="M31">
        <f t="shared" si="1"/>
        <v>399.74012993503254</v>
      </c>
      <c r="N31">
        <v>500</v>
      </c>
      <c r="O31">
        <v>100</v>
      </c>
      <c r="P31">
        <v>21.68</v>
      </c>
      <c r="S31" s="5">
        <f t="shared" si="5"/>
        <v>1153136.5313653136</v>
      </c>
    </row>
    <row r="32" spans="1:19" x14ac:dyDescent="0.25">
      <c r="A32" s="4">
        <v>45223.520833333336</v>
      </c>
      <c r="B32" t="s">
        <v>16</v>
      </c>
      <c r="C32">
        <v>1</v>
      </c>
      <c r="D32">
        <v>7.5</v>
      </c>
      <c r="E32" s="4">
        <v>45219.583333333336</v>
      </c>
      <c r="F32">
        <f>(A32-E32)*24</f>
        <v>94.5</v>
      </c>
      <c r="H32">
        <v>808.62</v>
      </c>
      <c r="I32">
        <v>14168</v>
      </c>
      <c r="K32">
        <f t="shared" si="7"/>
        <v>57.729706575283785</v>
      </c>
      <c r="L32">
        <f t="shared" si="7"/>
        <v>1011.4942528735633</v>
      </c>
      <c r="M32">
        <f t="shared" si="1"/>
        <v>953.76454629827947</v>
      </c>
      <c r="N32">
        <v>500</v>
      </c>
      <c r="O32">
        <v>100</v>
      </c>
      <c r="P32">
        <v>11.46</v>
      </c>
      <c r="S32" s="5">
        <f t="shared" si="5"/>
        <v>2181500.8726003487</v>
      </c>
    </row>
    <row r="33" spans="1:19" x14ac:dyDescent="0.25">
      <c r="A33" s="4">
        <v>45223.520833333336</v>
      </c>
      <c r="B33" t="s">
        <v>16</v>
      </c>
      <c r="C33">
        <v>2</v>
      </c>
      <c r="D33">
        <v>7.5</v>
      </c>
      <c r="E33" s="4">
        <v>45219.583333333336</v>
      </c>
      <c r="F33">
        <f t="shared" ref="F33:F35" si="11">(A33-E33)*24</f>
        <v>94.5</v>
      </c>
      <c r="H33">
        <v>645.49</v>
      </c>
      <c r="I33">
        <v>14324</v>
      </c>
      <c r="K33">
        <f t="shared" si="7"/>
        <v>46.083386877989575</v>
      </c>
      <c r="L33">
        <f t="shared" si="7"/>
        <v>1022.6315413721711</v>
      </c>
      <c r="M33">
        <f t="shared" si="1"/>
        <v>976.54815449418152</v>
      </c>
      <c r="N33">
        <v>500</v>
      </c>
      <c r="O33">
        <v>100</v>
      </c>
      <c r="P33">
        <v>10.98</v>
      </c>
      <c r="S33" s="5">
        <f t="shared" si="5"/>
        <v>2276867.0309653915</v>
      </c>
    </row>
    <row r="34" spans="1:19" x14ac:dyDescent="0.25">
      <c r="A34" s="4">
        <v>45223.520833333336</v>
      </c>
      <c r="B34" t="s">
        <v>16</v>
      </c>
      <c r="C34">
        <v>3</v>
      </c>
      <c r="D34">
        <v>7.5</v>
      </c>
      <c r="E34" s="4">
        <v>45219.583333333336</v>
      </c>
      <c r="F34">
        <f t="shared" si="11"/>
        <v>94.5</v>
      </c>
      <c r="H34">
        <v>1471.47</v>
      </c>
      <c r="I34">
        <v>13843</v>
      </c>
      <c r="K34">
        <f t="shared" si="7"/>
        <v>105.05247376311844</v>
      </c>
      <c r="L34">
        <f t="shared" si="7"/>
        <v>988.29156850146353</v>
      </c>
      <c r="M34">
        <f t="shared" si="1"/>
        <v>883.2390947383451</v>
      </c>
      <c r="N34">
        <v>500</v>
      </c>
      <c r="O34">
        <v>100</v>
      </c>
      <c r="P34">
        <v>12.12</v>
      </c>
      <c r="S34" s="5">
        <f t="shared" si="5"/>
        <v>2062706.270627063</v>
      </c>
    </row>
    <row r="35" spans="1:19" x14ac:dyDescent="0.25">
      <c r="A35" s="4">
        <v>45223.520833333336</v>
      </c>
      <c r="B35" t="s">
        <v>16</v>
      </c>
      <c r="C35">
        <v>1</v>
      </c>
      <c r="D35">
        <v>8</v>
      </c>
      <c r="E35" s="4">
        <v>45219.583333333336</v>
      </c>
      <c r="F35">
        <f t="shared" si="11"/>
        <v>94.5</v>
      </c>
      <c r="H35">
        <v>2902.81</v>
      </c>
      <c r="I35">
        <v>13842</v>
      </c>
      <c r="K35">
        <f t="shared" si="7"/>
        <v>207.23995145284502</v>
      </c>
      <c r="L35">
        <f t="shared" si="7"/>
        <v>988.2201756264725</v>
      </c>
      <c r="M35">
        <f t="shared" si="1"/>
        <v>780.98022417362745</v>
      </c>
      <c r="N35">
        <v>500</v>
      </c>
      <c r="O35">
        <v>100</v>
      </c>
      <c r="P35">
        <v>13.14</v>
      </c>
      <c r="S35" s="5">
        <f t="shared" si="5"/>
        <v>1902587.519025875</v>
      </c>
    </row>
    <row r="36" spans="1:19" x14ac:dyDescent="0.25">
      <c r="A36" s="4">
        <v>45223.520833333336</v>
      </c>
      <c r="B36" t="s">
        <v>16</v>
      </c>
      <c r="C36">
        <v>2</v>
      </c>
      <c r="D36">
        <v>8</v>
      </c>
      <c r="E36" s="4">
        <v>45219.583333333336</v>
      </c>
      <c r="F36">
        <f>(A36-E36)*24</f>
        <v>94.5</v>
      </c>
      <c r="H36">
        <v>4151.07</v>
      </c>
      <c r="I36">
        <v>13856</v>
      </c>
      <c r="K36">
        <f t="shared" si="7"/>
        <v>296.35682158920537</v>
      </c>
      <c r="L36">
        <f t="shared" si="7"/>
        <v>989.21967587634754</v>
      </c>
      <c r="M36">
        <f t="shared" si="1"/>
        <v>692.86285428714223</v>
      </c>
      <c r="N36">
        <v>500</v>
      </c>
      <c r="O36">
        <v>100</v>
      </c>
      <c r="P36">
        <v>14.88</v>
      </c>
      <c r="S36" s="5">
        <f t="shared" si="5"/>
        <v>1680107.5268817204</v>
      </c>
    </row>
    <row r="37" spans="1:19" x14ac:dyDescent="0.25">
      <c r="A37" s="4">
        <v>45223.520833333336</v>
      </c>
      <c r="B37" t="s">
        <v>16</v>
      </c>
      <c r="C37">
        <v>3</v>
      </c>
      <c r="D37">
        <v>8</v>
      </c>
      <c r="E37" s="4">
        <v>45219.583333333336</v>
      </c>
      <c r="F37">
        <f t="shared" ref="F37:F40" si="12">(A37-E37)*24</f>
        <v>94.5</v>
      </c>
      <c r="H37">
        <v>3403.46</v>
      </c>
      <c r="I37">
        <v>13981</v>
      </c>
      <c r="K37">
        <f t="shared" si="7"/>
        <v>242.98279431712717</v>
      </c>
      <c r="L37">
        <f t="shared" si="7"/>
        <v>998.1437852502321</v>
      </c>
      <c r="M37">
        <f t="shared" si="1"/>
        <v>755.16099093310493</v>
      </c>
      <c r="N37">
        <v>500</v>
      </c>
      <c r="O37">
        <v>100</v>
      </c>
      <c r="P37">
        <v>14.81</v>
      </c>
      <c r="S37" s="5">
        <f t="shared" si="5"/>
        <v>1688048.6158001351</v>
      </c>
    </row>
    <row r="38" spans="1:19" x14ac:dyDescent="0.25">
      <c r="A38" s="4">
        <v>45224.541666666664</v>
      </c>
      <c r="B38" t="s">
        <v>16</v>
      </c>
      <c r="C38">
        <v>1</v>
      </c>
      <c r="D38">
        <v>5.5</v>
      </c>
      <c r="E38" s="4">
        <v>45219.583333333336</v>
      </c>
      <c r="F38">
        <f t="shared" si="12"/>
        <v>118.99999999988358</v>
      </c>
      <c r="H38">
        <v>497.06</v>
      </c>
      <c r="I38">
        <v>14727</v>
      </c>
      <c r="K38">
        <f t="shared" si="7"/>
        <v>35.486542443064181</v>
      </c>
      <c r="L38">
        <f t="shared" si="7"/>
        <v>1051.4028699935748</v>
      </c>
      <c r="M38">
        <f t="shared" si="1"/>
        <v>1015.9163275505106</v>
      </c>
      <c r="N38">
        <v>500</v>
      </c>
      <c r="O38">
        <v>50</v>
      </c>
      <c r="P38">
        <v>15.19</v>
      </c>
      <c r="S38" s="5">
        <f t="shared" si="5"/>
        <v>3291639.2363396971</v>
      </c>
    </row>
    <row r="39" spans="1:19" x14ac:dyDescent="0.25">
      <c r="A39" s="4">
        <v>45224.541666666664</v>
      </c>
      <c r="B39" t="s">
        <v>16</v>
      </c>
      <c r="C39">
        <v>2</v>
      </c>
      <c r="D39">
        <v>5.5</v>
      </c>
      <c r="E39" s="4">
        <v>45219.583333333336</v>
      </c>
      <c r="F39">
        <f t="shared" si="12"/>
        <v>118.99999999988358</v>
      </c>
      <c r="H39">
        <v>1973.17</v>
      </c>
      <c r="I39">
        <v>14859</v>
      </c>
      <c r="K39">
        <f t="shared" si="7"/>
        <v>140.87027914614123</v>
      </c>
      <c r="L39">
        <f t="shared" si="7"/>
        <v>1060.8267294923967</v>
      </c>
      <c r="M39">
        <f t="shared" si="1"/>
        <v>919.95645034625545</v>
      </c>
      <c r="N39">
        <v>500</v>
      </c>
      <c r="O39">
        <v>50</v>
      </c>
      <c r="P39">
        <v>17.25</v>
      </c>
      <c r="S39" s="5">
        <f t="shared" si="5"/>
        <v>2898550.7246376812</v>
      </c>
    </row>
    <row r="40" spans="1:19" x14ac:dyDescent="0.25">
      <c r="A40" s="4">
        <v>45224.541666666664</v>
      </c>
      <c r="B40" t="s">
        <v>16</v>
      </c>
      <c r="C40">
        <v>3</v>
      </c>
      <c r="D40">
        <v>5.5</v>
      </c>
      <c r="E40" s="4">
        <v>45219.583333333336</v>
      </c>
      <c r="F40">
        <f t="shared" si="12"/>
        <v>118.99999999988358</v>
      </c>
      <c r="H40">
        <v>1920.6</v>
      </c>
      <c r="I40">
        <v>14805</v>
      </c>
      <c r="K40">
        <f t="shared" si="7"/>
        <v>137.11715570786035</v>
      </c>
      <c r="L40">
        <f t="shared" si="7"/>
        <v>1056.9715142428786</v>
      </c>
      <c r="M40">
        <f t="shared" si="1"/>
        <v>919.85435853501826</v>
      </c>
      <c r="N40">
        <v>500</v>
      </c>
      <c r="O40">
        <v>50</v>
      </c>
      <c r="P40">
        <v>18.13</v>
      </c>
      <c r="S40" s="5">
        <f t="shared" si="5"/>
        <v>2757859.9007170438</v>
      </c>
    </row>
    <row r="41" spans="1:19" x14ac:dyDescent="0.25">
      <c r="A41" s="4">
        <v>45224.541666666664</v>
      </c>
      <c r="B41" t="s">
        <v>16</v>
      </c>
      <c r="C41">
        <v>1</v>
      </c>
      <c r="D41">
        <v>7.5</v>
      </c>
      <c r="E41" s="4">
        <v>45219.583333333336</v>
      </c>
      <c r="F41">
        <f>(A41-E41)*24</f>
        <v>118.99999999988358</v>
      </c>
      <c r="H41">
        <v>0</v>
      </c>
      <c r="I41">
        <v>14307</v>
      </c>
      <c r="K41">
        <f t="shared" si="7"/>
        <v>0</v>
      </c>
      <c r="L41">
        <f t="shared" si="7"/>
        <v>1021.4178624973227</v>
      </c>
      <c r="M41">
        <f t="shared" si="1"/>
        <v>1021.4178624973227</v>
      </c>
      <c r="N41">
        <v>500</v>
      </c>
      <c r="O41">
        <v>50</v>
      </c>
      <c r="P41">
        <v>13.18</v>
      </c>
      <c r="S41" s="5">
        <f t="shared" si="5"/>
        <v>3793626.7071320186</v>
      </c>
    </row>
    <row r="42" spans="1:19" x14ac:dyDescent="0.25">
      <c r="A42" s="4">
        <v>45224.541666666664</v>
      </c>
      <c r="B42" t="s">
        <v>16</v>
      </c>
      <c r="C42">
        <v>2</v>
      </c>
      <c r="D42">
        <v>7.5</v>
      </c>
      <c r="E42" s="4">
        <v>45219.583333333336</v>
      </c>
      <c r="F42">
        <f t="shared" ref="F42:F44" si="13">(A42-E42)*24</f>
        <v>118.99999999988358</v>
      </c>
      <c r="H42">
        <v>0</v>
      </c>
      <c r="I42">
        <v>14253</v>
      </c>
      <c r="K42">
        <f t="shared" si="7"/>
        <v>0</v>
      </c>
      <c r="L42">
        <f t="shared" si="7"/>
        <v>1017.5626472478046</v>
      </c>
      <c r="M42">
        <f t="shared" si="1"/>
        <v>1017.5626472478046</v>
      </c>
      <c r="N42">
        <v>500</v>
      </c>
      <c r="O42">
        <v>50</v>
      </c>
      <c r="P42">
        <v>13.41</v>
      </c>
      <c r="S42" s="5">
        <f t="shared" si="5"/>
        <v>3728560.7755406415</v>
      </c>
    </row>
    <row r="43" spans="1:19" x14ac:dyDescent="0.25">
      <c r="A43" s="4">
        <v>45224.541666666664</v>
      </c>
      <c r="B43" t="s">
        <v>16</v>
      </c>
      <c r="C43">
        <v>3</v>
      </c>
      <c r="D43">
        <v>7.5</v>
      </c>
      <c r="E43" s="4">
        <v>45219.583333333336</v>
      </c>
      <c r="F43">
        <f t="shared" si="13"/>
        <v>118.99999999988358</v>
      </c>
      <c r="H43">
        <v>0</v>
      </c>
      <c r="I43">
        <v>14253</v>
      </c>
      <c r="K43">
        <f t="shared" si="7"/>
        <v>0</v>
      </c>
      <c r="L43">
        <f t="shared" si="7"/>
        <v>1017.5626472478046</v>
      </c>
      <c r="M43">
        <f t="shared" si="1"/>
        <v>1017.5626472478046</v>
      </c>
      <c r="N43">
        <v>500</v>
      </c>
      <c r="O43">
        <v>50</v>
      </c>
      <c r="P43">
        <v>13.79</v>
      </c>
      <c r="S43" s="5">
        <f t="shared" si="5"/>
        <v>3625815.8085569255</v>
      </c>
    </row>
    <row r="44" spans="1:19" x14ac:dyDescent="0.25">
      <c r="A44" s="4">
        <v>45224.541666666664</v>
      </c>
      <c r="B44" t="s">
        <v>16</v>
      </c>
      <c r="C44">
        <v>1</v>
      </c>
      <c r="D44">
        <v>8</v>
      </c>
      <c r="E44" s="4">
        <v>45219.583333333336</v>
      </c>
      <c r="F44">
        <f t="shared" si="13"/>
        <v>118.99999999988358</v>
      </c>
      <c r="H44">
        <v>0</v>
      </c>
      <c r="I44">
        <v>14379</v>
      </c>
      <c r="K44">
        <f t="shared" si="7"/>
        <v>0</v>
      </c>
      <c r="L44">
        <f t="shared" si="7"/>
        <v>1026.5581494966802</v>
      </c>
      <c r="M44">
        <f t="shared" si="1"/>
        <v>1026.5581494966802</v>
      </c>
      <c r="N44">
        <v>500</v>
      </c>
      <c r="O44">
        <v>50</v>
      </c>
      <c r="P44">
        <v>13.17</v>
      </c>
      <c r="S44" s="5">
        <f t="shared" si="5"/>
        <v>3796507.2133637057</v>
      </c>
    </row>
    <row r="45" spans="1:19" x14ac:dyDescent="0.25">
      <c r="A45" s="4">
        <v>45224.541666666664</v>
      </c>
      <c r="B45" t="s">
        <v>16</v>
      </c>
      <c r="C45">
        <v>2</v>
      </c>
      <c r="D45">
        <v>8</v>
      </c>
      <c r="E45" s="4">
        <v>45219.583333333336</v>
      </c>
      <c r="F45">
        <f>(A45-E45)*24</f>
        <v>118.99999999988358</v>
      </c>
      <c r="H45">
        <v>0</v>
      </c>
      <c r="I45">
        <v>14459</v>
      </c>
      <c r="K45">
        <f t="shared" si="7"/>
        <v>0</v>
      </c>
      <c r="L45">
        <f t="shared" si="7"/>
        <v>1032.2695794959664</v>
      </c>
      <c r="M45">
        <f t="shared" si="1"/>
        <v>1032.2695794959664</v>
      </c>
      <c r="N45">
        <v>500</v>
      </c>
      <c r="O45">
        <v>50</v>
      </c>
      <c r="P45">
        <v>13.25</v>
      </c>
      <c r="S45" s="5">
        <f t="shared" si="5"/>
        <v>3773584.9056603778</v>
      </c>
    </row>
    <row r="46" spans="1:19" x14ac:dyDescent="0.25">
      <c r="A46" s="4">
        <v>45224.541666666664</v>
      </c>
      <c r="B46" t="s">
        <v>16</v>
      </c>
      <c r="C46">
        <v>3</v>
      </c>
      <c r="D46">
        <v>8</v>
      </c>
      <c r="E46" s="4">
        <v>45219.583333333336</v>
      </c>
      <c r="F46">
        <f t="shared" ref="F46:F49" si="14">(A46-E46)*24</f>
        <v>118.99999999988358</v>
      </c>
      <c r="H46">
        <v>0</v>
      </c>
      <c r="I46">
        <v>14318</v>
      </c>
      <c r="K46">
        <f t="shared" si="7"/>
        <v>0</v>
      </c>
      <c r="L46">
        <f t="shared" si="7"/>
        <v>1022.2031841222246</v>
      </c>
      <c r="M46">
        <f t="shared" si="1"/>
        <v>1022.2031841222246</v>
      </c>
      <c r="N46">
        <v>500</v>
      </c>
      <c r="O46">
        <v>50</v>
      </c>
      <c r="P46">
        <v>13.12</v>
      </c>
      <c r="S46" s="5">
        <f t="shared" si="5"/>
        <v>3810975.6097560977</v>
      </c>
    </row>
    <row r="47" spans="1:19" x14ac:dyDescent="0.25">
      <c r="A47" s="4">
        <v>45225.583333333336</v>
      </c>
      <c r="B47" t="s">
        <v>16</v>
      </c>
      <c r="C47">
        <v>1</v>
      </c>
      <c r="D47">
        <v>5.5</v>
      </c>
      <c r="E47" s="4">
        <v>45219.583333333336</v>
      </c>
      <c r="F47">
        <f t="shared" si="14"/>
        <v>144</v>
      </c>
      <c r="H47">
        <v>0</v>
      </c>
      <c r="I47">
        <v>15030</v>
      </c>
      <c r="K47">
        <f t="shared" si="7"/>
        <v>0</v>
      </c>
      <c r="L47">
        <f t="shared" si="7"/>
        <v>1073.0349111158707</v>
      </c>
      <c r="M47">
        <f t="shared" si="1"/>
        <v>1073.0349111158707</v>
      </c>
      <c r="N47">
        <v>500</v>
      </c>
      <c r="O47">
        <v>50</v>
      </c>
      <c r="P47">
        <v>13.07</v>
      </c>
      <c r="S47" s="5">
        <f t="shared" si="5"/>
        <v>3825554.7054322874</v>
      </c>
    </row>
    <row r="48" spans="1:19" x14ac:dyDescent="0.25">
      <c r="A48" s="4">
        <v>45225.583333333336</v>
      </c>
      <c r="B48" t="s">
        <v>16</v>
      </c>
      <c r="C48">
        <v>2</v>
      </c>
      <c r="D48">
        <v>5.5</v>
      </c>
      <c r="E48" s="4">
        <v>45219.583333333336</v>
      </c>
      <c r="F48">
        <f t="shared" si="14"/>
        <v>144</v>
      </c>
      <c r="H48">
        <v>0</v>
      </c>
      <c r="I48">
        <v>14965</v>
      </c>
      <c r="K48">
        <f t="shared" si="7"/>
        <v>0</v>
      </c>
      <c r="L48">
        <f t="shared" si="7"/>
        <v>1068.3943742414508</v>
      </c>
      <c r="M48">
        <f t="shared" si="1"/>
        <v>1068.3943742414508</v>
      </c>
      <c r="N48">
        <v>500</v>
      </c>
      <c r="O48">
        <v>50</v>
      </c>
      <c r="P48">
        <v>13.27</v>
      </c>
      <c r="S48" s="5">
        <f t="shared" si="5"/>
        <v>3767897.5131876413</v>
      </c>
    </row>
    <row r="49" spans="1:19" x14ac:dyDescent="0.25">
      <c r="A49" s="4">
        <v>45225.583333333336</v>
      </c>
      <c r="B49" t="s">
        <v>16</v>
      </c>
      <c r="C49">
        <v>3</v>
      </c>
      <c r="D49">
        <v>5.5</v>
      </c>
      <c r="E49" s="4">
        <v>45219.583333333336</v>
      </c>
      <c r="F49">
        <f t="shared" si="14"/>
        <v>144</v>
      </c>
      <c r="H49">
        <v>1.19</v>
      </c>
      <c r="I49">
        <v>15397</v>
      </c>
      <c r="K49">
        <f t="shared" si="7"/>
        <v>8.4957521239380301E-2</v>
      </c>
      <c r="L49">
        <f t="shared" si="7"/>
        <v>1099.2360962375956</v>
      </c>
      <c r="M49">
        <f t="shared" si="1"/>
        <v>1099.1511387163562</v>
      </c>
      <c r="N49">
        <v>500</v>
      </c>
      <c r="O49">
        <v>50</v>
      </c>
      <c r="P49">
        <v>13.55</v>
      </c>
      <c r="S49" s="5">
        <f t="shared" si="5"/>
        <v>3690036.9003690034</v>
      </c>
    </row>
    <row r="50" spans="1:19" x14ac:dyDescent="0.25">
      <c r="A50" s="4">
        <v>45225.583333333336</v>
      </c>
      <c r="B50" t="s">
        <v>16</v>
      </c>
      <c r="C50">
        <v>1</v>
      </c>
      <c r="D50">
        <v>7.5</v>
      </c>
      <c r="E50" s="4">
        <v>45219.583333333336</v>
      </c>
      <c r="F50">
        <f>(A50-E50)*24</f>
        <v>144</v>
      </c>
      <c r="H50">
        <v>0.75</v>
      </c>
      <c r="I50">
        <v>14257</v>
      </c>
      <c r="K50">
        <f t="shared" si="7"/>
        <v>5.3544656243306919E-2</v>
      </c>
      <c r="L50">
        <f t="shared" si="7"/>
        <v>1017.848218747769</v>
      </c>
      <c r="M50">
        <f t="shared" si="1"/>
        <v>1017.7946740915257</v>
      </c>
      <c r="N50">
        <v>500</v>
      </c>
      <c r="O50">
        <v>50</v>
      </c>
      <c r="P50">
        <v>13.5</v>
      </c>
      <c r="S50" s="5">
        <f t="shared" si="5"/>
        <v>3703703.7037037038</v>
      </c>
    </row>
    <row r="51" spans="1:19" x14ac:dyDescent="0.25">
      <c r="A51" s="4">
        <v>45225.583333333336</v>
      </c>
      <c r="B51" t="s">
        <v>16</v>
      </c>
      <c r="C51">
        <v>2</v>
      </c>
      <c r="D51">
        <v>7.5</v>
      </c>
      <c r="E51" s="4">
        <v>45219.583333333336</v>
      </c>
      <c r="F51">
        <f t="shared" ref="F51:F53" si="15">(A51-E51)*24</f>
        <v>144</v>
      </c>
      <c r="H51">
        <v>0</v>
      </c>
      <c r="I51">
        <v>14366</v>
      </c>
      <c r="K51">
        <f t="shared" si="7"/>
        <v>0</v>
      </c>
      <c r="L51">
        <f t="shared" si="7"/>
        <v>1025.6300421217964</v>
      </c>
      <c r="M51">
        <f t="shared" si="1"/>
        <v>1025.6300421217964</v>
      </c>
      <c r="N51">
        <v>500</v>
      </c>
      <c r="O51">
        <v>50</v>
      </c>
      <c r="P51">
        <v>13.73</v>
      </c>
      <c r="S51" s="5">
        <f t="shared" si="5"/>
        <v>3641660.597232338</v>
      </c>
    </row>
    <row r="52" spans="1:19" x14ac:dyDescent="0.25">
      <c r="A52" s="4">
        <v>45225.583333333336</v>
      </c>
      <c r="B52" t="s">
        <v>16</v>
      </c>
      <c r="C52">
        <v>3</v>
      </c>
      <c r="D52">
        <v>7.5</v>
      </c>
      <c r="E52" s="4">
        <v>45219.583333333336</v>
      </c>
      <c r="F52">
        <f t="shared" si="15"/>
        <v>144</v>
      </c>
      <c r="H52">
        <v>0</v>
      </c>
      <c r="I52">
        <v>13990</v>
      </c>
      <c r="K52">
        <f t="shared" si="7"/>
        <v>0</v>
      </c>
      <c r="L52">
        <f t="shared" si="7"/>
        <v>998.78632112515174</v>
      </c>
      <c r="M52">
        <f t="shared" si="1"/>
        <v>998.78632112515174</v>
      </c>
      <c r="N52">
        <v>500</v>
      </c>
      <c r="O52">
        <v>50</v>
      </c>
      <c r="P52">
        <v>13.85</v>
      </c>
      <c r="S52" s="5">
        <f t="shared" si="5"/>
        <v>3610108.3032490974</v>
      </c>
    </row>
    <row r="53" spans="1:19" x14ac:dyDescent="0.25">
      <c r="A53" s="4">
        <v>45225.583333333336</v>
      </c>
      <c r="B53" t="s">
        <v>16</v>
      </c>
      <c r="C53">
        <v>1</v>
      </c>
      <c r="D53">
        <v>8</v>
      </c>
      <c r="E53" s="4">
        <v>45219.583333333336</v>
      </c>
      <c r="F53">
        <f t="shared" si="15"/>
        <v>144</v>
      </c>
      <c r="H53">
        <v>0</v>
      </c>
      <c r="I53">
        <v>14176</v>
      </c>
      <c r="K53">
        <f t="shared" si="7"/>
        <v>0</v>
      </c>
      <c r="L53">
        <f t="shared" si="7"/>
        <v>1012.0653958734919</v>
      </c>
      <c r="M53">
        <f t="shared" si="1"/>
        <v>1012.0653958734919</v>
      </c>
      <c r="N53">
        <v>500</v>
      </c>
      <c r="O53">
        <v>50</v>
      </c>
      <c r="P53">
        <v>13.23</v>
      </c>
      <c r="S53" s="5">
        <f t="shared" si="5"/>
        <v>3779289.4935752084</v>
      </c>
    </row>
    <row r="54" spans="1:19" x14ac:dyDescent="0.25">
      <c r="A54" s="4">
        <v>45225.583333333336</v>
      </c>
      <c r="B54" t="s">
        <v>16</v>
      </c>
      <c r="C54">
        <v>2</v>
      </c>
      <c r="D54">
        <v>8</v>
      </c>
      <c r="E54" s="4">
        <v>45219.583333333336</v>
      </c>
      <c r="F54">
        <f>(A54-E54)*24</f>
        <v>144</v>
      </c>
      <c r="H54">
        <v>0</v>
      </c>
      <c r="I54">
        <v>14184</v>
      </c>
      <c r="K54">
        <f t="shared" si="7"/>
        <v>0</v>
      </c>
      <c r="L54">
        <f t="shared" si="7"/>
        <v>1012.6365388734205</v>
      </c>
      <c r="M54">
        <f t="shared" si="1"/>
        <v>1012.6365388734205</v>
      </c>
      <c r="N54">
        <v>500</v>
      </c>
      <c r="O54">
        <v>50</v>
      </c>
      <c r="P54">
        <v>13.6</v>
      </c>
      <c r="S54" s="5">
        <f t="shared" si="5"/>
        <v>3676470.5882352949</v>
      </c>
    </row>
    <row r="55" spans="1:19" x14ac:dyDescent="0.25">
      <c r="A55" s="4">
        <v>45225.583333333336</v>
      </c>
      <c r="B55" t="s">
        <v>16</v>
      </c>
      <c r="C55">
        <v>3</v>
      </c>
      <c r="D55">
        <v>8</v>
      </c>
      <c r="E55" s="4">
        <v>45219.583333333336</v>
      </c>
      <c r="F55">
        <f t="shared" ref="F55" si="16">(A55-E55)*24</f>
        <v>144</v>
      </c>
      <c r="H55">
        <v>0</v>
      </c>
      <c r="I55">
        <v>14459</v>
      </c>
      <c r="K55">
        <f t="shared" si="7"/>
        <v>0</v>
      </c>
      <c r="L55">
        <f t="shared" si="7"/>
        <v>1032.2695794959664</v>
      </c>
      <c r="M55">
        <f t="shared" si="1"/>
        <v>1032.2695794959664</v>
      </c>
      <c r="N55">
        <v>500</v>
      </c>
      <c r="O55">
        <v>50</v>
      </c>
      <c r="P55">
        <v>13.61</v>
      </c>
      <c r="S55" s="5">
        <f t="shared" si="5"/>
        <v>3673769.287288758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8E9E6-856D-42CB-878C-DF750188C717}">
  <dimension ref="A1:S49"/>
  <sheetViews>
    <sheetView tabSelected="1" topLeftCell="A19" workbookViewId="0">
      <selection activeCell="A49" sqref="A49:XFD49"/>
    </sheetView>
  </sheetViews>
  <sheetFormatPr defaultRowHeight="15" x14ac:dyDescent="0.25"/>
  <cols>
    <col min="1" max="1" width="10.7109375" bestFit="1" customWidth="1"/>
    <col min="3" max="3" width="9.28515625" bestFit="1" customWidth="1"/>
    <col min="4" max="4" width="4" bestFit="1" customWidth="1"/>
    <col min="5" max="5" width="10.7109375" bestFit="1" customWidth="1"/>
    <col min="6" max="6" width="16.42578125" bestFit="1" customWidth="1"/>
    <col min="7" max="7" width="11.7109375" bestFit="1" customWidth="1"/>
    <col min="8" max="8" width="14" bestFit="1" customWidth="1"/>
    <col min="9" max="9" width="11.85546875" bestFit="1" customWidth="1"/>
  </cols>
  <sheetData>
    <row r="1" spans="1:19" ht="15.75" thickBot="1" x14ac:dyDescent="0.3">
      <c r="A1" s="1" t="s">
        <v>0</v>
      </c>
      <c r="B1" s="2" t="s">
        <v>2</v>
      </c>
      <c r="C1" s="2" t="s">
        <v>19</v>
      </c>
      <c r="D1" s="2" t="s">
        <v>18</v>
      </c>
      <c r="E1" s="2" t="s">
        <v>10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3" t="s">
        <v>12</v>
      </c>
      <c r="O1" s="3" t="s">
        <v>11</v>
      </c>
      <c r="P1" s="3" t="s">
        <v>13</v>
      </c>
      <c r="Q1" s="3" t="s">
        <v>14</v>
      </c>
      <c r="R1" s="3" t="s">
        <v>15</v>
      </c>
      <c r="S1" s="3" t="s">
        <v>17</v>
      </c>
    </row>
    <row r="2" spans="1:19" x14ac:dyDescent="0.25">
      <c r="A2" s="4">
        <v>45226.6875</v>
      </c>
      <c r="B2" t="s">
        <v>16</v>
      </c>
      <c r="C2">
        <v>1</v>
      </c>
      <c r="D2">
        <v>5</v>
      </c>
      <c r="E2" s="4">
        <v>45226.6875</v>
      </c>
      <c r="F2">
        <f>(A2-E2)*24</f>
        <v>0</v>
      </c>
      <c r="H2">
        <v>13561.08</v>
      </c>
      <c r="I2">
        <v>15165</v>
      </c>
      <c r="K2">
        <f t="shared" ref="K2:L17" si="0">H2/14.007</f>
        <v>968.16448918397941</v>
      </c>
      <c r="L2">
        <f t="shared" si="0"/>
        <v>1082.672949239666</v>
      </c>
      <c r="M2">
        <f t="shared" ref="M2:M49" si="1">L2-K2</f>
        <v>114.50846005568656</v>
      </c>
      <c r="S2" s="5"/>
    </row>
    <row r="3" spans="1:19" x14ac:dyDescent="0.25">
      <c r="A3" s="4">
        <v>45226.6875</v>
      </c>
      <c r="B3" t="s">
        <v>16</v>
      </c>
      <c r="C3">
        <v>2</v>
      </c>
      <c r="D3">
        <v>5</v>
      </c>
      <c r="E3" s="4">
        <v>45226.6875</v>
      </c>
      <c r="F3">
        <f t="shared" ref="F3:F5" si="2">(A3-E3)*24</f>
        <v>0</v>
      </c>
      <c r="H3">
        <v>13055.72</v>
      </c>
      <c r="I3">
        <v>14972</v>
      </c>
      <c r="K3">
        <f t="shared" si="0"/>
        <v>932.08538587848932</v>
      </c>
      <c r="L3">
        <f t="shared" si="0"/>
        <v>1068.8941243663883</v>
      </c>
      <c r="M3">
        <f t="shared" si="1"/>
        <v>136.80873848789895</v>
      </c>
      <c r="S3" s="5"/>
    </row>
    <row r="4" spans="1:19" x14ac:dyDescent="0.25">
      <c r="A4" s="4">
        <v>45226.6875</v>
      </c>
      <c r="B4" t="s">
        <v>16</v>
      </c>
      <c r="C4">
        <v>3</v>
      </c>
      <c r="D4">
        <v>5</v>
      </c>
      <c r="E4" s="4">
        <v>45226.6875</v>
      </c>
      <c r="F4">
        <f t="shared" si="2"/>
        <v>0</v>
      </c>
      <c r="H4">
        <v>13591.92</v>
      </c>
      <c r="I4">
        <v>15216</v>
      </c>
      <c r="K4">
        <f t="shared" si="0"/>
        <v>970.36624544870426</v>
      </c>
      <c r="L4">
        <f t="shared" si="0"/>
        <v>1086.3139858642107</v>
      </c>
      <c r="M4">
        <f t="shared" si="1"/>
        <v>115.94774041550647</v>
      </c>
      <c r="S4" s="5"/>
    </row>
    <row r="5" spans="1:19" x14ac:dyDescent="0.25">
      <c r="A5" s="4">
        <v>45226.6875</v>
      </c>
      <c r="B5" t="s">
        <v>16</v>
      </c>
      <c r="C5">
        <v>1</v>
      </c>
      <c r="D5">
        <v>8.5</v>
      </c>
      <c r="E5" s="4">
        <v>45226.6875</v>
      </c>
      <c r="F5">
        <f t="shared" si="2"/>
        <v>0</v>
      </c>
      <c r="H5">
        <v>13285.64</v>
      </c>
      <c r="I5">
        <v>14848</v>
      </c>
      <c r="K5">
        <f t="shared" si="0"/>
        <v>948.50003569643752</v>
      </c>
      <c r="L5">
        <f t="shared" si="0"/>
        <v>1060.0414078674949</v>
      </c>
      <c r="M5">
        <f t="shared" si="1"/>
        <v>111.54137217105733</v>
      </c>
      <c r="S5" s="5"/>
    </row>
    <row r="6" spans="1:19" x14ac:dyDescent="0.25">
      <c r="A6" s="4">
        <v>45226.6875</v>
      </c>
      <c r="B6" t="s">
        <v>16</v>
      </c>
      <c r="C6">
        <v>2</v>
      </c>
      <c r="D6">
        <v>8.5</v>
      </c>
      <c r="E6" s="4">
        <v>45226.6875</v>
      </c>
      <c r="F6">
        <f>(A6-E6)*24</f>
        <v>0</v>
      </c>
      <c r="H6">
        <v>13868.37</v>
      </c>
      <c r="I6">
        <v>15142</v>
      </c>
      <c r="K6">
        <f t="shared" si="0"/>
        <v>990.10280573998728</v>
      </c>
      <c r="L6">
        <f t="shared" si="0"/>
        <v>1081.0309131148711</v>
      </c>
      <c r="M6">
        <f t="shared" si="1"/>
        <v>90.92810737488378</v>
      </c>
      <c r="S6" s="5"/>
    </row>
    <row r="7" spans="1:19" x14ac:dyDescent="0.25">
      <c r="A7" s="4">
        <v>45226.6875</v>
      </c>
      <c r="B7" t="s">
        <v>16</v>
      </c>
      <c r="C7">
        <v>3</v>
      </c>
      <c r="D7">
        <v>8.5</v>
      </c>
      <c r="E7" s="4">
        <v>45226.6875</v>
      </c>
      <c r="F7">
        <f t="shared" ref="F7:F9" si="3">(A7-E7)*24</f>
        <v>0</v>
      </c>
      <c r="H7">
        <v>13940.93</v>
      </c>
      <c r="I7">
        <v>15157</v>
      </c>
      <c r="K7">
        <f t="shared" si="0"/>
        <v>995.28307274933968</v>
      </c>
      <c r="L7">
        <f t="shared" si="0"/>
        <v>1082.1018062397372</v>
      </c>
      <c r="M7">
        <f t="shared" si="1"/>
        <v>86.818733490397562</v>
      </c>
      <c r="S7" s="5"/>
    </row>
    <row r="8" spans="1:19" x14ac:dyDescent="0.25">
      <c r="A8" s="4">
        <v>45226.6875</v>
      </c>
      <c r="B8" t="s">
        <v>16</v>
      </c>
      <c r="C8">
        <v>1</v>
      </c>
      <c r="D8">
        <v>9</v>
      </c>
      <c r="E8" s="4">
        <v>45226.6875</v>
      </c>
      <c r="F8">
        <f t="shared" si="3"/>
        <v>0</v>
      </c>
      <c r="H8">
        <v>13570.2</v>
      </c>
      <c r="I8">
        <v>15258</v>
      </c>
      <c r="K8">
        <f t="shared" si="0"/>
        <v>968.81559220389818</v>
      </c>
      <c r="L8">
        <f t="shared" si="0"/>
        <v>1089.312486613836</v>
      </c>
      <c r="M8">
        <f t="shared" si="1"/>
        <v>120.49689440993779</v>
      </c>
      <c r="S8" s="5"/>
    </row>
    <row r="9" spans="1:19" x14ac:dyDescent="0.25">
      <c r="A9" s="4">
        <v>45226.6875</v>
      </c>
      <c r="B9" t="s">
        <v>16</v>
      </c>
      <c r="C9">
        <v>2</v>
      </c>
      <c r="D9">
        <v>9</v>
      </c>
      <c r="E9" s="4">
        <v>45226.6875</v>
      </c>
      <c r="F9">
        <f t="shared" si="3"/>
        <v>0</v>
      </c>
      <c r="H9">
        <v>13104.23</v>
      </c>
      <c r="I9">
        <v>14618</v>
      </c>
      <c r="K9">
        <f t="shared" si="0"/>
        <v>935.54865424430636</v>
      </c>
      <c r="L9">
        <f t="shared" si="0"/>
        <v>1043.6210466195473</v>
      </c>
      <c r="M9">
        <f t="shared" si="1"/>
        <v>108.07239237524095</v>
      </c>
      <c r="S9" s="5"/>
    </row>
    <row r="10" spans="1:19" x14ac:dyDescent="0.25">
      <c r="A10" s="4">
        <v>45226.6875</v>
      </c>
      <c r="B10" t="s">
        <v>16</v>
      </c>
      <c r="C10">
        <v>3</v>
      </c>
      <c r="D10">
        <v>9</v>
      </c>
      <c r="E10" s="4">
        <v>45226.6875</v>
      </c>
      <c r="F10">
        <f>(A10-E10)*24</f>
        <v>0</v>
      </c>
      <c r="H10">
        <v>13141.97</v>
      </c>
      <c r="I10">
        <v>14275</v>
      </c>
      <c r="K10">
        <f t="shared" si="0"/>
        <v>938.24302134646962</v>
      </c>
      <c r="L10">
        <f t="shared" si="0"/>
        <v>1019.1332904976084</v>
      </c>
      <c r="M10">
        <f t="shared" si="1"/>
        <v>80.890269151138796</v>
      </c>
      <c r="S10" s="5"/>
    </row>
    <row r="11" spans="1:19" x14ac:dyDescent="0.25">
      <c r="A11" s="4">
        <v>45229.520833333336</v>
      </c>
      <c r="B11" t="s">
        <v>16</v>
      </c>
      <c r="C11">
        <v>1</v>
      </c>
      <c r="D11">
        <v>5</v>
      </c>
      <c r="E11" s="4">
        <v>45226.6875</v>
      </c>
      <c r="F11">
        <f t="shared" ref="F11:F13" si="4">(A11-E11)*24</f>
        <v>68.000000000058208</v>
      </c>
      <c r="H11">
        <v>13298.65</v>
      </c>
      <c r="I11">
        <v>14252</v>
      </c>
      <c r="K11">
        <f t="shared" si="0"/>
        <v>949.42885700007139</v>
      </c>
      <c r="L11">
        <f t="shared" si="0"/>
        <v>1017.4912543728136</v>
      </c>
      <c r="M11">
        <f t="shared" si="1"/>
        <v>68.062397372742225</v>
      </c>
      <c r="N11">
        <v>500</v>
      </c>
      <c r="O11">
        <v>250</v>
      </c>
      <c r="P11">
        <f>5000*123.7/3288</f>
        <v>188.10827250608273</v>
      </c>
      <c r="S11" s="5">
        <f t="shared" ref="S11:S49" si="5">5000/AVERAGE(P11,Q11,R11)*1000*N11/O11</f>
        <v>53160.873080032339</v>
      </c>
    </row>
    <row r="12" spans="1:19" x14ac:dyDescent="0.25">
      <c r="A12" s="4">
        <v>45229.520833333336</v>
      </c>
      <c r="B12" t="s">
        <v>16</v>
      </c>
      <c r="C12">
        <v>2</v>
      </c>
      <c r="D12">
        <v>5</v>
      </c>
      <c r="E12" s="4">
        <v>45226.6875</v>
      </c>
      <c r="F12">
        <f t="shared" si="4"/>
        <v>68.000000000058208</v>
      </c>
      <c r="H12">
        <v>12557.1</v>
      </c>
      <c r="I12">
        <v>14163</v>
      </c>
      <c r="K12">
        <f t="shared" si="0"/>
        <v>896.48747055043907</v>
      </c>
      <c r="L12">
        <f t="shared" si="0"/>
        <v>1011.1372884986079</v>
      </c>
      <c r="M12">
        <f t="shared" si="1"/>
        <v>114.64981794816879</v>
      </c>
      <c r="N12">
        <v>500</v>
      </c>
      <c r="O12">
        <v>250</v>
      </c>
      <c r="P12">
        <v>98.03</v>
      </c>
      <c r="S12" s="5">
        <f t="shared" si="5"/>
        <v>102009.58890135672</v>
      </c>
    </row>
    <row r="13" spans="1:19" x14ac:dyDescent="0.25">
      <c r="A13" s="4">
        <v>45229.520833333336</v>
      </c>
      <c r="B13" t="s">
        <v>16</v>
      </c>
      <c r="C13">
        <v>3</v>
      </c>
      <c r="D13">
        <v>5</v>
      </c>
      <c r="E13" s="4">
        <v>45226.6875</v>
      </c>
      <c r="F13">
        <f t="shared" si="4"/>
        <v>68.000000000058208</v>
      </c>
      <c r="H13">
        <v>13287.91</v>
      </c>
      <c r="I13">
        <v>14375</v>
      </c>
      <c r="K13">
        <f t="shared" si="0"/>
        <v>948.6620975226673</v>
      </c>
      <c r="L13">
        <f t="shared" si="0"/>
        <v>1026.2725779967159</v>
      </c>
      <c r="M13">
        <f t="shared" si="1"/>
        <v>77.610480474048586</v>
      </c>
      <c r="N13">
        <v>500</v>
      </c>
      <c r="O13">
        <v>250</v>
      </c>
      <c r="P13">
        <v>97.83</v>
      </c>
      <c r="S13" s="5">
        <f t="shared" si="5"/>
        <v>102218.13349688235</v>
      </c>
    </row>
    <row r="14" spans="1:19" x14ac:dyDescent="0.25">
      <c r="A14" s="4">
        <v>45229.520833333336</v>
      </c>
      <c r="B14" t="s">
        <v>16</v>
      </c>
      <c r="C14">
        <v>1</v>
      </c>
      <c r="D14">
        <v>8.5</v>
      </c>
      <c r="E14" s="4">
        <v>45226.6875</v>
      </c>
      <c r="F14">
        <f>(A14-E14)*24</f>
        <v>68.000000000058208</v>
      </c>
      <c r="H14">
        <v>11187.49</v>
      </c>
      <c r="I14">
        <v>16768</v>
      </c>
      <c r="K14">
        <f t="shared" si="0"/>
        <v>798.70707503391156</v>
      </c>
      <c r="L14">
        <f t="shared" si="0"/>
        <v>1197.1157278503606</v>
      </c>
      <c r="M14">
        <f t="shared" si="1"/>
        <v>398.40865281644903</v>
      </c>
      <c r="N14">
        <v>500</v>
      </c>
      <c r="O14">
        <v>250</v>
      </c>
      <c r="P14">
        <v>20.21</v>
      </c>
      <c r="S14" s="5">
        <f t="shared" si="5"/>
        <v>494804.55220188026</v>
      </c>
    </row>
    <row r="15" spans="1:19" x14ac:dyDescent="0.25">
      <c r="A15" s="4">
        <v>45229.520833333336</v>
      </c>
      <c r="B15" t="s">
        <v>16</v>
      </c>
      <c r="C15">
        <v>2</v>
      </c>
      <c r="D15">
        <v>8.5</v>
      </c>
      <c r="E15" s="4">
        <v>45226.6875</v>
      </c>
      <c r="F15">
        <f t="shared" ref="F15:F17" si="6">(A15-E15)*24</f>
        <v>68.000000000058208</v>
      </c>
      <c r="H15">
        <v>12584.81</v>
      </c>
      <c r="I15">
        <v>14401</v>
      </c>
      <c r="K15">
        <f t="shared" si="0"/>
        <v>898.46576711644173</v>
      </c>
      <c r="L15">
        <f t="shared" si="0"/>
        <v>1028.1287927464839</v>
      </c>
      <c r="M15">
        <f t="shared" si="1"/>
        <v>129.66302563004217</v>
      </c>
      <c r="N15">
        <v>500</v>
      </c>
      <c r="O15">
        <v>250</v>
      </c>
      <c r="P15">
        <v>31.94</v>
      </c>
      <c r="S15" s="5">
        <f t="shared" si="5"/>
        <v>313087.03819661867</v>
      </c>
    </row>
    <row r="16" spans="1:19" x14ac:dyDescent="0.25">
      <c r="A16" s="4">
        <v>45229.520833333336</v>
      </c>
      <c r="B16" t="s">
        <v>16</v>
      </c>
      <c r="C16">
        <v>3</v>
      </c>
      <c r="D16">
        <v>8.5</v>
      </c>
      <c r="E16" s="4">
        <v>45226.6875</v>
      </c>
      <c r="F16">
        <f t="shared" si="6"/>
        <v>68.000000000058208</v>
      </c>
      <c r="H16">
        <v>13297.04</v>
      </c>
      <c r="I16">
        <v>14856</v>
      </c>
      <c r="K16">
        <f t="shared" si="0"/>
        <v>949.31391447133581</v>
      </c>
      <c r="L16">
        <f t="shared" si="0"/>
        <v>1060.6125508674234</v>
      </c>
      <c r="M16">
        <f t="shared" si="1"/>
        <v>111.29863639608755</v>
      </c>
      <c r="N16">
        <v>500</v>
      </c>
      <c r="O16">
        <v>250</v>
      </c>
      <c r="P16">
        <v>56.44</v>
      </c>
      <c r="S16" s="5">
        <f t="shared" si="5"/>
        <v>177179.30545712262</v>
      </c>
    </row>
    <row r="17" spans="1:19" x14ac:dyDescent="0.25">
      <c r="A17" s="4">
        <v>45229.520833333336</v>
      </c>
      <c r="B17" t="s">
        <v>16</v>
      </c>
      <c r="C17">
        <v>1</v>
      </c>
      <c r="D17">
        <v>9</v>
      </c>
      <c r="E17" s="4">
        <v>45226.6875</v>
      </c>
      <c r="F17">
        <f t="shared" si="6"/>
        <v>68.000000000058208</v>
      </c>
      <c r="H17">
        <v>13366.37</v>
      </c>
      <c r="I17">
        <v>16227</v>
      </c>
      <c r="K17">
        <f t="shared" si="0"/>
        <v>954.26358249446719</v>
      </c>
      <c r="L17">
        <f t="shared" si="0"/>
        <v>1158.4921824801886</v>
      </c>
      <c r="M17">
        <f t="shared" si="1"/>
        <v>204.22859998572142</v>
      </c>
      <c r="N17">
        <v>500</v>
      </c>
      <c r="O17">
        <v>250</v>
      </c>
      <c r="P17">
        <v>62.4</v>
      </c>
      <c r="S17" s="5">
        <f t="shared" si="5"/>
        <v>160256.41025641025</v>
      </c>
    </row>
    <row r="18" spans="1:19" x14ac:dyDescent="0.25">
      <c r="A18" s="4">
        <v>45229.520833333336</v>
      </c>
      <c r="B18" t="s">
        <v>16</v>
      </c>
      <c r="C18">
        <v>2</v>
      </c>
      <c r="D18">
        <v>9</v>
      </c>
      <c r="E18" s="4">
        <v>45226.6875</v>
      </c>
      <c r="F18">
        <f>(A18-E18)*24</f>
        <v>68.000000000058208</v>
      </c>
      <c r="H18">
        <v>12934.2</v>
      </c>
      <c r="I18">
        <v>13763</v>
      </c>
      <c r="K18">
        <f t="shared" ref="K18:L49" si="7">H18/14.007</f>
        <v>923.40972370957388</v>
      </c>
      <c r="L18">
        <f t="shared" si="7"/>
        <v>982.58013850217753</v>
      </c>
      <c r="M18">
        <f t="shared" si="1"/>
        <v>59.170414792603651</v>
      </c>
      <c r="N18">
        <v>500</v>
      </c>
      <c r="O18">
        <v>250</v>
      </c>
      <c r="P18">
        <v>68.790000000000006</v>
      </c>
      <c r="S18" s="5">
        <f t="shared" si="5"/>
        <v>145369.96656490769</v>
      </c>
    </row>
    <row r="19" spans="1:19" x14ac:dyDescent="0.25">
      <c r="A19" s="4">
        <v>45229.520833333336</v>
      </c>
      <c r="B19" t="s">
        <v>16</v>
      </c>
      <c r="C19">
        <v>3</v>
      </c>
      <c r="D19">
        <v>9</v>
      </c>
      <c r="E19" s="4">
        <v>45226.6875</v>
      </c>
      <c r="F19">
        <f t="shared" ref="F19:F28" si="8">(A19-E19)*24</f>
        <v>68.000000000058208</v>
      </c>
      <c r="H19">
        <v>13098.45</v>
      </c>
      <c r="I19">
        <v>13608</v>
      </c>
      <c r="K19">
        <f t="shared" si="7"/>
        <v>935.13600342685811</v>
      </c>
      <c r="L19">
        <f t="shared" si="7"/>
        <v>971.51424287856071</v>
      </c>
      <c r="M19">
        <f t="shared" si="1"/>
        <v>36.378239451702598</v>
      </c>
      <c r="N19">
        <v>500</v>
      </c>
      <c r="O19">
        <v>250</v>
      </c>
      <c r="P19">
        <v>80.709999999999994</v>
      </c>
      <c r="S19" s="5">
        <f t="shared" si="5"/>
        <v>123900.38409119067</v>
      </c>
    </row>
    <row r="20" spans="1:19" x14ac:dyDescent="0.25">
      <c r="A20" s="4">
        <v>45230.479166666664</v>
      </c>
      <c r="B20" t="s">
        <v>16</v>
      </c>
      <c r="C20">
        <v>1</v>
      </c>
      <c r="D20">
        <v>5</v>
      </c>
      <c r="E20" s="4">
        <v>45226.6875</v>
      </c>
      <c r="F20">
        <f t="shared" si="8"/>
        <v>90.999999999941792</v>
      </c>
      <c r="H20">
        <v>13089.52</v>
      </c>
      <c r="I20">
        <v>14065</v>
      </c>
      <c r="K20">
        <f t="shared" si="7"/>
        <v>934.49846505318772</v>
      </c>
      <c r="L20">
        <f t="shared" si="7"/>
        <v>1004.1407867494825</v>
      </c>
      <c r="M20">
        <f t="shared" si="1"/>
        <v>69.642321696294744</v>
      </c>
      <c r="N20">
        <v>500</v>
      </c>
      <c r="O20">
        <v>250</v>
      </c>
      <c r="P20">
        <f>5000*123.7/3697</f>
        <v>167.29780903435218</v>
      </c>
      <c r="S20" s="5">
        <f t="shared" si="5"/>
        <v>59773.645917542439</v>
      </c>
    </row>
    <row r="21" spans="1:19" x14ac:dyDescent="0.25">
      <c r="A21" s="4">
        <v>45230.479166666664</v>
      </c>
      <c r="B21" t="s">
        <v>16</v>
      </c>
      <c r="C21">
        <v>2</v>
      </c>
      <c r="D21">
        <v>5</v>
      </c>
      <c r="E21" s="4">
        <v>45226.6875</v>
      </c>
      <c r="F21">
        <f t="shared" si="8"/>
        <v>90.999999999941792</v>
      </c>
      <c r="H21">
        <v>12243.91</v>
      </c>
      <c r="I21">
        <v>13930</v>
      </c>
      <c r="K21">
        <f t="shared" si="7"/>
        <v>874.12793603198406</v>
      </c>
      <c r="L21">
        <f t="shared" si="7"/>
        <v>994.50274862568722</v>
      </c>
      <c r="M21">
        <f t="shared" si="1"/>
        <v>120.37481259370315</v>
      </c>
      <c r="N21">
        <v>500</v>
      </c>
      <c r="O21">
        <v>250</v>
      </c>
      <c r="P21">
        <v>98.1</v>
      </c>
      <c r="S21" s="5">
        <f t="shared" si="5"/>
        <v>101936.79918450562</v>
      </c>
    </row>
    <row r="22" spans="1:19" x14ac:dyDescent="0.25">
      <c r="A22" s="4">
        <v>45230.479166666664</v>
      </c>
      <c r="B22" t="s">
        <v>16</v>
      </c>
      <c r="C22">
        <v>3</v>
      </c>
      <c r="D22">
        <v>5</v>
      </c>
      <c r="E22" s="4">
        <v>45226.6875</v>
      </c>
      <c r="F22">
        <f t="shared" si="8"/>
        <v>90.999999999941792</v>
      </c>
      <c r="H22">
        <v>13164.39</v>
      </c>
      <c r="I22">
        <v>14596</v>
      </c>
      <c r="K22">
        <f t="shared" si="7"/>
        <v>939.84364960376956</v>
      </c>
      <c r="L22">
        <f t="shared" si="7"/>
        <v>1042.0504033697437</v>
      </c>
      <c r="M22">
        <f t="shared" si="1"/>
        <v>102.2067537659741</v>
      </c>
      <c r="N22">
        <v>500</v>
      </c>
      <c r="O22">
        <v>250</v>
      </c>
      <c r="P22">
        <v>85.66</v>
      </c>
      <c r="S22" s="5">
        <f t="shared" si="5"/>
        <v>116740.6023815083</v>
      </c>
    </row>
    <row r="23" spans="1:19" x14ac:dyDescent="0.25">
      <c r="A23" s="4">
        <v>45230.479166666664</v>
      </c>
      <c r="B23" t="s">
        <v>16</v>
      </c>
      <c r="C23">
        <v>1</v>
      </c>
      <c r="D23">
        <v>8.5</v>
      </c>
      <c r="E23" s="4">
        <v>45226.6875</v>
      </c>
      <c r="F23">
        <f t="shared" si="8"/>
        <v>90.999999999941792</v>
      </c>
      <c r="H23">
        <v>7046.35</v>
      </c>
      <c r="I23">
        <v>14459</v>
      </c>
      <c r="K23">
        <f t="shared" si="7"/>
        <v>503.05918469336763</v>
      </c>
      <c r="L23">
        <f t="shared" si="7"/>
        <v>1032.2695794959664</v>
      </c>
      <c r="M23">
        <f t="shared" si="1"/>
        <v>529.21039480259878</v>
      </c>
      <c r="N23">
        <v>500</v>
      </c>
      <c r="O23">
        <v>250</v>
      </c>
      <c r="P23">
        <v>9.06</v>
      </c>
      <c r="S23" s="5">
        <f t="shared" si="5"/>
        <v>1103752.7593818984</v>
      </c>
    </row>
    <row r="24" spans="1:19" x14ac:dyDescent="0.25">
      <c r="A24" s="4">
        <v>45230.479166666664</v>
      </c>
      <c r="B24" t="s">
        <v>16</v>
      </c>
      <c r="C24">
        <v>2</v>
      </c>
      <c r="D24">
        <v>8.5</v>
      </c>
      <c r="E24" s="4">
        <v>45226.6875</v>
      </c>
      <c r="F24">
        <f t="shared" si="8"/>
        <v>90.999999999941792</v>
      </c>
      <c r="H24">
        <v>10184.75</v>
      </c>
      <c r="I24">
        <v>14605</v>
      </c>
      <c r="K24">
        <f t="shared" si="7"/>
        <v>727.11858356536015</v>
      </c>
      <c r="L24">
        <f t="shared" si="7"/>
        <v>1042.6929392446634</v>
      </c>
      <c r="M24">
        <f t="shared" si="1"/>
        <v>315.57435567930327</v>
      </c>
      <c r="N24">
        <v>500</v>
      </c>
      <c r="O24">
        <v>250</v>
      </c>
      <c r="P24">
        <v>15.35</v>
      </c>
      <c r="S24" s="5">
        <f t="shared" si="5"/>
        <v>651465.79804560263</v>
      </c>
    </row>
    <row r="25" spans="1:19" x14ac:dyDescent="0.25">
      <c r="A25" s="4">
        <v>45230.479166666664</v>
      </c>
      <c r="B25" t="s">
        <v>16</v>
      </c>
      <c r="C25">
        <v>3</v>
      </c>
      <c r="D25">
        <v>8.5</v>
      </c>
      <c r="E25" s="4">
        <v>45226.6875</v>
      </c>
      <c r="F25">
        <f t="shared" si="8"/>
        <v>90.999999999941792</v>
      </c>
      <c r="H25">
        <v>12473.21</v>
      </c>
      <c r="I25">
        <v>14754</v>
      </c>
      <c r="K25">
        <f t="shared" si="7"/>
        <v>890.49832226743763</v>
      </c>
      <c r="L25">
        <f t="shared" si="7"/>
        <v>1053.3304776183338</v>
      </c>
      <c r="M25">
        <f t="shared" si="1"/>
        <v>162.83215535089619</v>
      </c>
      <c r="N25">
        <v>500</v>
      </c>
      <c r="O25">
        <v>250</v>
      </c>
      <c r="P25">
        <v>33.450000000000003</v>
      </c>
      <c r="S25" s="5">
        <f t="shared" si="5"/>
        <v>298953.6621823617</v>
      </c>
    </row>
    <row r="26" spans="1:19" x14ac:dyDescent="0.25">
      <c r="A26" s="4">
        <v>45230.479166666664</v>
      </c>
      <c r="B26" t="s">
        <v>16</v>
      </c>
      <c r="C26">
        <v>1</v>
      </c>
      <c r="D26">
        <v>9</v>
      </c>
      <c r="E26" s="4">
        <v>45226.6875</v>
      </c>
      <c r="F26">
        <f t="shared" si="8"/>
        <v>90.999999999941792</v>
      </c>
      <c r="H26">
        <v>12673.51</v>
      </c>
      <c r="I26">
        <v>14798</v>
      </c>
      <c r="K26">
        <f t="shared" si="7"/>
        <v>904.79831512815019</v>
      </c>
      <c r="L26">
        <f t="shared" si="7"/>
        <v>1056.4717641179411</v>
      </c>
      <c r="M26">
        <f t="shared" si="1"/>
        <v>151.67344898979093</v>
      </c>
      <c r="N26">
        <v>500</v>
      </c>
      <c r="O26">
        <v>250</v>
      </c>
      <c r="P26">
        <v>42.77</v>
      </c>
      <c r="S26" s="5">
        <f t="shared" si="5"/>
        <v>233808.74444704229</v>
      </c>
    </row>
    <row r="27" spans="1:19" x14ac:dyDescent="0.25">
      <c r="A27" s="4">
        <v>45230.479166666664</v>
      </c>
      <c r="B27" t="s">
        <v>16</v>
      </c>
      <c r="C27">
        <v>2</v>
      </c>
      <c r="D27">
        <v>9</v>
      </c>
      <c r="E27" s="4">
        <v>45226.6875</v>
      </c>
      <c r="F27">
        <f t="shared" si="8"/>
        <v>90.999999999941792</v>
      </c>
      <c r="H27">
        <v>12665.57</v>
      </c>
      <c r="I27">
        <v>13494</v>
      </c>
      <c r="K27">
        <f t="shared" si="7"/>
        <v>904.23145570072109</v>
      </c>
      <c r="L27">
        <f t="shared" si="7"/>
        <v>963.37545512957809</v>
      </c>
      <c r="M27">
        <f t="shared" si="1"/>
        <v>59.143999428857001</v>
      </c>
      <c r="N27">
        <v>500</v>
      </c>
      <c r="O27">
        <v>250</v>
      </c>
      <c r="P27">
        <v>63.55</v>
      </c>
      <c r="S27" s="5">
        <f t="shared" si="5"/>
        <v>157356.41227380018</v>
      </c>
    </row>
    <row r="28" spans="1:19" x14ac:dyDescent="0.25">
      <c r="A28" s="4">
        <v>45230.479166666664</v>
      </c>
      <c r="B28" t="s">
        <v>16</v>
      </c>
      <c r="C28">
        <v>3</v>
      </c>
      <c r="D28">
        <v>9</v>
      </c>
      <c r="E28" s="4">
        <v>45226.6875</v>
      </c>
      <c r="F28">
        <f t="shared" si="8"/>
        <v>90.999999999941792</v>
      </c>
      <c r="H28">
        <v>13140.58</v>
      </c>
      <c r="I28">
        <v>13747</v>
      </c>
      <c r="K28">
        <f t="shared" si="7"/>
        <v>938.1437852502321</v>
      </c>
      <c r="L28">
        <f t="shared" si="7"/>
        <v>981.43785250232031</v>
      </c>
      <c r="M28">
        <f t="shared" si="1"/>
        <v>43.294067252088212</v>
      </c>
      <c r="N28">
        <v>500</v>
      </c>
      <c r="O28">
        <v>250</v>
      </c>
      <c r="P28">
        <v>76.36</v>
      </c>
      <c r="S28" s="5">
        <f t="shared" si="5"/>
        <v>130958.61707700368</v>
      </c>
    </row>
    <row r="29" spans="1:19" x14ac:dyDescent="0.25">
      <c r="A29" s="4">
        <v>45232.583333333336</v>
      </c>
      <c r="B29" t="s">
        <v>16</v>
      </c>
      <c r="C29">
        <v>1</v>
      </c>
      <c r="D29">
        <v>5</v>
      </c>
      <c r="E29" s="4">
        <v>45226.6875</v>
      </c>
      <c r="F29">
        <f t="shared" ref="F29:F37" si="9">(A29-E29)*24</f>
        <v>141.50000000005821</v>
      </c>
      <c r="H29">
        <v>13011.59</v>
      </c>
      <c r="I29">
        <v>13974</v>
      </c>
      <c r="K29">
        <f t="shared" si="7"/>
        <v>928.93481830513315</v>
      </c>
      <c r="L29">
        <f t="shared" si="7"/>
        <v>997.64403512529452</v>
      </c>
      <c r="M29">
        <f t="shared" si="1"/>
        <v>68.709216820161373</v>
      </c>
      <c r="N29">
        <v>500</v>
      </c>
      <c r="O29">
        <v>250</v>
      </c>
      <c r="P29">
        <f>5000*123.7/4538</f>
        <v>136.29352137505509</v>
      </c>
      <c r="S29" s="5">
        <f t="shared" si="5"/>
        <v>73371.059013742924</v>
      </c>
    </row>
    <row r="30" spans="1:19" x14ac:dyDescent="0.25">
      <c r="A30" s="4">
        <v>45232.583333333336</v>
      </c>
      <c r="B30" t="s">
        <v>16</v>
      </c>
      <c r="C30">
        <v>2</v>
      </c>
      <c r="D30">
        <v>5</v>
      </c>
      <c r="E30" s="4">
        <v>45226.6875</v>
      </c>
      <c r="F30">
        <f t="shared" si="9"/>
        <v>141.50000000005821</v>
      </c>
      <c r="H30">
        <v>11656.76</v>
      </c>
      <c r="I30">
        <v>13547</v>
      </c>
      <c r="K30">
        <f t="shared" si="7"/>
        <v>832.20960948097388</v>
      </c>
      <c r="L30">
        <f t="shared" si="7"/>
        <v>967.15927750410515</v>
      </c>
      <c r="M30">
        <f t="shared" si="1"/>
        <v>134.94966802313127</v>
      </c>
      <c r="N30">
        <v>500</v>
      </c>
      <c r="O30">
        <v>250</v>
      </c>
      <c r="P30">
        <v>99.15</v>
      </c>
      <c r="S30" s="5">
        <f t="shared" si="5"/>
        <v>100857.28693898133</v>
      </c>
    </row>
    <row r="31" spans="1:19" x14ac:dyDescent="0.25">
      <c r="A31" s="4">
        <v>45232.583333333336</v>
      </c>
      <c r="B31" t="s">
        <v>16</v>
      </c>
      <c r="C31">
        <v>3</v>
      </c>
      <c r="D31">
        <v>5</v>
      </c>
      <c r="E31" s="4">
        <v>45226.6875</v>
      </c>
      <c r="F31">
        <f t="shared" si="9"/>
        <v>141.50000000005821</v>
      </c>
      <c r="H31">
        <v>12631.67</v>
      </c>
      <c r="I31">
        <v>14123</v>
      </c>
      <c r="K31">
        <f t="shared" si="7"/>
        <v>901.81123723852363</v>
      </c>
      <c r="L31">
        <f t="shared" si="7"/>
        <v>1008.2815734989648</v>
      </c>
      <c r="M31">
        <f t="shared" si="1"/>
        <v>106.47033626044117</v>
      </c>
      <c r="N31">
        <v>500</v>
      </c>
      <c r="O31">
        <v>250</v>
      </c>
      <c r="P31">
        <v>63.16</v>
      </c>
      <c r="S31" s="5">
        <f t="shared" si="5"/>
        <v>158328.05573147562</v>
      </c>
    </row>
    <row r="32" spans="1:19" x14ac:dyDescent="0.25">
      <c r="A32" s="4">
        <v>45232.583333333336</v>
      </c>
      <c r="B32" t="s">
        <v>16</v>
      </c>
      <c r="C32">
        <v>1</v>
      </c>
      <c r="D32">
        <v>8.5</v>
      </c>
      <c r="E32" s="4">
        <v>45226.6875</v>
      </c>
      <c r="F32">
        <f t="shared" si="9"/>
        <v>141.50000000005821</v>
      </c>
      <c r="H32">
        <v>0</v>
      </c>
      <c r="I32">
        <v>14965</v>
      </c>
      <c r="K32">
        <f t="shared" si="7"/>
        <v>0</v>
      </c>
      <c r="L32">
        <f t="shared" si="7"/>
        <v>1068.3943742414508</v>
      </c>
      <c r="M32">
        <f t="shared" si="1"/>
        <v>1068.3943742414508</v>
      </c>
      <c r="N32">
        <v>500</v>
      </c>
      <c r="O32">
        <v>100</v>
      </c>
      <c r="P32">
        <v>8.36</v>
      </c>
      <c r="S32" s="5">
        <f t="shared" si="5"/>
        <v>2990430.6220095698</v>
      </c>
    </row>
    <row r="33" spans="1:19" x14ac:dyDescent="0.25">
      <c r="A33" s="4">
        <v>45232.583333333336</v>
      </c>
      <c r="B33" t="s">
        <v>16</v>
      </c>
      <c r="C33">
        <v>2</v>
      </c>
      <c r="D33">
        <v>8.5</v>
      </c>
      <c r="E33" s="4">
        <v>45226.6875</v>
      </c>
      <c r="F33">
        <f t="shared" si="9"/>
        <v>141.50000000005821</v>
      </c>
      <c r="H33">
        <v>0</v>
      </c>
      <c r="I33">
        <v>15202</v>
      </c>
      <c r="K33">
        <f t="shared" si="7"/>
        <v>0</v>
      </c>
      <c r="L33">
        <f t="shared" si="7"/>
        <v>1085.3144856143358</v>
      </c>
      <c r="M33">
        <f t="shared" si="1"/>
        <v>1085.3144856143358</v>
      </c>
      <c r="N33">
        <v>500</v>
      </c>
      <c r="O33">
        <v>100</v>
      </c>
      <c r="P33">
        <v>8.09</v>
      </c>
      <c r="S33" s="5">
        <f t="shared" si="5"/>
        <v>3090234.857849197</v>
      </c>
    </row>
    <row r="34" spans="1:19" x14ac:dyDescent="0.25">
      <c r="A34" s="4">
        <v>45232.583333333336</v>
      </c>
      <c r="B34" t="s">
        <v>16</v>
      </c>
      <c r="C34">
        <v>3</v>
      </c>
      <c r="D34">
        <v>8.5</v>
      </c>
      <c r="E34" s="4">
        <v>45226.6875</v>
      </c>
      <c r="F34">
        <f t="shared" si="9"/>
        <v>141.50000000005821</v>
      </c>
      <c r="H34">
        <v>5606.17</v>
      </c>
      <c r="I34">
        <v>14993</v>
      </c>
      <c r="K34">
        <f t="shared" si="7"/>
        <v>400.24059398871992</v>
      </c>
      <c r="L34">
        <f t="shared" si="7"/>
        <v>1070.3933747412009</v>
      </c>
      <c r="M34">
        <f t="shared" si="1"/>
        <v>670.15278075248102</v>
      </c>
      <c r="N34">
        <v>500</v>
      </c>
      <c r="O34">
        <v>100</v>
      </c>
      <c r="P34">
        <v>15.9</v>
      </c>
      <c r="S34" s="5">
        <f t="shared" si="5"/>
        <v>1572327.0440251569</v>
      </c>
    </row>
    <row r="35" spans="1:19" x14ac:dyDescent="0.25">
      <c r="A35" s="4">
        <v>45232.583333333336</v>
      </c>
      <c r="B35" t="s">
        <v>16</v>
      </c>
      <c r="C35">
        <v>1</v>
      </c>
      <c r="D35">
        <v>9</v>
      </c>
      <c r="E35" s="4">
        <v>45226.6875</v>
      </c>
      <c r="F35">
        <f t="shared" si="9"/>
        <v>141.50000000005821</v>
      </c>
      <c r="H35">
        <v>6701.58</v>
      </c>
      <c r="I35">
        <v>14749</v>
      </c>
      <c r="K35">
        <f t="shared" si="7"/>
        <v>478.44506318269435</v>
      </c>
      <c r="L35">
        <f t="shared" si="7"/>
        <v>1052.9735132433784</v>
      </c>
      <c r="M35">
        <f t="shared" si="1"/>
        <v>574.52845006068401</v>
      </c>
      <c r="N35">
        <v>500</v>
      </c>
      <c r="O35">
        <v>100</v>
      </c>
      <c r="P35">
        <v>17.809999999999999</v>
      </c>
      <c r="S35" s="5">
        <f t="shared" si="5"/>
        <v>1403705.783267827</v>
      </c>
    </row>
    <row r="36" spans="1:19" x14ac:dyDescent="0.25">
      <c r="A36" s="4">
        <v>45232.583333333336</v>
      </c>
      <c r="B36" t="s">
        <v>16</v>
      </c>
      <c r="C36">
        <v>2</v>
      </c>
      <c r="D36">
        <v>9</v>
      </c>
      <c r="E36" s="4">
        <v>45226.6875</v>
      </c>
      <c r="F36">
        <f t="shared" si="9"/>
        <v>141.50000000005821</v>
      </c>
      <c r="H36">
        <v>10524.61</v>
      </c>
      <c r="I36">
        <v>13304</v>
      </c>
      <c r="K36">
        <f t="shared" si="7"/>
        <v>751.38216605982734</v>
      </c>
      <c r="L36">
        <f t="shared" si="7"/>
        <v>949.81080888127372</v>
      </c>
      <c r="M36">
        <f t="shared" si="1"/>
        <v>198.42864282144637</v>
      </c>
      <c r="N36">
        <v>500</v>
      </c>
      <c r="O36">
        <v>100</v>
      </c>
      <c r="P36">
        <v>42.55</v>
      </c>
      <c r="S36" s="5">
        <f t="shared" si="5"/>
        <v>587544.06580493553</v>
      </c>
    </row>
    <row r="37" spans="1:19" x14ac:dyDescent="0.25">
      <c r="A37" s="4">
        <v>45232.583333333336</v>
      </c>
      <c r="B37" t="s">
        <v>16</v>
      </c>
      <c r="C37">
        <v>3</v>
      </c>
      <c r="D37">
        <v>9</v>
      </c>
      <c r="E37" s="4">
        <v>45226.6875</v>
      </c>
      <c r="F37">
        <f t="shared" si="9"/>
        <v>141.50000000005821</v>
      </c>
      <c r="H37">
        <v>12802.59</v>
      </c>
      <c r="I37">
        <v>13025</v>
      </c>
      <c r="K37">
        <f t="shared" si="7"/>
        <v>914.01370743199834</v>
      </c>
      <c r="L37">
        <f t="shared" si="7"/>
        <v>929.89219675876348</v>
      </c>
      <c r="M37">
        <f t="shared" si="1"/>
        <v>15.878489326765134</v>
      </c>
      <c r="N37">
        <v>500</v>
      </c>
      <c r="O37">
        <v>100</v>
      </c>
      <c r="P37">
        <v>84.16</v>
      </c>
      <c r="S37" s="5">
        <f t="shared" si="5"/>
        <v>297053.23193916352</v>
      </c>
    </row>
    <row r="38" spans="1:19" x14ac:dyDescent="0.25">
      <c r="A38" s="4">
        <v>45233.625</v>
      </c>
      <c r="B38" t="s">
        <v>16</v>
      </c>
      <c r="C38">
        <v>1</v>
      </c>
      <c r="D38">
        <v>5</v>
      </c>
      <c r="E38" s="4">
        <v>45226.6875</v>
      </c>
      <c r="F38">
        <f t="shared" ref="F38:F45" si="10">(A38-E38)*24</f>
        <v>166.5</v>
      </c>
      <c r="H38">
        <v>12803.31</v>
      </c>
      <c r="I38">
        <v>13566</v>
      </c>
      <c r="K38">
        <f t="shared" si="7"/>
        <v>914.06511030199181</v>
      </c>
      <c r="L38">
        <f t="shared" si="7"/>
        <v>968.51574212893559</v>
      </c>
      <c r="M38">
        <f t="shared" si="1"/>
        <v>54.450631826943777</v>
      </c>
      <c r="N38">
        <v>500</v>
      </c>
      <c r="O38">
        <v>250</v>
      </c>
      <c r="P38">
        <f>5000*123.7/4717</f>
        <v>131.12147551409794</v>
      </c>
      <c r="S38" s="5">
        <f t="shared" si="5"/>
        <v>76265.157639450277</v>
      </c>
    </row>
    <row r="39" spans="1:19" x14ac:dyDescent="0.25">
      <c r="A39" s="4">
        <v>45233.625</v>
      </c>
      <c r="B39" t="s">
        <v>16</v>
      </c>
      <c r="C39">
        <v>2</v>
      </c>
      <c r="D39">
        <v>5</v>
      </c>
      <c r="E39" s="4">
        <v>45226.6875</v>
      </c>
      <c r="F39">
        <f t="shared" si="10"/>
        <v>166.5</v>
      </c>
      <c r="H39">
        <v>11367.99</v>
      </c>
      <c r="I39">
        <v>13431</v>
      </c>
      <c r="K39">
        <f t="shared" si="7"/>
        <v>811.59348896980077</v>
      </c>
      <c r="L39">
        <f t="shared" si="7"/>
        <v>958.87770400514034</v>
      </c>
      <c r="M39">
        <f t="shared" si="1"/>
        <v>147.28421503533957</v>
      </c>
      <c r="N39">
        <v>500</v>
      </c>
      <c r="O39">
        <v>250</v>
      </c>
      <c r="P39">
        <v>100.64</v>
      </c>
      <c r="S39" s="5">
        <f t="shared" si="5"/>
        <v>99364.069952305246</v>
      </c>
    </row>
    <row r="40" spans="1:19" x14ac:dyDescent="0.25">
      <c r="A40" s="4">
        <v>45233.625</v>
      </c>
      <c r="B40" t="s">
        <v>16</v>
      </c>
      <c r="C40">
        <v>3</v>
      </c>
      <c r="D40">
        <v>5</v>
      </c>
      <c r="E40" s="4">
        <v>45226.6875</v>
      </c>
      <c r="F40">
        <f t="shared" si="10"/>
        <v>166.5</v>
      </c>
      <c r="H40">
        <v>12111.35</v>
      </c>
      <c r="I40">
        <v>13858</v>
      </c>
      <c r="K40">
        <f t="shared" si="7"/>
        <v>864.66409652316702</v>
      </c>
      <c r="L40">
        <f t="shared" si="7"/>
        <v>989.36246162632972</v>
      </c>
      <c r="M40">
        <f t="shared" si="1"/>
        <v>124.6983651031627</v>
      </c>
      <c r="N40">
        <v>500</v>
      </c>
      <c r="O40">
        <v>250</v>
      </c>
      <c r="P40">
        <v>50.81</v>
      </c>
      <c r="S40" s="5">
        <f t="shared" si="5"/>
        <v>196811.65124975395</v>
      </c>
    </row>
    <row r="41" spans="1:19" x14ac:dyDescent="0.25">
      <c r="A41" s="4">
        <v>45233.625</v>
      </c>
      <c r="B41" t="s">
        <v>16</v>
      </c>
      <c r="C41">
        <v>2</v>
      </c>
      <c r="D41">
        <v>8.5</v>
      </c>
      <c r="E41" s="4">
        <v>45226.6875</v>
      </c>
      <c r="F41">
        <f t="shared" si="10"/>
        <v>166.5</v>
      </c>
      <c r="H41">
        <v>0</v>
      </c>
      <c r="I41">
        <v>15215</v>
      </c>
      <c r="K41">
        <f t="shared" si="7"/>
        <v>0</v>
      </c>
      <c r="L41">
        <f t="shared" si="7"/>
        <v>1086.2425929892197</v>
      </c>
      <c r="M41">
        <f t="shared" si="1"/>
        <v>1086.2425929892197</v>
      </c>
      <c r="N41">
        <v>500</v>
      </c>
      <c r="O41">
        <v>100</v>
      </c>
      <c r="P41">
        <v>8.1199999999999992</v>
      </c>
      <c r="S41" s="5">
        <f t="shared" si="5"/>
        <v>3078817.7339901482</v>
      </c>
    </row>
    <row r="42" spans="1:19" x14ac:dyDescent="0.25">
      <c r="A42" s="4">
        <v>45233.625</v>
      </c>
      <c r="B42" t="s">
        <v>16</v>
      </c>
      <c r="C42">
        <v>3</v>
      </c>
      <c r="D42">
        <v>8.5</v>
      </c>
      <c r="E42" s="4">
        <v>45226.6875</v>
      </c>
      <c r="F42">
        <f t="shared" si="10"/>
        <v>166.5</v>
      </c>
      <c r="H42">
        <v>0</v>
      </c>
      <c r="I42">
        <v>15315</v>
      </c>
      <c r="K42">
        <f t="shared" si="7"/>
        <v>0</v>
      </c>
      <c r="L42">
        <f t="shared" si="7"/>
        <v>1093.3818804883274</v>
      </c>
      <c r="M42">
        <f t="shared" si="1"/>
        <v>1093.3818804883274</v>
      </c>
      <c r="N42">
        <v>500</v>
      </c>
      <c r="O42">
        <v>100</v>
      </c>
      <c r="P42">
        <v>8.48</v>
      </c>
      <c r="S42" s="5">
        <f t="shared" si="5"/>
        <v>2948113.2075471701</v>
      </c>
    </row>
    <row r="43" spans="1:19" x14ac:dyDescent="0.25">
      <c r="A43" s="4">
        <v>45233.625</v>
      </c>
      <c r="B43" t="s">
        <v>16</v>
      </c>
      <c r="C43">
        <v>1</v>
      </c>
      <c r="D43">
        <v>9</v>
      </c>
      <c r="E43" s="4">
        <v>45226.6875</v>
      </c>
      <c r="F43">
        <f t="shared" si="10"/>
        <v>166.5</v>
      </c>
      <c r="H43">
        <v>0</v>
      </c>
      <c r="I43">
        <v>14922</v>
      </c>
      <c r="K43">
        <f t="shared" si="7"/>
        <v>0</v>
      </c>
      <c r="L43">
        <f t="shared" si="7"/>
        <v>1065.3244806168345</v>
      </c>
      <c r="M43">
        <f t="shared" si="1"/>
        <v>1065.3244806168345</v>
      </c>
      <c r="N43">
        <v>500</v>
      </c>
      <c r="O43">
        <v>100</v>
      </c>
      <c r="P43">
        <v>9.02</v>
      </c>
      <c r="S43" s="5">
        <f t="shared" si="5"/>
        <v>2771618.6252771621</v>
      </c>
    </row>
    <row r="44" spans="1:19" x14ac:dyDescent="0.25">
      <c r="A44" s="4">
        <v>45233.625</v>
      </c>
      <c r="B44" t="s">
        <v>16</v>
      </c>
      <c r="C44">
        <v>2</v>
      </c>
      <c r="D44">
        <v>9</v>
      </c>
      <c r="E44" s="4">
        <v>45226.6875</v>
      </c>
      <c r="F44">
        <f t="shared" si="10"/>
        <v>166.5</v>
      </c>
      <c r="H44">
        <v>7636.1</v>
      </c>
      <c r="I44">
        <v>13808</v>
      </c>
      <c r="K44">
        <f t="shared" si="7"/>
        <v>545.16313271935462</v>
      </c>
      <c r="L44">
        <f t="shared" si="7"/>
        <v>985.79281787677587</v>
      </c>
      <c r="M44">
        <f t="shared" si="1"/>
        <v>440.62968515742125</v>
      </c>
      <c r="N44">
        <v>500</v>
      </c>
      <c r="O44">
        <v>100</v>
      </c>
      <c r="P44">
        <v>24.48</v>
      </c>
      <c r="S44" s="5">
        <f t="shared" si="5"/>
        <v>1021241.8300653594</v>
      </c>
    </row>
    <row r="45" spans="1:19" x14ac:dyDescent="0.25">
      <c r="A45" s="4">
        <v>45233.625</v>
      </c>
      <c r="B45" t="s">
        <v>16</v>
      </c>
      <c r="C45">
        <v>3</v>
      </c>
      <c r="D45">
        <v>9</v>
      </c>
      <c r="E45" s="4">
        <v>45226.6875</v>
      </c>
      <c r="F45">
        <f t="shared" si="10"/>
        <v>166.5</v>
      </c>
      <c r="H45">
        <v>12699</v>
      </c>
      <c r="I45">
        <v>12999</v>
      </c>
      <c r="K45">
        <f t="shared" si="7"/>
        <v>906.61811951167272</v>
      </c>
      <c r="L45">
        <f t="shared" si="7"/>
        <v>928.03598200899557</v>
      </c>
      <c r="M45">
        <f t="shared" si="1"/>
        <v>21.417862497322858</v>
      </c>
      <c r="N45">
        <v>500</v>
      </c>
      <c r="O45">
        <v>100</v>
      </c>
      <c r="P45">
        <v>83.06</v>
      </c>
      <c r="S45" s="5">
        <f t="shared" si="5"/>
        <v>300987.23814110277</v>
      </c>
    </row>
    <row r="46" spans="1:19" x14ac:dyDescent="0.25">
      <c r="A46" s="4">
        <v>45236.5</v>
      </c>
      <c r="B46" t="s">
        <v>16</v>
      </c>
      <c r="C46">
        <v>1</v>
      </c>
      <c r="D46">
        <v>5</v>
      </c>
      <c r="E46" s="4">
        <v>45226.6875</v>
      </c>
      <c r="F46">
        <f t="shared" ref="F46:F49" si="11">(A46-E46)*24</f>
        <v>235.5</v>
      </c>
      <c r="H46">
        <v>12677.54</v>
      </c>
      <c r="I46">
        <v>13733</v>
      </c>
      <c r="K46">
        <f t="shared" si="7"/>
        <v>905.08602841436436</v>
      </c>
      <c r="L46">
        <f t="shared" si="7"/>
        <v>980.43835225244527</v>
      </c>
      <c r="M46">
        <f t="shared" si="1"/>
        <v>75.352323838080906</v>
      </c>
      <c r="N46">
        <v>500</v>
      </c>
      <c r="O46">
        <v>250</v>
      </c>
      <c r="P46">
        <f>5000*123.7/4727</f>
        <v>130.84408715887454</v>
      </c>
      <c r="S46" s="5">
        <f t="shared" si="5"/>
        <v>76426.839126919978</v>
      </c>
    </row>
    <row r="47" spans="1:19" x14ac:dyDescent="0.25">
      <c r="A47" s="4">
        <v>45236.5</v>
      </c>
      <c r="B47" t="s">
        <v>16</v>
      </c>
      <c r="C47">
        <v>2</v>
      </c>
      <c r="D47">
        <v>5</v>
      </c>
      <c r="E47" s="4">
        <v>45226.6875</v>
      </c>
      <c r="F47">
        <f t="shared" si="11"/>
        <v>235.5</v>
      </c>
      <c r="H47">
        <v>10727.24</v>
      </c>
      <c r="I47">
        <v>13415</v>
      </c>
      <c r="K47">
        <f t="shared" si="7"/>
        <v>765.84850431926895</v>
      </c>
      <c r="L47">
        <f t="shared" si="7"/>
        <v>957.73541800528312</v>
      </c>
      <c r="M47">
        <f t="shared" si="1"/>
        <v>191.88691368601417</v>
      </c>
      <c r="N47">
        <v>500</v>
      </c>
      <c r="O47">
        <v>250</v>
      </c>
      <c r="P47">
        <v>109.64</v>
      </c>
      <c r="S47" s="5">
        <f t="shared" si="5"/>
        <v>91207.588471360825</v>
      </c>
    </row>
    <row r="48" spans="1:19" x14ac:dyDescent="0.25">
      <c r="A48" s="4">
        <v>45236.5</v>
      </c>
      <c r="B48" t="s">
        <v>16</v>
      </c>
      <c r="C48">
        <v>3</v>
      </c>
      <c r="D48">
        <v>5</v>
      </c>
      <c r="E48" s="4">
        <v>45226.6875</v>
      </c>
      <c r="F48">
        <f t="shared" si="11"/>
        <v>235.5</v>
      </c>
      <c r="H48">
        <v>10175.94</v>
      </c>
      <c r="I48">
        <v>13911</v>
      </c>
      <c r="K48">
        <f t="shared" si="7"/>
        <v>726.48961233668888</v>
      </c>
      <c r="L48">
        <f t="shared" si="7"/>
        <v>993.14628400085678</v>
      </c>
      <c r="M48">
        <f t="shared" si="1"/>
        <v>266.6566716641679</v>
      </c>
      <c r="N48">
        <v>500</v>
      </c>
      <c r="O48">
        <v>250</v>
      </c>
      <c r="P48">
        <v>35.01</v>
      </c>
      <c r="S48" s="5">
        <f t="shared" si="5"/>
        <v>285632.67637817765</v>
      </c>
    </row>
    <row r="49" spans="1:19" x14ac:dyDescent="0.25">
      <c r="A49" s="4"/>
      <c r="E49" s="4"/>
      <c r="S4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Zach_Flinkstrom</dc:creator>
  <cp:lastModifiedBy>Zach Flinkstrom</cp:lastModifiedBy>
  <dcterms:created xsi:type="dcterms:W3CDTF">2023-06-26T18:52:02Z</dcterms:created>
  <dcterms:modified xsi:type="dcterms:W3CDTF">2023-11-13T19:01:32Z</dcterms:modified>
</cp:coreProperties>
</file>