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Applications/MAMP/htdocs/FP/"/>
    </mc:Choice>
  </mc:AlternateContent>
  <bookViews>
    <workbookView xWindow="900" yWindow="460" windowWidth="33580" windowHeight="17740" activeTab="2"/>
  </bookViews>
  <sheets>
    <sheet name="Sheet1" sheetId="1" r:id="rId1"/>
    <sheet name="Stats" sheetId="2" r:id="rId2"/>
    <sheet name="question" sheetId="3" r:id="rId3"/>
    <sheet name="question2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G19" i="2"/>
  <c r="E12" i="2"/>
  <c r="E18" i="2"/>
  <c r="E30" i="2"/>
  <c r="E28" i="2"/>
  <c r="D3" i="4"/>
  <c r="D4" i="4"/>
  <c r="H20" i="1"/>
  <c r="H21" i="1"/>
  <c r="H22" i="1"/>
  <c r="H23" i="1"/>
  <c r="H24" i="1"/>
  <c r="H25" i="1"/>
  <c r="H26" i="1"/>
  <c r="H27" i="1"/>
  <c r="H19" i="1"/>
  <c r="H45" i="1"/>
  <c r="H46" i="1"/>
  <c r="H47" i="1"/>
  <c r="H48" i="1"/>
  <c r="H49" i="1"/>
  <c r="H50" i="1"/>
  <c r="H51" i="1"/>
  <c r="H52" i="1"/>
  <c r="H44" i="1"/>
  <c r="G23" i="1"/>
  <c r="G22" i="1"/>
  <c r="G21" i="1"/>
  <c r="G20" i="1"/>
  <c r="C28" i="2"/>
  <c r="G2" i="3"/>
  <c r="G4" i="3"/>
  <c r="I2" i="3"/>
  <c r="E29" i="2"/>
  <c r="D29" i="2"/>
  <c r="C29" i="2"/>
  <c r="D28" i="2"/>
  <c r="E17" i="2"/>
  <c r="E16" i="2"/>
  <c r="E15" i="2"/>
  <c r="E14" i="2"/>
  <c r="E13" i="2"/>
  <c r="E11" i="2"/>
  <c r="E10" i="2"/>
  <c r="E9" i="2"/>
  <c r="E8" i="2"/>
  <c r="D45" i="1"/>
  <c r="G45" i="1"/>
  <c r="D20" i="1"/>
  <c r="D21" i="1"/>
  <c r="D46" i="1"/>
  <c r="D22" i="1"/>
  <c r="I7" i="1"/>
  <c r="H7" i="1"/>
  <c r="G5" i="1"/>
  <c r="D5" i="1"/>
  <c r="D6" i="1"/>
  <c r="D7" i="1"/>
  <c r="D8" i="1"/>
  <c r="D9" i="1"/>
  <c r="D10" i="1"/>
  <c r="D11" i="1"/>
  <c r="D12" i="1"/>
  <c r="G12" i="1"/>
  <c r="D47" i="1"/>
  <c r="G46" i="1"/>
  <c r="G11" i="1"/>
  <c r="H8" i="1"/>
  <c r="G8" i="1"/>
  <c r="G7" i="1"/>
  <c r="I12" i="1"/>
  <c r="I13" i="1"/>
  <c r="G6" i="1"/>
  <c r="I11" i="1"/>
  <c r="H6" i="1"/>
  <c r="I10" i="1"/>
  <c r="I9" i="1"/>
  <c r="G10" i="1"/>
  <c r="D13" i="1"/>
  <c r="H12" i="1"/>
  <c r="I8" i="1"/>
  <c r="H11" i="1"/>
  <c r="G9" i="1"/>
  <c r="H10" i="1"/>
  <c r="H9" i="1"/>
  <c r="D23" i="1"/>
  <c r="G47" i="1"/>
  <c r="D48" i="1"/>
  <c r="G13" i="1"/>
  <c r="H13" i="1"/>
  <c r="D24" i="1"/>
  <c r="D49" i="1"/>
  <c r="G48" i="1"/>
  <c r="G24" i="1"/>
  <c r="D25" i="1"/>
  <c r="D50" i="1"/>
  <c r="G49" i="1"/>
  <c r="G25" i="1"/>
  <c r="D26" i="1"/>
  <c r="G50" i="1"/>
  <c r="D51" i="1"/>
  <c r="D27" i="1"/>
  <c r="G26" i="1"/>
  <c r="G51" i="1"/>
  <c r="D52" i="1"/>
  <c r="D28" i="1"/>
  <c r="G28" i="1"/>
  <c r="G27" i="1"/>
  <c r="G52" i="1"/>
  <c r="D53" i="1"/>
  <c r="G53" i="1"/>
</calcChain>
</file>

<file path=xl/sharedStrings.xml><?xml version="1.0" encoding="utf-8"?>
<sst xmlns="http://schemas.openxmlformats.org/spreadsheetml/2006/main" count="196" uniqueCount="60">
  <si>
    <t>Date</t>
  </si>
  <si>
    <t>Days Previous Start</t>
  </si>
  <si>
    <t>Track Category</t>
  </si>
  <si>
    <t xml:space="preserve">Horse </t>
  </si>
  <si>
    <t>A</t>
  </si>
  <si>
    <t>2 Latest Start</t>
  </si>
  <si>
    <t>3 Latest Start</t>
  </si>
  <si>
    <t>4 Latest Start</t>
  </si>
  <si>
    <t>5 Latest Start</t>
  </si>
  <si>
    <t>6 Latest Start</t>
  </si>
  <si>
    <t>7 Latest Start</t>
  </si>
  <si>
    <t>8 Latest Start</t>
  </si>
  <si>
    <t>9 Latest Start</t>
  </si>
  <si>
    <t>M</t>
  </si>
  <si>
    <t>P</t>
  </si>
  <si>
    <t>Cumulative</t>
  </si>
  <si>
    <t>Days From Latest Start</t>
  </si>
  <si>
    <t>Days From 2nd Latest Start</t>
  </si>
  <si>
    <t>start</t>
  </si>
  <si>
    <t>Run</t>
  </si>
  <si>
    <t>Latest start</t>
  </si>
  <si>
    <t>10 Latest Start</t>
  </si>
  <si>
    <t>Days From 3nd Latest Start</t>
  </si>
  <si>
    <t>Intended Approach</t>
  </si>
  <si>
    <t>Current Approach</t>
  </si>
  <si>
    <t>New Approach</t>
  </si>
  <si>
    <t>At the moment we are taking the average difference of the horses rating</t>
  </si>
  <si>
    <t>Report class</t>
  </si>
  <si>
    <t>B</t>
  </si>
  <si>
    <t>75B</t>
  </si>
  <si>
    <t>G1</t>
  </si>
  <si>
    <t>Horse</t>
  </si>
  <si>
    <t>Example</t>
  </si>
  <si>
    <t>Average for Horse A</t>
  </si>
  <si>
    <t>Average for Horse B</t>
  </si>
  <si>
    <t>Result</t>
  </si>
  <si>
    <t>75B to G1</t>
  </si>
  <si>
    <t>Average of all Horses</t>
  </si>
  <si>
    <t>Rating</t>
  </si>
  <si>
    <t>Diff in Rating</t>
  </si>
  <si>
    <t>As well as taking the average can we find the average of thedifference in the  Highest Rating eg</t>
  </si>
  <si>
    <t>Highest Rating</t>
  </si>
  <si>
    <t>Horse A</t>
  </si>
  <si>
    <t>Horse B</t>
  </si>
  <si>
    <t>Average</t>
  </si>
  <si>
    <t>Note the next calculation is only Valid for the intended approach or the current approach</t>
  </si>
  <si>
    <t>Runs that meet filter</t>
  </si>
  <si>
    <t>Run</t>
    <phoneticPr fontId="2" type="noConversion"/>
  </si>
  <si>
    <t>Class</t>
    <phoneticPr fontId="2" type="noConversion"/>
  </si>
  <si>
    <t>G1</t>
    <phoneticPr fontId="2" type="noConversion"/>
  </si>
  <si>
    <t>OPN</t>
    <phoneticPr fontId="2" type="noConversion"/>
  </si>
  <si>
    <t>Rating</t>
    <phoneticPr fontId="2" type="noConversion"/>
  </si>
  <si>
    <t>AVG</t>
    <phoneticPr fontId="2" type="noConversion"/>
  </si>
  <si>
    <t>DIFFERENCE</t>
    <phoneticPr fontId="2" type="noConversion"/>
  </si>
  <si>
    <t>G1 - OPN</t>
    <phoneticPr fontId="2" type="noConversion"/>
  </si>
  <si>
    <t>Same</t>
    <phoneticPr fontId="2" type="noConversion"/>
  </si>
  <si>
    <t>Same condition</t>
    <phoneticPr fontId="2" type="noConversion"/>
  </si>
  <si>
    <t xml:space="preserve">Horse </t>
    <phoneticPr fontId="2" type="noConversion"/>
  </si>
  <si>
    <t>A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</si>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</sst>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152399</xdr:rowOff>
    </xdr:from>
    <xdr:to>
      <xdr:col>16</xdr:col>
      <xdr:colOff>581025</xdr:colOff>
      <xdr:row>26</xdr:row>
      <xdr:rowOff>0</xdr:rowOff>
    </xdr:to>
    <xdr:sp macro="" textlink="">
      <xdr:nvSpPr>
        <xdr:cNvPr id="2" name="TextBox 1"/>
        <xdr:cNvSpPr txBox="1"/>
      </xdr:nvSpPr>
      <xdr:spPr>
        <a:xfrm>
          <a:off x="10334625" y="152399"/>
          <a:ext cx="4276725" cy="4800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Intended Approach</a:t>
          </a:r>
        </a:p>
        <a:p>
          <a:r>
            <a:rPr lang="en-AU" sz="1100"/>
            <a:t>If Filter Condition were set as </a:t>
          </a:r>
        </a:p>
        <a:p>
          <a:r>
            <a:rPr lang="en-AU" sz="1100"/>
            <a:t>Days Previous starts 21 Days</a:t>
          </a:r>
        </a:p>
        <a:p>
          <a:r>
            <a:rPr lang="en-AU" sz="1100"/>
            <a:t>Days between selected or matched races 366</a:t>
          </a:r>
        </a:p>
        <a:p>
          <a:r>
            <a:rPr lang="en-AU" sz="1100"/>
            <a:t>Track</a:t>
          </a:r>
          <a:r>
            <a:rPr lang="en-AU" sz="1100" baseline="0"/>
            <a:t> Category M</a:t>
          </a:r>
        </a:p>
        <a:p>
          <a:endParaRPr lang="en-AU" sz="1100" baseline="0"/>
        </a:p>
        <a:p>
          <a:r>
            <a:rPr lang="en-AU" sz="1100" baseline="0"/>
            <a:t>Then the runs that can be matchf for Run 1 are</a:t>
          </a:r>
        </a:p>
        <a:p>
          <a:r>
            <a:rPr lang="en-AU" sz="1100" baseline="0"/>
            <a:t>Run 3, 5, 6, 7, 8   So number of matches is  5</a:t>
          </a:r>
        </a:p>
        <a:p>
          <a:r>
            <a:rPr lang="en-AU" sz="1100" baseline="0"/>
            <a:t>Run 2 cannot be matched because Track Category P</a:t>
          </a:r>
        </a:p>
        <a:p>
          <a:r>
            <a:rPr lang="en-AU" sz="1100" baseline="0"/>
            <a:t>Run 4 cannot be matched becasue Days previous start is 35</a:t>
          </a:r>
        </a:p>
        <a:p>
          <a:r>
            <a:rPr lang="en-AU" sz="1100" baseline="0"/>
            <a:t>Run 9 cannot be matched because Days previous start is 298</a:t>
          </a:r>
        </a:p>
        <a:p>
          <a:r>
            <a:rPr lang="en-AU" sz="1100" baseline="0"/>
            <a:t>Run 10 cannot be matched becasue Days between selected runs is 438</a:t>
          </a:r>
        </a:p>
        <a:p>
          <a:endParaRPr lang="en-AU" sz="1100" baseline="0"/>
        </a:p>
        <a:p>
          <a:r>
            <a:rPr lang="en-AU" sz="1100" baseline="0"/>
            <a:t>Runs that can be matched for Run 2 is Nil because Track Category is P</a:t>
          </a:r>
        </a:p>
        <a:p>
          <a:endParaRPr lang="en-AU" sz="1100" baseline="0"/>
        </a:p>
        <a:p>
          <a:r>
            <a:rPr lang="en-AU" sz="1100" baseline="0"/>
            <a:t>Runs that can be matched for Run 3 are</a:t>
          </a:r>
        </a:p>
        <a:p>
          <a:r>
            <a:rPr lang="en-AU" sz="1100" baseline="0"/>
            <a:t>Runs 5, 6, 7, 8 So the number of matched runs is 4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4 cannot be matched becasue Days previous start is 35</a:t>
          </a:r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9 cannot be matched because Days previous start is 298</a:t>
          </a:r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10 cannot be matched becasue Days between selected runs is 403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>
              <a:effectLst/>
            </a:rPr>
            <a:t>Each</a:t>
          </a:r>
          <a:r>
            <a:rPr lang="en-AU" baseline="0">
              <a:effectLst/>
            </a:rPr>
            <a:t> run is analysed or processed in the same way</a:t>
          </a:r>
        </a:p>
        <a:p>
          <a:endParaRPr lang="en-AU" baseline="0">
            <a:effectLst/>
          </a:endParaRPr>
        </a:p>
        <a:p>
          <a:r>
            <a:rPr lang="en-AU" baseline="0">
              <a:effectLst/>
            </a:rPr>
            <a:t>Note Run 10 is the horses first start and therefore can't be matched</a:t>
          </a:r>
        </a:p>
        <a:p>
          <a:endParaRPr lang="en-AU" baseline="0">
            <a:effectLst/>
          </a:endParaRPr>
        </a:p>
        <a:p>
          <a:r>
            <a:rPr lang="en-AU" baseline="0">
              <a:effectLst/>
            </a:rPr>
            <a:t>Similarly if a Horse has only one run then it is ignored.</a:t>
          </a:r>
        </a:p>
        <a:p>
          <a:endParaRPr lang="en-AU">
            <a:effectLst/>
          </a:endParaRPr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  <xdr:twoCellAnchor>
    <xdr:from>
      <xdr:col>9</xdr:col>
      <xdr:colOff>600075</xdr:colOff>
      <xdr:row>26</xdr:row>
      <xdr:rowOff>142875</xdr:rowOff>
    </xdr:from>
    <xdr:to>
      <xdr:col>16</xdr:col>
      <xdr:colOff>561975</xdr:colOff>
      <xdr:row>43</xdr:row>
      <xdr:rowOff>66675</xdr:rowOff>
    </xdr:to>
    <xdr:sp macro="" textlink="">
      <xdr:nvSpPr>
        <xdr:cNvPr id="3" name="TextBox 2"/>
        <xdr:cNvSpPr txBox="1"/>
      </xdr:nvSpPr>
      <xdr:spPr>
        <a:xfrm>
          <a:off x="10363200" y="5095875"/>
          <a:ext cx="4229100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Current Approach</a:t>
          </a:r>
        </a:p>
        <a:p>
          <a:r>
            <a:rPr lang="en-AU" sz="1100"/>
            <a:t>This is where ONLY runs within 366 days</a:t>
          </a:r>
          <a:r>
            <a:rPr lang="en-AU" sz="1100" baseline="0"/>
            <a:t> from the date of the latest start are searched for matches. </a:t>
          </a:r>
        </a:p>
        <a:p>
          <a:endParaRPr lang="en-AU" sz="1100" baseline="0"/>
        </a:p>
        <a:p>
          <a:r>
            <a:rPr lang="en-AU" sz="1100" b="1" baseline="0">
              <a:solidFill>
                <a:srgbClr val="FF0000"/>
              </a:solidFill>
            </a:rPr>
            <a:t>OR is it days from todays date  or the day selected for the reports eg from 1/8/2007 to 31/7/2017? So is it 31/7/2018 - 366 days or 366 days from 31/7/2018</a:t>
          </a:r>
        </a:p>
        <a:p>
          <a:endParaRPr lang="en-AU" sz="1100" baseline="0"/>
        </a:p>
        <a:p>
          <a:r>
            <a:rPr lang="en-AU" sz="1100" baseline="0"/>
            <a:t>So matches will</a:t>
          </a:r>
        </a:p>
        <a:p>
          <a:r>
            <a:rPr lang="en-AU" sz="1100" baseline="0"/>
            <a:t>Run 1 &amp; Run 3</a:t>
          </a:r>
        </a:p>
        <a:p>
          <a:endParaRPr lang="en-AU" sz="1100" baseline="0"/>
        </a:p>
        <a:p>
          <a:r>
            <a:rPr lang="en-AU" sz="1100" baseline="0"/>
            <a:t>Run 2 is not matched becasue it is track Category P </a:t>
          </a:r>
        </a:p>
        <a:p>
          <a:r>
            <a:rPr lang="en-AU" sz="1100" baseline="0"/>
            <a:t>Run 4 is not matched becasue it is 35 days since previous start</a:t>
          </a:r>
        </a:p>
        <a:p>
          <a:r>
            <a:rPr lang="en-AU" sz="1100" baseline="0"/>
            <a:t>Run 5 is not matched because days since previous start is  300 days </a:t>
          </a:r>
        </a:p>
        <a:p>
          <a:endParaRPr lang="en-AU" sz="1100" baseline="0"/>
        </a:p>
        <a:p>
          <a:r>
            <a:rPr lang="en-AU" sz="1100" baseline="0"/>
            <a:t>Runs 6 - 10 are not matcherd because they are not within 366 of date of latest start or run1</a:t>
          </a:r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  <xdr:twoCellAnchor>
    <xdr:from>
      <xdr:col>9</xdr:col>
      <xdr:colOff>504825</xdr:colOff>
      <xdr:row>45</xdr:row>
      <xdr:rowOff>142874</xdr:rowOff>
    </xdr:from>
    <xdr:to>
      <xdr:col>17</xdr:col>
      <xdr:colOff>581024</xdr:colOff>
      <xdr:row>62</xdr:row>
      <xdr:rowOff>95250</xdr:rowOff>
    </xdr:to>
    <xdr:sp macro="" textlink="">
      <xdr:nvSpPr>
        <xdr:cNvPr id="4" name="TextBox 3"/>
        <xdr:cNvSpPr txBox="1"/>
      </xdr:nvSpPr>
      <xdr:spPr>
        <a:xfrm>
          <a:off x="10267950" y="8715374"/>
          <a:ext cx="4952999" cy="3190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New Approach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Filter Condition were set as </a:t>
          </a:r>
          <a:endParaRPr lang="en-AU">
            <a:effectLst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 Previous starts 21 Days</a:t>
          </a:r>
          <a:endParaRPr lang="en-AU">
            <a:effectLst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Track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Category M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where Run 1 is compared to Run 2, then Run 2 is compared to Run 3 etc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matches will be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5 and Run 6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6 and Run 7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7 and Run 8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2 with Run 1 is not a match becasue Track Category is P for Run 2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2 with Run 3  is not a match becasue Track Category is P for Run 2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3 with Run 4 is not a match because Run 4 is 35 days since previous start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8 with Run 9 is not a match because Run 9 is 298 days since previous start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10 is the horses first start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>
            <a:effectLst/>
          </a:endParaRPr>
        </a:p>
        <a:p>
          <a:endParaRPr lang="en-AU" sz="1100"/>
        </a:p>
      </xdr:txBody>
    </xdr:sp>
    <xdr:clientData/>
  </xdr:twoCellAnchor>
  <xdr:twoCellAnchor>
    <xdr:from>
      <xdr:col>7</xdr:col>
      <xdr:colOff>523875</xdr:colOff>
      <xdr:row>42</xdr:row>
      <xdr:rowOff>76200</xdr:rowOff>
    </xdr:from>
    <xdr:to>
      <xdr:col>9</xdr:col>
      <xdr:colOff>457200</xdr:colOff>
      <xdr:row>50</xdr:row>
      <xdr:rowOff>133350</xdr:rowOff>
    </xdr:to>
    <xdr:cxnSp macro="">
      <xdr:nvCxnSpPr>
        <xdr:cNvPr id="6" name="Straight Arrow Connector 5"/>
        <xdr:cNvCxnSpPr/>
      </xdr:nvCxnSpPr>
      <xdr:spPr>
        <a:xfrm flipH="1" flipV="1">
          <a:off x="7010400" y="8077200"/>
          <a:ext cx="3209925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25</xdr:row>
      <xdr:rowOff>152400</xdr:rowOff>
    </xdr:from>
    <xdr:to>
      <xdr:col>9</xdr:col>
      <xdr:colOff>419100</xdr:colOff>
      <xdr:row>34</xdr:row>
      <xdr:rowOff>19050</xdr:rowOff>
    </xdr:to>
    <xdr:cxnSp macro="">
      <xdr:nvCxnSpPr>
        <xdr:cNvPr id="9" name="Straight Arrow Connector 8"/>
        <xdr:cNvCxnSpPr/>
      </xdr:nvCxnSpPr>
      <xdr:spPr>
        <a:xfrm flipH="1" flipV="1">
          <a:off x="6972300" y="4914900"/>
          <a:ext cx="3209925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838200</xdr:colOff>
      <xdr:row>3</xdr:row>
      <xdr:rowOff>171450</xdr:rowOff>
    </xdr:from>
    <xdr:to>
      <xdr:col>9</xdr:col>
      <xdr:colOff>542925</xdr:colOff>
      <xdr:row>5</xdr:row>
      <xdr:rowOff>171450</xdr:rowOff>
    </xdr:to>
    <xdr:cxnSp macro="">
      <xdr:nvCxnSpPr>
        <xdr:cNvPr id="11" name="Straight Arrow Connector 10"/>
        <xdr:cNvCxnSpPr/>
      </xdr:nvCxnSpPr>
      <xdr:spPr>
        <a:xfrm flipH="1" flipV="1">
          <a:off x="8963025" y="742950"/>
          <a:ext cx="13430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5" zoomScale="113" zoomScaleNormal="120" workbookViewId="0">
      <selection activeCell="G43" sqref="G43:G46"/>
    </sheetView>
  </sheetViews>
  <sheetFormatPr baseColWidth="10" defaultColWidth="8.83203125" defaultRowHeight="14" x14ac:dyDescent="0.15"/>
  <cols>
    <col min="1" max="1" width="8.83203125" style="2"/>
    <col min="2" max="2" width="12.33203125" bestFit="1" customWidth="1"/>
    <col min="3" max="3" width="12.33203125" customWidth="1"/>
    <col min="4" max="4" width="11.5" bestFit="1" customWidth="1"/>
    <col min="5" max="5" width="18.1640625" style="2" bestFit="1" customWidth="1"/>
    <col min="6" max="6" width="14" bestFit="1" customWidth="1"/>
    <col min="7" max="7" width="20.6640625" bestFit="1" customWidth="1"/>
    <col min="8" max="9" width="24.5" bestFit="1" customWidth="1"/>
  </cols>
  <sheetData>
    <row r="1" spans="1:9" x14ac:dyDescent="0.15">
      <c r="A1" s="15" t="s">
        <v>23</v>
      </c>
      <c r="B1" s="16"/>
      <c r="C1" s="16"/>
      <c r="D1" s="16"/>
      <c r="E1" s="16"/>
      <c r="F1" s="16"/>
      <c r="G1" s="16"/>
      <c r="H1" s="16"/>
      <c r="I1" s="17"/>
    </row>
    <row r="2" spans="1:9" x14ac:dyDescent="0.15">
      <c r="G2" t="s">
        <v>15</v>
      </c>
      <c r="H2" t="s">
        <v>15</v>
      </c>
      <c r="I2" t="s">
        <v>15</v>
      </c>
    </row>
    <row r="3" spans="1:9" x14ac:dyDescent="0.15">
      <c r="A3" s="2" t="s">
        <v>3</v>
      </c>
      <c r="B3" t="s">
        <v>18</v>
      </c>
      <c r="C3" s="2" t="s">
        <v>19</v>
      </c>
      <c r="D3" t="s">
        <v>0</v>
      </c>
      <c r="E3" s="2" t="s">
        <v>1</v>
      </c>
      <c r="F3" t="s">
        <v>2</v>
      </c>
      <c r="G3" t="s">
        <v>16</v>
      </c>
      <c r="H3" t="s">
        <v>17</v>
      </c>
      <c r="I3" t="s">
        <v>22</v>
      </c>
    </row>
    <row r="4" spans="1:9" x14ac:dyDescent="0.15">
      <c r="A4" s="2" t="s">
        <v>4</v>
      </c>
      <c r="B4" t="s">
        <v>20</v>
      </c>
      <c r="C4" s="2">
        <v>1</v>
      </c>
      <c r="D4" s="1">
        <v>43190</v>
      </c>
      <c r="E4" s="2">
        <v>14</v>
      </c>
      <c r="F4" t="s">
        <v>13</v>
      </c>
      <c r="G4" s="2"/>
      <c r="H4" s="2"/>
    </row>
    <row r="5" spans="1:9" x14ac:dyDescent="0.15">
      <c r="A5" s="2" t="s">
        <v>4</v>
      </c>
      <c r="B5" t="s">
        <v>5</v>
      </c>
      <c r="C5" s="2">
        <v>2</v>
      </c>
      <c r="D5" s="1">
        <f>+D4-E4</f>
        <v>43176</v>
      </c>
      <c r="E5" s="2">
        <v>21</v>
      </c>
      <c r="F5" t="s">
        <v>14</v>
      </c>
      <c r="G5" s="4">
        <f>+$D$4-D5</f>
        <v>14</v>
      </c>
      <c r="H5" s="2"/>
    </row>
    <row r="6" spans="1:9" x14ac:dyDescent="0.15">
      <c r="A6" s="2" t="s">
        <v>4</v>
      </c>
      <c r="B6" t="s">
        <v>6</v>
      </c>
      <c r="C6" s="2">
        <v>3</v>
      </c>
      <c r="D6" s="1">
        <f t="shared" ref="D6:D12" si="0">+D5-E5</f>
        <v>43155</v>
      </c>
      <c r="E6" s="2">
        <v>14</v>
      </c>
      <c r="F6" t="s">
        <v>13</v>
      </c>
      <c r="G6" s="4">
        <f t="shared" ref="G6:G13" si="1">+$D$4-D6</f>
        <v>35</v>
      </c>
      <c r="H6" s="4">
        <f>+$D$5-D6</f>
        <v>21</v>
      </c>
    </row>
    <row r="7" spans="1:9" x14ac:dyDescent="0.15">
      <c r="A7" s="2" t="s">
        <v>4</v>
      </c>
      <c r="B7" t="s">
        <v>7</v>
      </c>
      <c r="C7" s="2">
        <v>4</v>
      </c>
      <c r="D7" s="1">
        <f t="shared" si="0"/>
        <v>43141</v>
      </c>
      <c r="E7" s="2">
        <v>35</v>
      </c>
      <c r="F7" t="s">
        <v>13</v>
      </c>
      <c r="G7" s="4">
        <f t="shared" si="1"/>
        <v>49</v>
      </c>
      <c r="H7" s="4">
        <f t="shared" ref="H7:H13" si="2">+$D$5-D7</f>
        <v>35</v>
      </c>
      <c r="I7" s="4">
        <f>+$D$6-D7</f>
        <v>14</v>
      </c>
    </row>
    <row r="8" spans="1:9" x14ac:dyDescent="0.15">
      <c r="A8" s="2" t="s">
        <v>4</v>
      </c>
      <c r="B8" t="s">
        <v>8</v>
      </c>
      <c r="C8" s="2">
        <v>5</v>
      </c>
      <c r="D8" s="1">
        <f t="shared" si="0"/>
        <v>43106</v>
      </c>
      <c r="E8" s="2">
        <v>14</v>
      </c>
      <c r="F8" t="s">
        <v>13</v>
      </c>
      <c r="G8" s="4">
        <f t="shared" si="1"/>
        <v>84</v>
      </c>
      <c r="H8" s="4">
        <f t="shared" si="2"/>
        <v>70</v>
      </c>
      <c r="I8" s="4">
        <f t="shared" ref="I8:I13" si="3">+$D$6-D8</f>
        <v>49</v>
      </c>
    </row>
    <row r="9" spans="1:9" x14ac:dyDescent="0.15">
      <c r="A9" s="2" t="s">
        <v>4</v>
      </c>
      <c r="B9" t="s">
        <v>9</v>
      </c>
      <c r="C9" s="2">
        <v>6</v>
      </c>
      <c r="D9" s="1">
        <f t="shared" si="0"/>
        <v>43092</v>
      </c>
      <c r="E9" s="2">
        <v>14</v>
      </c>
      <c r="F9" t="s">
        <v>13</v>
      </c>
      <c r="G9" s="4">
        <f t="shared" si="1"/>
        <v>98</v>
      </c>
      <c r="H9" s="4">
        <f t="shared" si="2"/>
        <v>84</v>
      </c>
      <c r="I9" s="4">
        <f t="shared" si="3"/>
        <v>63</v>
      </c>
    </row>
    <row r="10" spans="1:9" x14ac:dyDescent="0.15">
      <c r="A10" s="2" t="s">
        <v>4</v>
      </c>
      <c r="B10" t="s">
        <v>10</v>
      </c>
      <c r="C10" s="2">
        <v>7</v>
      </c>
      <c r="D10" s="1">
        <f t="shared" si="0"/>
        <v>43078</v>
      </c>
      <c r="E10" s="2">
        <v>14</v>
      </c>
      <c r="F10" t="s">
        <v>13</v>
      </c>
      <c r="G10" s="4">
        <f t="shared" si="1"/>
        <v>112</v>
      </c>
      <c r="H10" s="4">
        <f t="shared" si="2"/>
        <v>98</v>
      </c>
      <c r="I10" s="4">
        <f t="shared" si="3"/>
        <v>77</v>
      </c>
    </row>
    <row r="11" spans="1:9" x14ac:dyDescent="0.15">
      <c r="A11" s="2" t="s">
        <v>4</v>
      </c>
      <c r="B11" t="s">
        <v>11</v>
      </c>
      <c r="C11" s="2">
        <v>8</v>
      </c>
      <c r="D11" s="1">
        <f t="shared" si="0"/>
        <v>43064</v>
      </c>
      <c r="E11" s="2">
        <v>14</v>
      </c>
      <c r="F11" t="s">
        <v>13</v>
      </c>
      <c r="G11" s="4">
        <f t="shared" si="1"/>
        <v>126</v>
      </c>
      <c r="H11" s="4">
        <f t="shared" si="2"/>
        <v>112</v>
      </c>
      <c r="I11" s="4">
        <f t="shared" si="3"/>
        <v>91</v>
      </c>
    </row>
    <row r="12" spans="1:9" x14ac:dyDescent="0.15">
      <c r="A12" s="2" t="s">
        <v>4</v>
      </c>
      <c r="B12" t="s">
        <v>12</v>
      </c>
      <c r="C12" s="2">
        <v>9</v>
      </c>
      <c r="D12" s="1">
        <f t="shared" si="0"/>
        <v>43050</v>
      </c>
      <c r="E12" s="2">
        <v>298</v>
      </c>
      <c r="F12" t="s">
        <v>13</v>
      </c>
      <c r="G12" s="4">
        <f t="shared" si="1"/>
        <v>140</v>
      </c>
      <c r="H12" s="4">
        <f t="shared" si="2"/>
        <v>126</v>
      </c>
      <c r="I12" s="4">
        <f t="shared" si="3"/>
        <v>105</v>
      </c>
    </row>
    <row r="13" spans="1:9" x14ac:dyDescent="0.15">
      <c r="A13" s="2" t="s">
        <v>4</v>
      </c>
      <c r="B13" t="s">
        <v>21</v>
      </c>
      <c r="C13" s="2">
        <v>10</v>
      </c>
      <c r="D13" s="1">
        <f t="shared" ref="D13" si="4">+D12-E12</f>
        <v>42752</v>
      </c>
      <c r="E13" s="2">
        <v>999</v>
      </c>
      <c r="F13" t="s">
        <v>13</v>
      </c>
      <c r="G13" s="4">
        <f t="shared" si="1"/>
        <v>438</v>
      </c>
      <c r="H13" s="4">
        <f t="shared" si="2"/>
        <v>424</v>
      </c>
      <c r="I13" s="4">
        <f t="shared" si="3"/>
        <v>403</v>
      </c>
    </row>
    <row r="14" spans="1:9" x14ac:dyDescent="0.15">
      <c r="A14" s="3"/>
    </row>
    <row r="16" spans="1:9" x14ac:dyDescent="0.15">
      <c r="A16" s="15" t="s">
        <v>24</v>
      </c>
      <c r="B16" s="16"/>
      <c r="C16" s="16"/>
      <c r="D16" s="16"/>
      <c r="E16" s="16"/>
      <c r="F16" s="16"/>
      <c r="G16" s="16"/>
      <c r="H16" s="16"/>
      <c r="I16" s="17"/>
    </row>
    <row r="17" spans="1:9" x14ac:dyDescent="0.15">
      <c r="A17" s="5"/>
      <c r="B17" s="5"/>
      <c r="C17" s="5"/>
      <c r="D17" s="5"/>
      <c r="E17" s="5"/>
      <c r="F17" s="5"/>
      <c r="G17" t="s">
        <v>15</v>
      </c>
      <c r="H17" s="5"/>
      <c r="I17" s="5"/>
    </row>
    <row r="18" spans="1:9" x14ac:dyDescent="0.15">
      <c r="A18" s="2" t="s">
        <v>3</v>
      </c>
      <c r="B18" t="s">
        <v>18</v>
      </c>
      <c r="C18" s="2" t="s">
        <v>19</v>
      </c>
      <c r="D18" t="s">
        <v>0</v>
      </c>
      <c r="E18" s="2" t="s">
        <v>1</v>
      </c>
      <c r="F18" t="s">
        <v>2</v>
      </c>
      <c r="G18" t="s">
        <v>16</v>
      </c>
    </row>
    <row r="19" spans="1:9" x14ac:dyDescent="0.15">
      <c r="A19" s="2" t="s">
        <v>4</v>
      </c>
      <c r="B19" t="s">
        <v>20</v>
      </c>
      <c r="C19" s="2">
        <v>1</v>
      </c>
      <c r="D19" s="1">
        <v>43190</v>
      </c>
      <c r="E19" s="2">
        <v>14</v>
      </c>
      <c r="F19" t="s">
        <v>13</v>
      </c>
      <c r="G19" s="2"/>
      <c r="H19">
        <f>D19-D20</f>
        <v>14</v>
      </c>
    </row>
    <row r="20" spans="1:9" x14ac:dyDescent="0.15">
      <c r="A20" s="2" t="s">
        <v>4</v>
      </c>
      <c r="B20" t="s">
        <v>5</v>
      </c>
      <c r="C20" s="2">
        <v>2</v>
      </c>
      <c r="D20" s="1">
        <f>+D19-E19</f>
        <v>43176</v>
      </c>
      <c r="E20" s="2">
        <v>21</v>
      </c>
      <c r="F20" t="s">
        <v>14</v>
      </c>
      <c r="G20" s="4">
        <f>+$D$4-D20</f>
        <v>14</v>
      </c>
      <c r="H20">
        <f t="shared" ref="H20:H27" si="5">D20-D21</f>
        <v>21</v>
      </c>
    </row>
    <row r="21" spans="1:9" x14ac:dyDescent="0.15">
      <c r="A21" s="2" t="s">
        <v>4</v>
      </c>
      <c r="B21" t="s">
        <v>6</v>
      </c>
      <c r="C21" s="2">
        <v>3</v>
      </c>
      <c r="D21" s="1">
        <f t="shared" ref="D21:D28" si="6">+D20-E20</f>
        <v>43155</v>
      </c>
      <c r="E21" s="2">
        <v>14</v>
      </c>
      <c r="F21" t="s">
        <v>13</v>
      </c>
      <c r="G21" s="4">
        <f>+$D$4-D21</f>
        <v>35</v>
      </c>
      <c r="H21">
        <f t="shared" si="5"/>
        <v>14</v>
      </c>
    </row>
    <row r="22" spans="1:9" x14ac:dyDescent="0.15">
      <c r="A22" s="2" t="s">
        <v>4</v>
      </c>
      <c r="B22" t="s">
        <v>7</v>
      </c>
      <c r="C22" s="2">
        <v>4</v>
      </c>
      <c r="D22" s="1">
        <f t="shared" si="6"/>
        <v>43141</v>
      </c>
      <c r="E22" s="2">
        <v>35</v>
      </c>
      <c r="F22" t="s">
        <v>13</v>
      </c>
      <c r="G22" s="4">
        <f>+$D$4-D22</f>
        <v>49</v>
      </c>
      <c r="H22">
        <f t="shared" si="5"/>
        <v>35</v>
      </c>
    </row>
    <row r="23" spans="1:9" x14ac:dyDescent="0.15">
      <c r="A23" s="2" t="s">
        <v>4</v>
      </c>
      <c r="B23" t="s">
        <v>8</v>
      </c>
      <c r="C23" s="2">
        <v>5</v>
      </c>
      <c r="D23" s="1">
        <f t="shared" si="6"/>
        <v>43106</v>
      </c>
      <c r="E23" s="2">
        <v>300</v>
      </c>
      <c r="F23" t="s">
        <v>13</v>
      </c>
      <c r="G23" s="4">
        <f>+$D$4-D23</f>
        <v>84</v>
      </c>
      <c r="H23">
        <f t="shared" si="5"/>
        <v>300</v>
      </c>
    </row>
    <row r="24" spans="1:9" x14ac:dyDescent="0.15">
      <c r="A24" s="2" t="s">
        <v>4</v>
      </c>
      <c r="B24" t="s">
        <v>9</v>
      </c>
      <c r="C24" s="2">
        <v>6</v>
      </c>
      <c r="D24" s="1">
        <f t="shared" si="6"/>
        <v>42806</v>
      </c>
      <c r="E24" s="2">
        <v>14</v>
      </c>
      <c r="F24" t="s">
        <v>13</v>
      </c>
      <c r="G24" s="4">
        <f t="shared" ref="G24:G28" si="7">+$D$4-D24</f>
        <v>384</v>
      </c>
      <c r="H24">
        <f t="shared" si="5"/>
        <v>14</v>
      </c>
    </row>
    <row r="25" spans="1:9" x14ac:dyDescent="0.15">
      <c r="A25" s="2" t="s">
        <v>4</v>
      </c>
      <c r="B25" t="s">
        <v>10</v>
      </c>
      <c r="C25" s="2">
        <v>7</v>
      </c>
      <c r="D25" s="1">
        <f t="shared" si="6"/>
        <v>42792</v>
      </c>
      <c r="E25" s="2">
        <v>14</v>
      </c>
      <c r="F25" t="s">
        <v>13</v>
      </c>
      <c r="G25" s="4">
        <f t="shared" si="7"/>
        <v>398</v>
      </c>
      <c r="H25">
        <f t="shared" si="5"/>
        <v>14</v>
      </c>
    </row>
    <row r="26" spans="1:9" x14ac:dyDescent="0.15">
      <c r="A26" s="2" t="s">
        <v>4</v>
      </c>
      <c r="B26" t="s">
        <v>11</v>
      </c>
      <c r="C26" s="2">
        <v>8</v>
      </c>
      <c r="D26" s="1">
        <f t="shared" si="6"/>
        <v>42778</v>
      </c>
      <c r="E26" s="2">
        <v>14</v>
      </c>
      <c r="F26" t="s">
        <v>13</v>
      </c>
      <c r="G26" s="4">
        <f t="shared" si="7"/>
        <v>412</v>
      </c>
      <c r="H26">
        <f t="shared" si="5"/>
        <v>14</v>
      </c>
    </row>
    <row r="27" spans="1:9" x14ac:dyDescent="0.15">
      <c r="A27" s="2" t="s">
        <v>4</v>
      </c>
      <c r="B27" t="s">
        <v>12</v>
      </c>
      <c r="C27" s="2">
        <v>9</v>
      </c>
      <c r="D27" s="1">
        <f t="shared" si="6"/>
        <v>42764</v>
      </c>
      <c r="E27" s="2">
        <v>298</v>
      </c>
      <c r="F27" t="s">
        <v>13</v>
      </c>
      <c r="G27" s="4">
        <f t="shared" si="7"/>
        <v>426</v>
      </c>
      <c r="H27">
        <f t="shared" si="5"/>
        <v>298</v>
      </c>
    </row>
    <row r="28" spans="1:9" x14ac:dyDescent="0.15">
      <c r="A28" s="2" t="s">
        <v>4</v>
      </c>
      <c r="B28" t="s">
        <v>21</v>
      </c>
      <c r="C28" s="2">
        <v>10</v>
      </c>
      <c r="D28" s="1">
        <f t="shared" si="6"/>
        <v>42466</v>
      </c>
      <c r="E28" s="2">
        <v>999</v>
      </c>
      <c r="F28" t="s">
        <v>13</v>
      </c>
      <c r="G28" s="4">
        <f t="shared" si="7"/>
        <v>724</v>
      </c>
    </row>
    <row r="41" spans="1:9" ht="13" customHeight="1" x14ac:dyDescent="0.15">
      <c r="A41" s="15" t="s">
        <v>25</v>
      </c>
      <c r="B41" s="16"/>
      <c r="C41" s="16"/>
      <c r="D41" s="16"/>
      <c r="E41" s="16"/>
      <c r="F41" s="16"/>
      <c r="G41" s="16"/>
      <c r="H41" s="16"/>
      <c r="I41" s="17"/>
    </row>
    <row r="42" spans="1:9" x14ac:dyDescent="0.15">
      <c r="G42" t="s">
        <v>15</v>
      </c>
    </row>
    <row r="43" spans="1:9" x14ac:dyDescent="0.15">
      <c r="A43" s="2" t="s">
        <v>3</v>
      </c>
      <c r="B43" t="s">
        <v>18</v>
      </c>
      <c r="C43" s="2" t="s">
        <v>19</v>
      </c>
      <c r="D43" t="s">
        <v>0</v>
      </c>
      <c r="E43" s="2" t="s">
        <v>1</v>
      </c>
      <c r="F43" t="s">
        <v>2</v>
      </c>
      <c r="G43" t="s">
        <v>16</v>
      </c>
    </row>
    <row r="44" spans="1:9" x14ac:dyDescent="0.15">
      <c r="A44" s="2" t="s">
        <v>4</v>
      </c>
      <c r="B44" t="s">
        <v>20</v>
      </c>
      <c r="C44" s="2">
        <v>1</v>
      </c>
      <c r="D44" s="1">
        <v>43190</v>
      </c>
      <c r="E44" s="2">
        <v>14</v>
      </c>
      <c r="F44" t="s">
        <v>13</v>
      </c>
      <c r="G44" s="2"/>
      <c r="H44" s="2">
        <f>D44-D45</f>
        <v>14</v>
      </c>
    </row>
    <row r="45" spans="1:9" x14ac:dyDescent="0.15">
      <c r="A45" s="2" t="s">
        <v>4</v>
      </c>
      <c r="B45" t="s">
        <v>5</v>
      </c>
      <c r="C45" s="2">
        <v>2</v>
      </c>
      <c r="D45" s="1">
        <f>+D44-E44</f>
        <v>43176</v>
      </c>
      <c r="E45" s="2">
        <v>21</v>
      </c>
      <c r="F45" t="s">
        <v>14</v>
      </c>
      <c r="G45" s="4">
        <f>+$D$4-D45</f>
        <v>14</v>
      </c>
      <c r="H45" s="2">
        <f t="shared" ref="H45:H52" si="8">D45-D46</f>
        <v>21</v>
      </c>
    </row>
    <row r="46" spans="1:9" x14ac:dyDescent="0.15">
      <c r="A46" s="2" t="s">
        <v>4</v>
      </c>
      <c r="B46" t="s">
        <v>6</v>
      </c>
      <c r="C46" s="2">
        <v>3</v>
      </c>
      <c r="D46" s="1">
        <f t="shared" ref="D46:D53" si="9">+D45-E45</f>
        <v>43155</v>
      </c>
      <c r="E46" s="2">
        <v>14</v>
      </c>
      <c r="F46" t="s">
        <v>13</v>
      </c>
      <c r="G46" s="4">
        <f t="shared" ref="G46:G53" si="10">+$D$4-D46</f>
        <v>35</v>
      </c>
      <c r="H46" s="2">
        <f t="shared" si="8"/>
        <v>14</v>
      </c>
    </row>
    <row r="47" spans="1:9" x14ac:dyDescent="0.15">
      <c r="A47" s="2" t="s">
        <v>4</v>
      </c>
      <c r="B47" t="s">
        <v>7</v>
      </c>
      <c r="C47" s="2">
        <v>4</v>
      </c>
      <c r="D47" s="1">
        <f t="shared" si="9"/>
        <v>43141</v>
      </c>
      <c r="E47" s="2">
        <v>35</v>
      </c>
      <c r="F47" t="s">
        <v>13</v>
      </c>
      <c r="G47" s="4">
        <f t="shared" si="10"/>
        <v>49</v>
      </c>
      <c r="H47" s="2">
        <f t="shared" si="8"/>
        <v>35</v>
      </c>
      <c r="I47" s="4"/>
    </row>
    <row r="48" spans="1:9" x14ac:dyDescent="0.15">
      <c r="A48" s="2" t="s">
        <v>4</v>
      </c>
      <c r="B48" t="s">
        <v>8</v>
      </c>
      <c r="C48" s="2">
        <v>5</v>
      </c>
      <c r="D48" s="1">
        <f t="shared" si="9"/>
        <v>43106</v>
      </c>
      <c r="E48" s="2">
        <v>14</v>
      </c>
      <c r="F48" t="s">
        <v>13</v>
      </c>
      <c r="G48" s="4">
        <f t="shared" si="10"/>
        <v>84</v>
      </c>
      <c r="H48" s="2">
        <f t="shared" si="8"/>
        <v>14</v>
      </c>
      <c r="I48" s="4"/>
    </row>
    <row r="49" spans="1:9" x14ac:dyDescent="0.15">
      <c r="A49" s="2" t="s">
        <v>4</v>
      </c>
      <c r="B49" t="s">
        <v>9</v>
      </c>
      <c r="C49" s="2">
        <v>6</v>
      </c>
      <c r="D49" s="1">
        <f t="shared" si="9"/>
        <v>43092</v>
      </c>
      <c r="E49" s="2">
        <v>14</v>
      </c>
      <c r="F49" t="s">
        <v>13</v>
      </c>
      <c r="G49" s="4">
        <f t="shared" si="10"/>
        <v>98</v>
      </c>
      <c r="H49" s="2">
        <f t="shared" si="8"/>
        <v>14</v>
      </c>
      <c r="I49" s="4"/>
    </row>
    <row r="50" spans="1:9" x14ac:dyDescent="0.15">
      <c r="A50" s="2" t="s">
        <v>4</v>
      </c>
      <c r="B50" t="s">
        <v>10</v>
      </c>
      <c r="C50" s="2">
        <v>7</v>
      </c>
      <c r="D50" s="1">
        <f t="shared" si="9"/>
        <v>43078</v>
      </c>
      <c r="E50" s="2">
        <v>14</v>
      </c>
      <c r="F50" t="s">
        <v>13</v>
      </c>
      <c r="G50" s="4">
        <f t="shared" si="10"/>
        <v>112</v>
      </c>
      <c r="H50" s="2">
        <f t="shared" si="8"/>
        <v>14</v>
      </c>
      <c r="I50" s="4"/>
    </row>
    <row r="51" spans="1:9" x14ac:dyDescent="0.15">
      <c r="A51" s="2" t="s">
        <v>4</v>
      </c>
      <c r="B51" t="s">
        <v>11</v>
      </c>
      <c r="C51" s="2">
        <v>8</v>
      </c>
      <c r="D51" s="1">
        <f t="shared" si="9"/>
        <v>43064</v>
      </c>
      <c r="E51" s="2">
        <v>14</v>
      </c>
      <c r="F51" t="s">
        <v>13</v>
      </c>
      <c r="G51" s="4">
        <f t="shared" si="10"/>
        <v>126</v>
      </c>
      <c r="H51" s="2">
        <f t="shared" si="8"/>
        <v>14</v>
      </c>
      <c r="I51" s="4"/>
    </row>
    <row r="52" spans="1:9" x14ac:dyDescent="0.15">
      <c r="A52" s="2" t="s">
        <v>4</v>
      </c>
      <c r="B52" t="s">
        <v>12</v>
      </c>
      <c r="C52" s="2">
        <v>9</v>
      </c>
      <c r="D52" s="1">
        <f t="shared" si="9"/>
        <v>43050</v>
      </c>
      <c r="E52" s="2">
        <v>298</v>
      </c>
      <c r="F52" t="s">
        <v>13</v>
      </c>
      <c r="G52" s="4">
        <f t="shared" si="10"/>
        <v>140</v>
      </c>
      <c r="H52" s="2">
        <f t="shared" si="8"/>
        <v>298</v>
      </c>
      <c r="I52" s="4"/>
    </row>
    <row r="53" spans="1:9" x14ac:dyDescent="0.15">
      <c r="A53" s="2" t="s">
        <v>4</v>
      </c>
      <c r="B53" t="s">
        <v>21</v>
      </c>
      <c r="C53" s="2">
        <v>10</v>
      </c>
      <c r="D53" s="1">
        <f t="shared" si="9"/>
        <v>42752</v>
      </c>
      <c r="E53" s="2">
        <v>999</v>
      </c>
      <c r="F53" t="s">
        <v>13</v>
      </c>
      <c r="G53" s="4">
        <f t="shared" si="10"/>
        <v>438</v>
      </c>
      <c r="H53" s="2"/>
      <c r="I53" s="4"/>
    </row>
  </sheetData>
  <mergeCells count="3">
    <mergeCell ref="A1:I1"/>
    <mergeCell ref="A16:I16"/>
    <mergeCell ref="A41:I4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zoomScale="166" workbookViewId="0">
      <selection activeCell="F19" sqref="F19"/>
    </sheetView>
  </sheetViews>
  <sheetFormatPr baseColWidth="10" defaultColWidth="8.83203125" defaultRowHeight="14" x14ac:dyDescent="0.15"/>
  <cols>
    <col min="2" max="2" width="21.1640625" customWidth="1"/>
    <col min="5" max="5" width="12.5" bestFit="1" customWidth="1"/>
  </cols>
  <sheetData>
    <row r="2" spans="2:5" x14ac:dyDescent="0.15">
      <c r="B2" t="s">
        <v>26</v>
      </c>
    </row>
    <row r="4" spans="2:5" x14ac:dyDescent="0.15">
      <c r="B4" t="s">
        <v>32</v>
      </c>
      <c r="C4" t="s">
        <v>27</v>
      </c>
    </row>
    <row r="6" spans="2:5" x14ac:dyDescent="0.15">
      <c r="B6" s="2" t="s">
        <v>31</v>
      </c>
      <c r="C6" t="s">
        <v>29</v>
      </c>
      <c r="D6" t="s">
        <v>30</v>
      </c>
    </row>
    <row r="7" spans="2:5" x14ac:dyDescent="0.15">
      <c r="B7" s="2" t="s">
        <v>46</v>
      </c>
      <c r="C7" t="s">
        <v>38</v>
      </c>
      <c r="D7" t="s">
        <v>38</v>
      </c>
      <c r="E7" t="s">
        <v>39</v>
      </c>
    </row>
    <row r="8" spans="2:5" x14ac:dyDescent="0.15">
      <c r="B8" s="2" t="s">
        <v>4</v>
      </c>
      <c r="C8">
        <v>1450</v>
      </c>
      <c r="D8">
        <v>925</v>
      </c>
      <c r="E8">
        <f>C8-D8</f>
        <v>525</v>
      </c>
    </row>
    <row r="9" spans="2:5" x14ac:dyDescent="0.15">
      <c r="B9" s="2" t="s">
        <v>4</v>
      </c>
      <c r="C9">
        <v>1500</v>
      </c>
      <c r="D9">
        <v>895</v>
      </c>
      <c r="E9">
        <f t="shared" ref="E9:E17" si="0">C9-D9</f>
        <v>605</v>
      </c>
    </row>
    <row r="10" spans="2:5" x14ac:dyDescent="0.15">
      <c r="B10" s="2" t="s">
        <v>4</v>
      </c>
      <c r="C10">
        <v>1385</v>
      </c>
      <c r="D10">
        <v>905</v>
      </c>
      <c r="E10">
        <f t="shared" si="0"/>
        <v>480</v>
      </c>
    </row>
    <row r="11" spans="2:5" x14ac:dyDescent="0.15">
      <c r="B11" s="2" t="s">
        <v>4</v>
      </c>
      <c r="C11">
        <v>1295</v>
      </c>
      <c r="D11">
        <v>875</v>
      </c>
      <c r="E11">
        <f t="shared" si="0"/>
        <v>420</v>
      </c>
    </row>
    <row r="12" spans="2:5" x14ac:dyDescent="0.15">
      <c r="B12" s="2" t="s">
        <v>33</v>
      </c>
      <c r="E12">
        <f>AVERAGE(E8:E11)</f>
        <v>507.5</v>
      </c>
    </row>
    <row r="13" spans="2:5" x14ac:dyDescent="0.15">
      <c r="B13" s="2" t="s">
        <v>28</v>
      </c>
      <c r="C13">
        <v>1550</v>
      </c>
      <c r="D13">
        <v>1205</v>
      </c>
      <c r="E13">
        <f t="shared" si="0"/>
        <v>345</v>
      </c>
    </row>
    <row r="14" spans="2:5" x14ac:dyDescent="0.15">
      <c r="B14" s="2" t="s">
        <v>28</v>
      </c>
      <c r="C14">
        <v>1605</v>
      </c>
      <c r="D14">
        <v>1110</v>
      </c>
      <c r="E14">
        <f t="shared" si="0"/>
        <v>495</v>
      </c>
    </row>
    <row r="15" spans="2:5" x14ac:dyDescent="0.15">
      <c r="B15" s="2" t="s">
        <v>28</v>
      </c>
      <c r="C15">
        <v>1495</v>
      </c>
      <c r="D15">
        <v>1210</v>
      </c>
      <c r="E15">
        <f t="shared" si="0"/>
        <v>285</v>
      </c>
    </row>
    <row r="16" spans="2:5" x14ac:dyDescent="0.15">
      <c r="B16" s="2" t="s">
        <v>28</v>
      </c>
      <c r="C16">
        <v>1395</v>
      </c>
      <c r="D16">
        <v>1050</v>
      </c>
      <c r="E16">
        <f t="shared" si="0"/>
        <v>345</v>
      </c>
    </row>
    <row r="17" spans="2:8" x14ac:dyDescent="0.15">
      <c r="B17" s="2" t="s">
        <v>28</v>
      </c>
      <c r="C17">
        <v>1485</v>
      </c>
      <c r="D17">
        <v>980</v>
      </c>
      <c r="E17">
        <f t="shared" si="0"/>
        <v>505</v>
      </c>
    </row>
    <row r="18" spans="2:8" x14ac:dyDescent="0.15">
      <c r="B18" s="2" t="s">
        <v>34</v>
      </c>
      <c r="E18">
        <f>AVERAGE(E13:E17)</f>
        <v>395</v>
      </c>
    </row>
    <row r="19" spans="2:8" x14ac:dyDescent="0.15">
      <c r="G19">
        <f>(507.5+395)/2</f>
        <v>451.25</v>
      </c>
    </row>
    <row r="20" spans="2:8" x14ac:dyDescent="0.15">
      <c r="B20" s="2" t="s">
        <v>35</v>
      </c>
      <c r="C20" t="s">
        <v>36</v>
      </c>
    </row>
    <row r="21" spans="2:8" x14ac:dyDescent="0.15">
      <c r="B21" s="3" t="s">
        <v>37</v>
      </c>
      <c r="E21">
        <f>AVERAGE(E8:E11,E13:E17)</f>
        <v>445</v>
      </c>
    </row>
    <row r="22" spans="2:8" x14ac:dyDescent="0.15">
      <c r="B22" s="3"/>
    </row>
    <row r="23" spans="2:8" x14ac:dyDescent="0.15">
      <c r="B23" s="18" t="s">
        <v>45</v>
      </c>
      <c r="C23" s="19"/>
      <c r="D23" s="19"/>
      <c r="E23" s="19"/>
      <c r="F23" s="19"/>
      <c r="G23" s="19"/>
      <c r="H23" s="20"/>
    </row>
    <row r="25" spans="2:8" x14ac:dyDescent="0.15">
      <c r="B25" t="s">
        <v>40</v>
      </c>
    </row>
    <row r="26" spans="2:8" x14ac:dyDescent="0.15">
      <c r="C26" t="s">
        <v>41</v>
      </c>
    </row>
    <row r="27" spans="2:8" x14ac:dyDescent="0.15">
      <c r="B27" s="2" t="s">
        <v>46</v>
      </c>
      <c r="C27" t="s">
        <v>29</v>
      </c>
      <c r="D27" t="s">
        <v>30</v>
      </c>
      <c r="E27" t="s">
        <v>39</v>
      </c>
    </row>
    <row r="28" spans="2:8" x14ac:dyDescent="0.15">
      <c r="B28" t="s">
        <v>42</v>
      </c>
      <c r="C28">
        <f>MAX(C8:C11)</f>
        <v>1500</v>
      </c>
      <c r="D28">
        <f>MAX(D8:D11)</f>
        <v>925</v>
      </c>
      <c r="E28">
        <f>+C28-D28</f>
        <v>575</v>
      </c>
    </row>
    <row r="29" spans="2:8" x14ac:dyDescent="0.15">
      <c r="B29" t="s">
        <v>43</v>
      </c>
      <c r="C29">
        <f>MAX(C13:C17)</f>
        <v>1605</v>
      </c>
      <c r="D29">
        <f>MAX(D13:D17)</f>
        <v>1210</v>
      </c>
      <c r="E29">
        <f>+C29-D29</f>
        <v>395</v>
      </c>
    </row>
    <row r="30" spans="2:8" x14ac:dyDescent="0.15">
      <c r="B30" t="s">
        <v>44</v>
      </c>
      <c r="E30">
        <f>AVERAGE(E28:E29)</f>
        <v>485</v>
      </c>
    </row>
    <row r="32" spans="2:8" x14ac:dyDescent="0.15">
      <c r="B32" t="s">
        <v>35</v>
      </c>
    </row>
    <row r="33" spans="2:5" x14ac:dyDescent="0.15">
      <c r="B33" s="3" t="s">
        <v>37</v>
      </c>
      <c r="C33" t="s">
        <v>36</v>
      </c>
      <c r="E33">
        <v>485</v>
      </c>
    </row>
  </sheetData>
  <mergeCells count="1">
    <mergeCell ref="B23:H2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5" sqref="H15:I18"/>
    </sheetView>
  </sheetViews>
  <sheetFormatPr baseColWidth="10" defaultRowHeight="14" x14ac:dyDescent="0.15"/>
  <cols>
    <col min="1" max="3" width="10.83203125" style="2"/>
    <col min="4" max="4" width="12.83203125" style="2" customWidth="1"/>
    <col min="5" max="5" width="15.5" customWidth="1"/>
  </cols>
  <sheetData>
    <row r="1" spans="1:9" s="7" customFormat="1" x14ac:dyDescent="0.15">
      <c r="A1" s="8" t="s">
        <v>57</v>
      </c>
      <c r="B1" s="8" t="s">
        <v>47</v>
      </c>
      <c r="C1" s="8" t="s">
        <v>48</v>
      </c>
      <c r="D1" s="8" t="s">
        <v>51</v>
      </c>
      <c r="E1" s="8" t="s">
        <v>55</v>
      </c>
      <c r="F1" s="22" t="s">
        <v>52</v>
      </c>
      <c r="G1" s="22"/>
      <c r="H1" s="22" t="s">
        <v>53</v>
      </c>
      <c r="I1" s="22"/>
    </row>
    <row r="2" spans="1:9" x14ac:dyDescent="0.15">
      <c r="A2" s="10" t="s">
        <v>58</v>
      </c>
      <c r="B2" s="9">
        <v>5</v>
      </c>
      <c r="C2" s="9" t="s">
        <v>49</v>
      </c>
      <c r="D2" s="9">
        <v>1000</v>
      </c>
      <c r="E2" s="9" t="s">
        <v>56</v>
      </c>
      <c r="F2" s="21" t="s">
        <v>49</v>
      </c>
      <c r="G2" s="21">
        <f>AVERAGE(D2:D3)</f>
        <v>1050</v>
      </c>
      <c r="H2" s="21" t="s">
        <v>54</v>
      </c>
      <c r="I2" s="21">
        <f>G2-G4</f>
        <v>-300</v>
      </c>
    </row>
    <row r="3" spans="1:9" x14ac:dyDescent="0.15">
      <c r="A3" s="10" t="s">
        <v>58</v>
      </c>
      <c r="B3" s="9">
        <v>6</v>
      </c>
      <c r="C3" s="9" t="s">
        <v>49</v>
      </c>
      <c r="D3" s="9">
        <v>1100</v>
      </c>
      <c r="E3" s="9" t="s">
        <v>56</v>
      </c>
      <c r="F3" s="21"/>
      <c r="G3" s="21"/>
      <c r="H3" s="21"/>
      <c r="I3" s="21"/>
    </row>
    <row r="4" spans="1:9" x14ac:dyDescent="0.15">
      <c r="A4" s="10" t="s">
        <v>58</v>
      </c>
      <c r="B4" s="9">
        <v>7</v>
      </c>
      <c r="C4" s="9" t="s">
        <v>50</v>
      </c>
      <c r="D4" s="9">
        <v>1300</v>
      </c>
      <c r="E4" s="9" t="s">
        <v>56</v>
      </c>
      <c r="F4" s="21" t="s">
        <v>50</v>
      </c>
      <c r="G4" s="21">
        <f>AVERAGE(D4:D5)</f>
        <v>1350</v>
      </c>
      <c r="H4" s="21"/>
      <c r="I4" s="21"/>
    </row>
    <row r="5" spans="1:9" x14ac:dyDescent="0.15">
      <c r="A5" s="10" t="s">
        <v>58</v>
      </c>
      <c r="B5" s="9">
        <v>8</v>
      </c>
      <c r="C5" s="9" t="s">
        <v>50</v>
      </c>
      <c r="D5" s="9">
        <v>1400</v>
      </c>
      <c r="E5" s="9" t="s">
        <v>56</v>
      </c>
      <c r="F5" s="21"/>
      <c r="G5" s="21"/>
      <c r="H5" s="21"/>
      <c r="I5" s="21"/>
    </row>
    <row r="6" spans="1:9" x14ac:dyDescent="0.15">
      <c r="E6" s="2"/>
    </row>
    <row r="18" spans="9:9" x14ac:dyDescent="0.15">
      <c r="I18" s="6"/>
    </row>
  </sheetData>
  <mergeCells count="8">
    <mergeCell ref="H2:H5"/>
    <mergeCell ref="H1:I1"/>
    <mergeCell ref="I2:I5"/>
    <mergeCell ref="F1:G1"/>
    <mergeCell ref="F2:F3"/>
    <mergeCell ref="G2:G3"/>
    <mergeCell ref="F4:F5"/>
    <mergeCell ref="G4:G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zoomScale="125" workbookViewId="0">
      <selection activeCell="F24" sqref="F24"/>
    </sheetView>
  </sheetViews>
  <sheetFormatPr baseColWidth="10" defaultRowHeight="14" x14ac:dyDescent="0.15"/>
  <cols>
    <col min="2" max="2" width="12.33203125" bestFit="1" customWidth="1"/>
    <col min="3" max="3" width="12.33203125" customWidth="1"/>
    <col min="4" max="4" width="11.5" bestFit="1" customWidth="1"/>
    <col min="5" max="5" width="18.1640625" bestFit="1" customWidth="1"/>
    <col min="6" max="6" width="14" style="2" bestFit="1" customWidth="1"/>
    <col min="7" max="7" width="21.83203125" style="2" customWidth="1"/>
  </cols>
  <sheetData>
    <row r="1" spans="1:7" x14ac:dyDescent="0.15">
      <c r="A1" s="2" t="s">
        <v>3</v>
      </c>
      <c r="B1" s="11" t="s">
        <v>59</v>
      </c>
      <c r="C1" s="12" t="s">
        <v>19</v>
      </c>
      <c r="D1" s="11" t="s">
        <v>0</v>
      </c>
      <c r="E1" s="12" t="s">
        <v>1</v>
      </c>
      <c r="F1" s="12" t="s">
        <v>2</v>
      </c>
      <c r="G1" s="12" t="s">
        <v>16</v>
      </c>
    </row>
    <row r="2" spans="1:7" x14ac:dyDescent="0.15">
      <c r="A2" s="2" t="s">
        <v>4</v>
      </c>
      <c r="B2" s="13" t="s">
        <v>20</v>
      </c>
      <c r="C2" s="9">
        <v>1</v>
      </c>
      <c r="D2" s="14">
        <v>43190</v>
      </c>
      <c r="E2" s="9">
        <v>14</v>
      </c>
      <c r="F2" s="9" t="s">
        <v>13</v>
      </c>
      <c r="G2" s="9"/>
    </row>
    <row r="3" spans="1:7" x14ac:dyDescent="0.15">
      <c r="A3" s="2" t="s">
        <v>4</v>
      </c>
      <c r="B3" s="13" t="s">
        <v>5</v>
      </c>
      <c r="C3" s="9">
        <v>2</v>
      </c>
      <c r="D3" s="14">
        <f>+D2-E2</f>
        <v>43176</v>
      </c>
      <c r="E3" s="9">
        <v>21</v>
      </c>
      <c r="F3" s="9" t="s">
        <v>14</v>
      </c>
      <c r="G3" s="9">
        <v>14</v>
      </c>
    </row>
    <row r="4" spans="1:7" x14ac:dyDescent="0.15">
      <c r="A4" s="2" t="s">
        <v>4</v>
      </c>
      <c r="B4" s="13" t="s">
        <v>6</v>
      </c>
      <c r="C4" s="9">
        <v>3</v>
      </c>
      <c r="D4" s="14">
        <f t="shared" ref="D4" si="0">+D3-E3</f>
        <v>43155</v>
      </c>
      <c r="E4" s="9">
        <v>14</v>
      </c>
      <c r="F4" s="9" t="s">
        <v>13</v>
      </c>
      <c r="G4" s="9">
        <v>35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question</vt:lpstr>
      <vt:lpstr>question2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Ossie</dc:creator>
  <cp:lastModifiedBy>Yuxing Wei</cp:lastModifiedBy>
  <dcterms:created xsi:type="dcterms:W3CDTF">2018-04-04T21:01:22Z</dcterms:created>
  <dcterms:modified xsi:type="dcterms:W3CDTF">2018-04-18T05:00:55Z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de91d94a-fad0-4354-a9cb-69fad4433293</vt:lpwstr>
  </property>
</Properties>
</file>