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8-26\Ms\ready to submit\to GCB\re submit\v11\"/>
    </mc:Choice>
  </mc:AlternateContent>
  <xr:revisionPtr revIDLastSave="0" documentId="13_ncr:1_{6D2033CE-8BB0-4DB9-B990-52567F29A55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240" i="1" l="1"/>
  <c r="X1240" i="1"/>
  <c r="AN1239" i="1"/>
  <c r="X1239" i="1"/>
  <c r="AN1238" i="1"/>
  <c r="X1238" i="1"/>
  <c r="Y1237" i="1"/>
  <c r="X1237" i="1"/>
  <c r="Y1236" i="1"/>
  <c r="X1236" i="1"/>
  <c r="Y1235" i="1"/>
  <c r="X1235" i="1"/>
  <c r="Y1234" i="1"/>
  <c r="X1234" i="1"/>
  <c r="Y1233" i="1"/>
  <c r="X1233" i="1"/>
  <c r="Y1232" i="1"/>
  <c r="X1232" i="1"/>
  <c r="Y1231" i="1"/>
  <c r="X1231" i="1"/>
  <c r="Y1230" i="1" l="1"/>
  <c r="U1230" i="1"/>
  <c r="Q1230" i="1"/>
  <c r="Y1229" i="1"/>
  <c r="U1229" i="1"/>
  <c r="Q1229" i="1"/>
  <c r="Y1228" i="1"/>
  <c r="U1228" i="1"/>
  <c r="Q1228" i="1"/>
  <c r="Y1227" i="1"/>
  <c r="U1227" i="1"/>
  <c r="Q1227" i="1"/>
  <c r="Y1226" i="1"/>
  <c r="U1226" i="1"/>
  <c r="Q1226" i="1"/>
  <c r="Y1225" i="1"/>
  <c r="U1225" i="1"/>
  <c r="Q1225" i="1"/>
  <c r="Y1224" i="1"/>
  <c r="U1224" i="1"/>
  <c r="Q1224" i="1"/>
  <c r="Y1223" i="1"/>
  <c r="U1223" i="1"/>
  <c r="Q1223" i="1"/>
  <c r="Y1222" i="1"/>
  <c r="U1222" i="1"/>
  <c r="Q1222" i="1"/>
  <c r="Y1221" i="1"/>
  <c r="U1221" i="1"/>
  <c r="Q1221" i="1"/>
  <c r="Y1220" i="1"/>
  <c r="U1220" i="1"/>
  <c r="Q1220" i="1"/>
  <c r="X1219" i="1"/>
  <c r="Y1219" i="1" s="1"/>
  <c r="U1219" i="1"/>
  <c r="Q1219" i="1"/>
  <c r="X1218" i="1"/>
  <c r="Y1218" i="1" s="1"/>
  <c r="U1218" i="1"/>
  <c r="Q1218" i="1"/>
  <c r="X1217" i="1"/>
  <c r="Y1217" i="1" s="1"/>
  <c r="U1217" i="1"/>
  <c r="Q1217" i="1"/>
  <c r="X1216" i="1"/>
  <c r="Y1216" i="1" s="1"/>
  <c r="U1216" i="1"/>
  <c r="Q1216" i="1"/>
  <c r="X1215" i="1"/>
  <c r="Y1215" i="1" s="1"/>
  <c r="U1215" i="1"/>
  <c r="Q1215" i="1"/>
  <c r="X1214" i="1"/>
  <c r="Y1214" i="1" s="1"/>
  <c r="U1214" i="1"/>
  <c r="Q1214" i="1"/>
  <c r="X1213" i="1"/>
  <c r="Y1213" i="1" s="1"/>
  <c r="U1213" i="1"/>
  <c r="Q1213" i="1"/>
  <c r="X1212" i="1"/>
  <c r="Y1212" i="1" s="1"/>
  <c r="U1212" i="1"/>
  <c r="Q1212" i="1"/>
  <c r="X1211" i="1"/>
  <c r="Y1211" i="1" s="1"/>
  <c r="U1211" i="1"/>
  <c r="Q1211" i="1"/>
  <c r="X1210" i="1"/>
  <c r="Y1210" i="1" s="1"/>
  <c r="U1210" i="1"/>
  <c r="Q1210" i="1"/>
  <c r="X1209" i="1"/>
  <c r="Y1209" i="1" s="1"/>
  <c r="U1209" i="1"/>
  <c r="Q1209" i="1"/>
  <c r="X1208" i="1"/>
  <c r="Y1208" i="1" s="1"/>
  <c r="U1208" i="1"/>
  <c r="Q1208" i="1"/>
  <c r="X1207" i="1"/>
  <c r="Y1207" i="1" s="1"/>
  <c r="U1207" i="1"/>
  <c r="Q1207" i="1"/>
  <c r="X1206" i="1"/>
  <c r="Y1206" i="1" s="1"/>
  <c r="U1206" i="1"/>
  <c r="Q1206" i="1"/>
  <c r="X1205" i="1"/>
  <c r="Y1205" i="1" s="1"/>
  <c r="U1205" i="1"/>
  <c r="Q1205" i="1"/>
  <c r="X1204" i="1"/>
  <c r="Y1204" i="1" s="1"/>
  <c r="U1204" i="1"/>
  <c r="Q1204" i="1"/>
  <c r="X1203" i="1"/>
  <c r="Y1203" i="1" s="1"/>
  <c r="U1203" i="1"/>
  <c r="Q1203" i="1"/>
  <c r="X1202" i="1"/>
  <c r="Y1202" i="1" s="1"/>
  <c r="U1202" i="1"/>
  <c r="Q1202" i="1"/>
  <c r="X1201" i="1"/>
  <c r="Y1201" i="1" s="1"/>
  <c r="U1201" i="1"/>
  <c r="Q1201" i="1"/>
  <c r="X1200" i="1"/>
  <c r="Y1200" i="1" s="1"/>
  <c r="U1200" i="1"/>
  <c r="Q1200" i="1"/>
  <c r="X1199" i="1"/>
  <c r="Y1199" i="1" s="1"/>
  <c r="U1199" i="1"/>
  <c r="Q1199" i="1"/>
  <c r="X1198" i="1"/>
  <c r="Y1198" i="1" s="1"/>
  <c r="U1198" i="1"/>
  <c r="Q1198" i="1"/>
  <c r="X1197" i="1"/>
  <c r="Y1197" i="1" s="1"/>
  <c r="U1197" i="1"/>
  <c r="Q1197" i="1"/>
  <c r="X1196" i="1"/>
  <c r="Y1196" i="1" s="1"/>
  <c r="U1196" i="1"/>
  <c r="Q1196" i="1"/>
  <c r="X1195" i="1"/>
  <c r="Y1195" i="1" s="1"/>
  <c r="U1195" i="1"/>
  <c r="Q1195" i="1"/>
  <c r="X1194" i="1"/>
  <c r="Y1194" i="1" s="1"/>
  <c r="U1194" i="1"/>
  <c r="Q1194" i="1"/>
  <c r="X1193" i="1"/>
  <c r="Y1193" i="1" s="1"/>
  <c r="U1193" i="1"/>
  <c r="Q1193" i="1"/>
  <c r="X1192" i="1"/>
  <c r="Y1192" i="1" s="1"/>
  <c r="U1192" i="1"/>
  <c r="Q1192" i="1"/>
  <c r="X1191" i="1"/>
  <c r="Y1191" i="1" s="1"/>
  <c r="U1191" i="1"/>
  <c r="Q1191" i="1"/>
  <c r="X1190" i="1"/>
  <c r="Y1190" i="1" s="1"/>
  <c r="U1190" i="1"/>
  <c r="Q1190" i="1"/>
  <c r="X1189" i="1"/>
  <c r="Y1189" i="1" s="1"/>
  <c r="U1189" i="1"/>
  <c r="Q1189" i="1"/>
  <c r="X1188" i="1"/>
  <c r="Y1188" i="1" s="1"/>
  <c r="U1188" i="1"/>
  <c r="Q1188" i="1"/>
  <c r="X1187" i="1"/>
  <c r="Y1187" i="1" s="1"/>
  <c r="U1187" i="1"/>
  <c r="Q1187" i="1"/>
  <c r="X1186" i="1"/>
  <c r="Y1186" i="1" s="1"/>
  <c r="U1186" i="1"/>
  <c r="Q1186" i="1"/>
  <c r="X1185" i="1"/>
  <c r="Y1185" i="1" s="1"/>
  <c r="U1185" i="1"/>
  <c r="Q1185" i="1"/>
  <c r="X1184" i="1"/>
  <c r="Y1184" i="1" s="1"/>
  <c r="U1184" i="1"/>
  <c r="Q1184" i="1"/>
  <c r="X1183" i="1"/>
  <c r="Y1183" i="1" s="1"/>
  <c r="U1183" i="1"/>
  <c r="Q1183" i="1"/>
  <c r="X1182" i="1"/>
  <c r="Y1182" i="1" s="1"/>
  <c r="U1182" i="1"/>
  <c r="Q1182" i="1"/>
  <c r="X1181" i="1"/>
  <c r="Y1181" i="1" s="1"/>
  <c r="U1181" i="1"/>
  <c r="Q1181" i="1"/>
  <c r="X1180" i="1"/>
  <c r="Y1180" i="1" s="1"/>
  <c r="U1180" i="1"/>
  <c r="Q1180" i="1"/>
  <c r="X1179" i="1"/>
  <c r="Y1179" i="1" s="1"/>
  <c r="U1179" i="1"/>
  <c r="Q1179" i="1"/>
  <c r="X1178" i="1"/>
  <c r="Y1178" i="1" s="1"/>
  <c r="U1178" i="1"/>
  <c r="Q1178" i="1"/>
  <c r="X1177" i="1"/>
  <c r="Y1177" i="1" s="1"/>
  <c r="U1177" i="1"/>
  <c r="Q1177" i="1"/>
  <c r="X1176" i="1"/>
  <c r="Y1176" i="1" s="1"/>
  <c r="U1176" i="1"/>
  <c r="Q1176" i="1"/>
  <c r="X1175" i="1"/>
  <c r="Y1175" i="1" s="1"/>
  <c r="U1175" i="1"/>
  <c r="Q1175" i="1"/>
  <c r="X1174" i="1"/>
  <c r="Y1174" i="1" s="1"/>
  <c r="U1174" i="1"/>
  <c r="Q1174" i="1"/>
  <c r="X1173" i="1"/>
  <c r="Y1173" i="1" s="1"/>
  <c r="U1173" i="1"/>
  <c r="Q1173" i="1"/>
  <c r="X1172" i="1"/>
  <c r="Y1172" i="1" s="1"/>
  <c r="U1172" i="1"/>
  <c r="Q1172" i="1"/>
  <c r="X1171" i="1"/>
  <c r="Y1171" i="1" s="1"/>
  <c r="U1171" i="1"/>
  <c r="Q1171" i="1"/>
  <c r="X1170" i="1"/>
  <c r="Y1170" i="1" s="1"/>
  <c r="U1170" i="1"/>
  <c r="Q1170" i="1"/>
  <c r="X1169" i="1"/>
  <c r="Y1169" i="1" s="1"/>
  <c r="U1169" i="1"/>
  <c r="Q1169" i="1"/>
  <c r="X1168" i="1"/>
  <c r="Y1168" i="1" s="1"/>
  <c r="U1168" i="1"/>
  <c r="Q1168" i="1"/>
  <c r="X1167" i="1"/>
  <c r="Y1167" i="1" s="1"/>
  <c r="U1167" i="1"/>
  <c r="Q1167" i="1"/>
  <c r="X1166" i="1"/>
  <c r="Y1166" i="1" s="1"/>
  <c r="U1166" i="1"/>
  <c r="Q1166" i="1"/>
  <c r="X1165" i="1"/>
  <c r="Y1165" i="1" s="1"/>
  <c r="U1165" i="1"/>
  <c r="Q1165" i="1"/>
  <c r="X1164" i="1"/>
  <c r="Y1164" i="1" s="1"/>
  <c r="U1164" i="1"/>
  <c r="Q1164" i="1"/>
  <c r="X1163" i="1"/>
  <c r="Y1163" i="1" s="1"/>
  <c r="U1163" i="1"/>
  <c r="Q1163" i="1"/>
  <c r="X1162" i="1"/>
  <c r="Y1162" i="1" s="1"/>
  <c r="U1162" i="1"/>
  <c r="Q1162" i="1"/>
  <c r="X1161" i="1"/>
  <c r="Y1161" i="1" s="1"/>
  <c r="U1161" i="1"/>
  <c r="Q1161" i="1"/>
  <c r="X1160" i="1"/>
  <c r="Y1160" i="1" s="1"/>
  <c r="U1160" i="1"/>
  <c r="Q1160" i="1"/>
  <c r="X1159" i="1"/>
  <c r="Y1159" i="1" s="1"/>
  <c r="U1159" i="1"/>
  <c r="Q1159" i="1"/>
  <c r="Y1158" i="1"/>
  <c r="U1158" i="1"/>
  <c r="Q1158" i="1"/>
  <c r="Y1157" i="1"/>
  <c r="U1157" i="1"/>
  <c r="Q1157" i="1"/>
  <c r="Y1156" i="1"/>
  <c r="U1156" i="1"/>
  <c r="Q1156" i="1"/>
  <c r="Y1155" i="1"/>
  <c r="U1155" i="1"/>
  <c r="Q1155" i="1"/>
  <c r="Y1154" i="1"/>
  <c r="U1154" i="1"/>
  <c r="Q1154" i="1"/>
  <c r="Y1153" i="1"/>
  <c r="U1153" i="1"/>
  <c r="Q1153" i="1"/>
  <c r="Y1152" i="1"/>
  <c r="U1152" i="1"/>
  <c r="Q1152" i="1"/>
  <c r="Y1151" i="1"/>
  <c r="U1151" i="1"/>
  <c r="Q1151" i="1"/>
  <c r="Y1150" i="1"/>
  <c r="U1150" i="1"/>
  <c r="Q1150" i="1"/>
  <c r="Y1149" i="1"/>
  <c r="U1149" i="1"/>
  <c r="Q1149" i="1"/>
  <c r="Y1148" i="1"/>
  <c r="U1148" i="1"/>
  <c r="Q1148" i="1"/>
  <c r="Y1147" i="1"/>
  <c r="U1147" i="1"/>
  <c r="Q1147" i="1"/>
  <c r="Y1146" i="1"/>
  <c r="U1146" i="1"/>
  <c r="Q1146" i="1"/>
  <c r="Y1145" i="1"/>
  <c r="U1145" i="1"/>
  <c r="Q1145" i="1"/>
  <c r="Y1144" i="1"/>
  <c r="U1144" i="1"/>
  <c r="Q1144" i="1"/>
  <c r="Y1143" i="1"/>
  <c r="U1143" i="1"/>
  <c r="Q1143" i="1"/>
  <c r="Y1142" i="1"/>
  <c r="U1142" i="1"/>
  <c r="Q1142" i="1"/>
  <c r="Y1141" i="1"/>
  <c r="U1141" i="1"/>
  <c r="Q1141" i="1"/>
  <c r="Y1140" i="1"/>
  <c r="U1140" i="1"/>
  <c r="Q1140" i="1"/>
  <c r="Y1139" i="1"/>
  <c r="U1139" i="1"/>
  <c r="Q1139" i="1"/>
  <c r="Y1138" i="1"/>
  <c r="U1138" i="1"/>
  <c r="Q1138" i="1"/>
  <c r="Y1137" i="1"/>
  <c r="U1137" i="1"/>
  <c r="Q1137" i="1"/>
  <c r="Y1136" i="1"/>
  <c r="U1136" i="1"/>
  <c r="Q1136" i="1"/>
  <c r="Y1135" i="1"/>
  <c r="U1135" i="1"/>
  <c r="Q1135" i="1"/>
  <c r="Y1134" i="1"/>
  <c r="U1134" i="1"/>
  <c r="Q1134" i="1"/>
  <c r="Y1133" i="1"/>
  <c r="U1133" i="1"/>
  <c r="Q1133" i="1"/>
  <c r="Y1132" i="1"/>
  <c r="U1132" i="1"/>
  <c r="Q1132" i="1"/>
  <c r="Y1131" i="1"/>
  <c r="U1131" i="1"/>
  <c r="Q1131" i="1"/>
  <c r="Y1130" i="1"/>
  <c r="U1130" i="1"/>
  <c r="Q1130" i="1"/>
  <c r="Y1129" i="1"/>
  <c r="U1129" i="1"/>
  <c r="Q1129" i="1"/>
  <c r="Y1128" i="1"/>
  <c r="U1128" i="1"/>
  <c r="Q1128" i="1"/>
  <c r="Y1127" i="1"/>
  <c r="U1127" i="1"/>
  <c r="Q1127" i="1"/>
  <c r="Y1126" i="1"/>
  <c r="U1126" i="1"/>
  <c r="Q1126" i="1"/>
  <c r="Y1125" i="1"/>
  <c r="U1125" i="1"/>
  <c r="Q1125" i="1"/>
  <c r="Y1124" i="1"/>
  <c r="U1124" i="1"/>
  <c r="Q1124" i="1"/>
  <c r="Y1123" i="1"/>
  <c r="U1123" i="1"/>
  <c r="Q1123" i="1"/>
  <c r="Y1122" i="1"/>
  <c r="U1122" i="1"/>
  <c r="Q1122" i="1"/>
  <c r="Y1121" i="1"/>
  <c r="U1121" i="1"/>
  <c r="Q1121" i="1"/>
  <c r="Y1120" i="1"/>
  <c r="U1120" i="1"/>
  <c r="Q1120" i="1"/>
  <c r="Y1119" i="1"/>
  <c r="U1119" i="1"/>
  <c r="Q1119" i="1"/>
  <c r="Y1118" i="1"/>
  <c r="U1118" i="1"/>
  <c r="Q1118" i="1"/>
  <c r="Y1117" i="1"/>
  <c r="U1117" i="1"/>
  <c r="Q1117" i="1"/>
  <c r="Y1116" i="1"/>
  <c r="U1116" i="1"/>
  <c r="Q1116" i="1"/>
  <c r="Y1115" i="1"/>
  <c r="U1115" i="1"/>
  <c r="Q1115" i="1"/>
  <c r="Y1114" i="1"/>
  <c r="U1114" i="1"/>
  <c r="Q1114" i="1"/>
  <c r="Y1113" i="1"/>
  <c r="U1113" i="1"/>
  <c r="Q1113" i="1"/>
  <c r="Y1112" i="1"/>
  <c r="U1112" i="1"/>
  <c r="Q1112" i="1"/>
  <c r="Y1111" i="1"/>
  <c r="U1111" i="1"/>
  <c r="Q1111" i="1"/>
  <c r="Y1110" i="1"/>
  <c r="U1110" i="1"/>
  <c r="Q1110" i="1"/>
  <c r="Y1109" i="1"/>
  <c r="U1109" i="1"/>
  <c r="Q1109" i="1"/>
  <c r="Y1108" i="1"/>
  <c r="U1108" i="1"/>
  <c r="Q1108" i="1"/>
  <c r="Y1107" i="1"/>
  <c r="U1107" i="1"/>
  <c r="Q1107" i="1"/>
  <c r="Y1106" i="1"/>
  <c r="U1106" i="1"/>
  <c r="Q1106" i="1"/>
  <c r="Y1105" i="1"/>
  <c r="U1105" i="1"/>
  <c r="Q1105" i="1"/>
  <c r="Y1104" i="1"/>
  <c r="U1104" i="1"/>
  <c r="Q1104" i="1"/>
  <c r="Y1103" i="1"/>
  <c r="U1103" i="1"/>
  <c r="Q1103" i="1"/>
  <c r="Y1102" i="1"/>
  <c r="U1102" i="1"/>
  <c r="Q1102" i="1"/>
  <c r="Y1101" i="1"/>
  <c r="U1101" i="1"/>
  <c r="Q1101" i="1"/>
  <c r="Y1100" i="1"/>
  <c r="U1100" i="1"/>
  <c r="Q1100" i="1"/>
  <c r="Y1099" i="1"/>
  <c r="U1099" i="1"/>
  <c r="Q1099" i="1"/>
  <c r="Y1098" i="1"/>
  <c r="U1098" i="1"/>
  <c r="Q1098" i="1"/>
  <c r="Y1097" i="1"/>
  <c r="U1097" i="1"/>
  <c r="Q1097" i="1"/>
  <c r="Y1096" i="1"/>
  <c r="U1096" i="1"/>
  <c r="Q1096" i="1"/>
  <c r="Y1095" i="1"/>
  <c r="U1095" i="1"/>
  <c r="Q1095" i="1"/>
  <c r="Y1094" i="1"/>
  <c r="U1094" i="1"/>
  <c r="Q1094" i="1"/>
  <c r="Y1093" i="1"/>
  <c r="U1093" i="1"/>
  <c r="Q1093" i="1"/>
  <c r="Y1092" i="1"/>
  <c r="U1092" i="1"/>
  <c r="Q1092" i="1"/>
  <c r="Y1091" i="1"/>
  <c r="U1091" i="1"/>
  <c r="Q1091" i="1"/>
  <c r="Y1090" i="1"/>
  <c r="U1090" i="1"/>
  <c r="Q1090" i="1"/>
  <c r="Y1089" i="1"/>
  <c r="U1089" i="1"/>
  <c r="Q1089" i="1"/>
  <c r="Y1088" i="1"/>
  <c r="U1088" i="1"/>
  <c r="Q1088" i="1"/>
  <c r="Y1087" i="1"/>
  <c r="U1087" i="1"/>
  <c r="Q1087" i="1"/>
  <c r="Y1086" i="1"/>
  <c r="U1086" i="1"/>
  <c r="Q1086" i="1"/>
  <c r="Y1085" i="1"/>
  <c r="U1085" i="1"/>
  <c r="Q1085" i="1"/>
  <c r="Y1084" i="1"/>
  <c r="U1084" i="1"/>
  <c r="Q1084" i="1"/>
  <c r="Y1083" i="1"/>
  <c r="U1083" i="1"/>
  <c r="Q1083" i="1"/>
  <c r="Y1082" i="1"/>
  <c r="U1082" i="1"/>
  <c r="Q1082" i="1"/>
  <c r="Y1081" i="1"/>
  <c r="U1081" i="1"/>
  <c r="Q1081" i="1"/>
  <c r="Y1080" i="1"/>
  <c r="U1080" i="1"/>
  <c r="Q1080" i="1"/>
  <c r="Y1079" i="1"/>
  <c r="U1079" i="1"/>
  <c r="Q1079" i="1"/>
  <c r="Y1078" i="1"/>
  <c r="U1078" i="1"/>
  <c r="Q1078" i="1"/>
  <c r="Y1077" i="1"/>
  <c r="U1077" i="1"/>
  <c r="Q1077" i="1"/>
  <c r="Y1076" i="1"/>
  <c r="U1076" i="1"/>
  <c r="Q1076" i="1"/>
  <c r="Y1075" i="1"/>
  <c r="U1075" i="1"/>
  <c r="Q1075" i="1"/>
  <c r="Y1074" i="1"/>
  <c r="U1074" i="1"/>
  <c r="Q1074" i="1"/>
  <c r="Y1073" i="1"/>
  <c r="U1073" i="1"/>
  <c r="Q1073" i="1"/>
  <c r="Y1072" i="1"/>
  <c r="U1072" i="1"/>
  <c r="Q1072" i="1"/>
  <c r="Y1071" i="1"/>
  <c r="U1071" i="1"/>
  <c r="Q1071" i="1"/>
  <c r="Y1070" i="1"/>
  <c r="U1070" i="1"/>
  <c r="Q1070" i="1"/>
  <c r="Y1069" i="1"/>
  <c r="U1069" i="1"/>
  <c r="Q1069" i="1"/>
  <c r="Y1068" i="1"/>
  <c r="U1068" i="1"/>
  <c r="Q1068" i="1"/>
  <c r="Y1067" i="1"/>
  <c r="U1067" i="1"/>
  <c r="Q1067" i="1"/>
  <c r="Y1066" i="1"/>
  <c r="U1066" i="1"/>
  <c r="Q1066" i="1"/>
  <c r="Y1065" i="1"/>
  <c r="U1065" i="1"/>
  <c r="Q1065" i="1"/>
  <c r="Y1064" i="1"/>
  <c r="U1064" i="1"/>
  <c r="Q1064" i="1"/>
  <c r="Y1063" i="1"/>
  <c r="U1063" i="1"/>
  <c r="Q1063" i="1"/>
  <c r="X1062" i="1"/>
  <c r="Y1062" i="1" s="1"/>
  <c r="U1062" i="1"/>
  <c r="Q1062" i="1"/>
  <c r="X1061" i="1"/>
  <c r="Y1061" i="1" s="1"/>
  <c r="U1061" i="1"/>
  <c r="Q1061" i="1"/>
  <c r="X1060" i="1"/>
  <c r="Y1060" i="1" s="1"/>
  <c r="U1060" i="1"/>
  <c r="Q1060" i="1"/>
  <c r="X1059" i="1"/>
  <c r="Y1059" i="1" s="1"/>
  <c r="U1059" i="1"/>
  <c r="Q1059" i="1"/>
  <c r="X1058" i="1"/>
  <c r="Y1058" i="1" s="1"/>
  <c r="U1058" i="1"/>
  <c r="Q1058" i="1"/>
  <c r="X1057" i="1"/>
  <c r="Y1057" i="1" s="1"/>
  <c r="U1057" i="1"/>
  <c r="Q1057" i="1"/>
  <c r="X1056" i="1"/>
  <c r="Y1056" i="1" s="1"/>
  <c r="U1056" i="1"/>
  <c r="Q1056" i="1"/>
  <c r="X1055" i="1"/>
  <c r="Y1055" i="1" s="1"/>
  <c r="U1055" i="1"/>
  <c r="Q1055" i="1"/>
  <c r="X1054" i="1"/>
  <c r="Y1054" i="1" s="1"/>
  <c r="U1054" i="1"/>
  <c r="Q1054" i="1"/>
  <c r="X1053" i="1"/>
  <c r="Y1053" i="1" s="1"/>
  <c r="U1053" i="1"/>
  <c r="Q1053" i="1"/>
  <c r="X1052" i="1"/>
  <c r="Y1052" i="1" s="1"/>
  <c r="U1052" i="1"/>
  <c r="Q1052" i="1"/>
  <c r="X1051" i="1"/>
  <c r="Y1051" i="1" s="1"/>
  <c r="U1051" i="1"/>
  <c r="Q1051" i="1"/>
  <c r="X1050" i="1"/>
  <c r="Y1050" i="1" s="1"/>
  <c r="U1050" i="1"/>
  <c r="Q1050" i="1"/>
  <c r="X1049" i="1"/>
  <c r="Y1049" i="1" s="1"/>
  <c r="U1049" i="1"/>
  <c r="Q1049" i="1"/>
  <c r="X1048" i="1"/>
  <c r="Y1048" i="1" s="1"/>
  <c r="U1048" i="1"/>
  <c r="Q1048" i="1"/>
  <c r="X1047" i="1"/>
  <c r="Y1047" i="1" s="1"/>
  <c r="U1047" i="1"/>
  <c r="Q1047" i="1"/>
  <c r="X1046" i="1"/>
  <c r="Y1046" i="1" s="1"/>
  <c r="U1046" i="1"/>
  <c r="Q1046" i="1"/>
  <c r="X1045" i="1"/>
  <c r="Y1045" i="1" s="1"/>
  <c r="U1045" i="1"/>
  <c r="Q1045" i="1"/>
  <c r="X1044" i="1"/>
  <c r="Y1044" i="1" s="1"/>
  <c r="U1044" i="1"/>
  <c r="Q1044" i="1"/>
  <c r="X1043" i="1"/>
  <c r="Y1043" i="1" s="1"/>
  <c r="U1043" i="1"/>
  <c r="Q1043" i="1"/>
  <c r="X1042" i="1"/>
  <c r="Y1042" i="1" s="1"/>
  <c r="U1042" i="1"/>
  <c r="Q1042" i="1"/>
  <c r="X1041" i="1"/>
  <c r="Y1041" i="1" s="1"/>
  <c r="U1041" i="1"/>
  <c r="Q1041" i="1"/>
  <c r="X1040" i="1"/>
  <c r="Y1040" i="1" s="1"/>
  <c r="U1040" i="1"/>
  <c r="Q1040" i="1"/>
  <c r="X1039" i="1"/>
  <c r="Y1039" i="1" s="1"/>
  <c r="U1039" i="1"/>
  <c r="Q1039" i="1"/>
  <c r="X1038" i="1"/>
  <c r="Y1038" i="1" s="1"/>
  <c r="U1038" i="1"/>
  <c r="Q1038" i="1"/>
  <c r="X1037" i="1"/>
  <c r="Y1037" i="1" s="1"/>
  <c r="U1037" i="1"/>
  <c r="Q1037" i="1"/>
  <c r="X1036" i="1"/>
  <c r="Y1036" i="1" s="1"/>
  <c r="U1036" i="1"/>
  <c r="Q1036" i="1"/>
  <c r="X1035" i="1"/>
  <c r="Y1035" i="1" s="1"/>
  <c r="U1035" i="1"/>
  <c r="Q1035" i="1"/>
  <c r="X1034" i="1"/>
  <c r="Y1034" i="1" s="1"/>
  <c r="U1034" i="1"/>
  <c r="Q1034" i="1"/>
  <c r="X1033" i="1"/>
  <c r="Y1033" i="1" s="1"/>
  <c r="U1033" i="1"/>
  <c r="Q1033" i="1"/>
  <c r="X1032" i="1"/>
  <c r="Y1032" i="1" s="1"/>
  <c r="U1032" i="1"/>
  <c r="Q1032" i="1"/>
  <c r="X1031" i="1"/>
  <c r="Y1031" i="1" s="1"/>
  <c r="U1031" i="1"/>
  <c r="Q1031" i="1"/>
  <c r="X1030" i="1"/>
  <c r="Y1030" i="1" s="1"/>
  <c r="U1030" i="1"/>
  <c r="Q1030" i="1"/>
  <c r="X1029" i="1"/>
  <c r="Y1029" i="1" s="1"/>
  <c r="U1029" i="1"/>
  <c r="Q1029" i="1"/>
  <c r="X1028" i="1"/>
  <c r="Y1028" i="1" s="1"/>
  <c r="U1028" i="1"/>
  <c r="Q1028" i="1"/>
  <c r="X1027" i="1"/>
  <c r="Y1027" i="1" s="1"/>
  <c r="U1027" i="1"/>
  <c r="Q1027" i="1"/>
  <c r="X1026" i="1"/>
  <c r="Y1026" i="1" s="1"/>
  <c r="U1026" i="1"/>
  <c r="Q1026" i="1"/>
  <c r="X1025" i="1"/>
  <c r="Y1025" i="1" s="1"/>
  <c r="U1025" i="1"/>
  <c r="Q1025" i="1"/>
  <c r="X1024" i="1"/>
  <c r="Y1024" i="1" s="1"/>
  <c r="U1024" i="1"/>
  <c r="Q1024" i="1"/>
  <c r="X1023" i="1"/>
  <c r="Y1023" i="1" s="1"/>
  <c r="U1023" i="1"/>
  <c r="Q1023" i="1"/>
  <c r="X1022" i="1"/>
  <c r="Y1022" i="1" s="1"/>
  <c r="U1022" i="1"/>
  <c r="Q1022" i="1"/>
  <c r="X1021" i="1"/>
  <c r="Y1021" i="1" s="1"/>
  <c r="U1021" i="1"/>
  <c r="Q1021" i="1"/>
  <c r="X1020" i="1"/>
  <c r="Y1020" i="1" s="1"/>
  <c r="U1020" i="1"/>
  <c r="Q1020" i="1"/>
  <c r="X1019" i="1"/>
  <c r="Y1019" i="1" s="1"/>
  <c r="U1019" i="1"/>
  <c r="Q1019" i="1"/>
  <c r="X1018" i="1"/>
  <c r="Y1018" i="1" s="1"/>
  <c r="U1018" i="1"/>
  <c r="Q1018" i="1"/>
  <c r="X1017" i="1"/>
  <c r="Y1017" i="1" s="1"/>
  <c r="U1017" i="1"/>
  <c r="Q1017" i="1"/>
  <c r="X1016" i="1"/>
  <c r="Y1016" i="1" s="1"/>
  <c r="U1016" i="1"/>
  <c r="Q1016" i="1"/>
  <c r="X1015" i="1"/>
  <c r="Y1015" i="1" s="1"/>
  <c r="U1015" i="1"/>
  <c r="Q1015" i="1"/>
  <c r="X1014" i="1"/>
  <c r="Y1014" i="1" s="1"/>
  <c r="U1014" i="1"/>
  <c r="Q1014" i="1"/>
  <c r="X1013" i="1"/>
  <c r="Y1013" i="1" s="1"/>
  <c r="U1013" i="1"/>
  <c r="Q1013" i="1"/>
  <c r="X1012" i="1"/>
  <c r="Y1012" i="1" s="1"/>
  <c r="U1012" i="1"/>
  <c r="Q1012" i="1"/>
  <c r="X1011" i="1"/>
  <c r="Y1011" i="1" s="1"/>
  <c r="U1011" i="1"/>
  <c r="Q1011" i="1"/>
  <c r="X1010" i="1"/>
  <c r="Y1010" i="1" s="1"/>
  <c r="U1010" i="1"/>
  <c r="Q1010" i="1"/>
  <c r="X1009" i="1"/>
  <c r="Y1009" i="1" s="1"/>
  <c r="U1009" i="1"/>
  <c r="Q1009" i="1"/>
  <c r="X1008" i="1"/>
  <c r="Y1008" i="1" s="1"/>
  <c r="U1008" i="1"/>
  <c r="Q1008" i="1"/>
  <c r="X1007" i="1"/>
  <c r="Y1007" i="1" s="1"/>
  <c r="U1007" i="1"/>
  <c r="Q1007" i="1"/>
  <c r="X1006" i="1"/>
  <c r="Y1006" i="1" s="1"/>
  <c r="U1006" i="1"/>
  <c r="Q1006" i="1"/>
  <c r="X1005" i="1"/>
  <c r="Y1005" i="1" s="1"/>
  <c r="U1005" i="1"/>
  <c r="Q1005" i="1"/>
  <c r="X1004" i="1"/>
  <c r="Y1004" i="1" s="1"/>
  <c r="U1004" i="1"/>
  <c r="Q1004" i="1"/>
  <c r="X1003" i="1"/>
  <c r="Y1003" i="1" s="1"/>
  <c r="U1003" i="1"/>
  <c r="Q1003" i="1"/>
  <c r="X1002" i="1"/>
  <c r="Y1002" i="1" s="1"/>
  <c r="U1002" i="1"/>
  <c r="Q1002" i="1"/>
  <c r="X1001" i="1"/>
  <c r="Y1001" i="1" s="1"/>
  <c r="U1001" i="1"/>
  <c r="Q1001" i="1"/>
  <c r="X1000" i="1"/>
  <c r="Y1000" i="1" s="1"/>
  <c r="U1000" i="1"/>
  <c r="Q1000" i="1"/>
  <c r="X999" i="1"/>
  <c r="Y999" i="1" s="1"/>
  <c r="U999" i="1"/>
  <c r="Q999" i="1"/>
  <c r="X998" i="1"/>
  <c r="Y998" i="1" s="1"/>
  <c r="U998" i="1"/>
  <c r="Q998" i="1"/>
  <c r="X997" i="1"/>
  <c r="Y997" i="1" s="1"/>
  <c r="U997" i="1"/>
  <c r="Q997" i="1"/>
  <c r="X996" i="1"/>
  <c r="Y996" i="1" s="1"/>
  <c r="U996" i="1"/>
  <c r="Q996" i="1"/>
  <c r="X995" i="1"/>
  <c r="Y995" i="1" s="1"/>
  <c r="U995" i="1"/>
  <c r="Q995" i="1"/>
  <c r="X994" i="1"/>
  <c r="Y994" i="1" s="1"/>
  <c r="U994" i="1"/>
  <c r="Q994" i="1"/>
  <c r="X993" i="1"/>
  <c r="Y993" i="1" s="1"/>
  <c r="U993" i="1"/>
  <c r="Q993" i="1"/>
  <c r="X992" i="1"/>
  <c r="Y992" i="1" s="1"/>
  <c r="U992" i="1"/>
  <c r="Q992" i="1"/>
  <c r="X991" i="1"/>
  <c r="Y991" i="1" s="1"/>
  <c r="U991" i="1"/>
  <c r="Q991" i="1"/>
  <c r="X990" i="1"/>
  <c r="Y990" i="1" s="1"/>
  <c r="U990" i="1"/>
  <c r="Q990" i="1"/>
  <c r="X989" i="1"/>
  <c r="Y989" i="1" s="1"/>
  <c r="U989" i="1"/>
  <c r="Q989" i="1"/>
  <c r="X988" i="1"/>
  <c r="Y988" i="1" s="1"/>
  <c r="U988" i="1"/>
  <c r="Q988" i="1"/>
  <c r="X987" i="1"/>
  <c r="Y987" i="1" s="1"/>
  <c r="U987" i="1"/>
  <c r="Q987" i="1"/>
  <c r="X986" i="1"/>
  <c r="Y986" i="1" s="1"/>
  <c r="U986" i="1"/>
  <c r="Q986" i="1"/>
  <c r="X985" i="1"/>
  <c r="Y985" i="1" s="1"/>
  <c r="U985" i="1"/>
  <c r="Q985" i="1"/>
  <c r="X984" i="1"/>
  <c r="Y984" i="1" s="1"/>
  <c r="U984" i="1"/>
  <c r="Q984" i="1"/>
  <c r="X983" i="1"/>
  <c r="Y983" i="1" s="1"/>
  <c r="U983" i="1"/>
  <c r="Q983" i="1"/>
  <c r="X982" i="1"/>
  <c r="Y982" i="1" s="1"/>
  <c r="U982" i="1"/>
  <c r="Q982" i="1"/>
  <c r="X981" i="1"/>
  <c r="Y981" i="1" s="1"/>
  <c r="U981" i="1"/>
  <c r="Q981" i="1"/>
  <c r="X980" i="1"/>
  <c r="Y980" i="1" s="1"/>
  <c r="U980" i="1"/>
  <c r="Q980" i="1"/>
  <c r="X979" i="1"/>
  <c r="Y979" i="1" s="1"/>
  <c r="U979" i="1"/>
  <c r="Q979" i="1"/>
  <c r="X978" i="1"/>
  <c r="Y978" i="1" s="1"/>
  <c r="U978" i="1"/>
  <c r="Q978" i="1"/>
  <c r="X977" i="1"/>
  <c r="Y977" i="1" s="1"/>
  <c r="U977" i="1"/>
  <c r="Q977" i="1"/>
  <c r="X976" i="1"/>
  <c r="Y976" i="1" s="1"/>
  <c r="U976" i="1"/>
  <c r="Q976" i="1"/>
  <c r="X975" i="1"/>
  <c r="Y975" i="1" s="1"/>
  <c r="U975" i="1"/>
  <c r="Q975" i="1"/>
  <c r="X974" i="1"/>
  <c r="Y974" i="1" s="1"/>
  <c r="U974" i="1"/>
  <c r="Q974" i="1"/>
  <c r="X973" i="1"/>
  <c r="Y973" i="1" s="1"/>
  <c r="U973" i="1"/>
  <c r="Q973" i="1"/>
  <c r="X972" i="1"/>
  <c r="Y972" i="1" s="1"/>
  <c r="U972" i="1"/>
  <c r="Q972" i="1"/>
  <c r="X971" i="1"/>
  <c r="Y971" i="1" s="1"/>
  <c r="U971" i="1"/>
  <c r="Q971" i="1"/>
  <c r="X970" i="1"/>
  <c r="Y970" i="1" s="1"/>
  <c r="U970" i="1"/>
  <c r="Q970" i="1"/>
  <c r="X969" i="1"/>
  <c r="Y969" i="1" s="1"/>
  <c r="U969" i="1"/>
  <c r="Q969" i="1"/>
  <c r="X968" i="1"/>
  <c r="Y968" i="1" s="1"/>
  <c r="U968" i="1"/>
  <c r="Q968" i="1"/>
  <c r="X967" i="1"/>
  <c r="Y967" i="1" s="1"/>
  <c r="U967" i="1"/>
  <c r="Q967" i="1"/>
  <c r="X966" i="1"/>
  <c r="Y966" i="1" s="1"/>
  <c r="U966" i="1"/>
  <c r="Q966" i="1"/>
  <c r="X965" i="1"/>
  <c r="Y965" i="1" s="1"/>
  <c r="U965" i="1"/>
  <c r="Q965" i="1"/>
  <c r="X964" i="1"/>
  <c r="Y964" i="1" s="1"/>
  <c r="U964" i="1"/>
  <c r="Q964" i="1"/>
  <c r="X963" i="1"/>
  <c r="Y963" i="1" s="1"/>
  <c r="U963" i="1"/>
  <c r="Q963" i="1"/>
  <c r="X962" i="1"/>
  <c r="Y962" i="1" s="1"/>
  <c r="U962" i="1"/>
  <c r="Q962" i="1"/>
  <c r="X961" i="1"/>
  <c r="Y961" i="1" s="1"/>
  <c r="U961" i="1"/>
  <c r="Q961" i="1"/>
  <c r="X960" i="1"/>
  <c r="Y960" i="1" s="1"/>
  <c r="U960" i="1"/>
  <c r="Q960" i="1"/>
  <c r="X959" i="1"/>
  <c r="Y959" i="1" s="1"/>
  <c r="U959" i="1"/>
  <c r="Q959" i="1"/>
  <c r="X958" i="1"/>
  <c r="Y958" i="1" s="1"/>
  <c r="U958" i="1"/>
  <c r="Q958" i="1"/>
  <c r="X957" i="1"/>
  <c r="Y957" i="1" s="1"/>
  <c r="U957" i="1"/>
  <c r="Q957" i="1"/>
  <c r="X956" i="1"/>
  <c r="Y956" i="1" s="1"/>
  <c r="U956" i="1"/>
  <c r="Q956" i="1"/>
  <c r="X955" i="1"/>
  <c r="Y955" i="1" s="1"/>
  <c r="U955" i="1"/>
  <c r="Q955" i="1"/>
  <c r="X954" i="1"/>
  <c r="Y954" i="1" s="1"/>
  <c r="U954" i="1"/>
  <c r="Q954" i="1"/>
  <c r="X953" i="1"/>
  <c r="Y953" i="1" s="1"/>
  <c r="U953" i="1"/>
  <c r="Q953" i="1"/>
  <c r="X952" i="1"/>
  <c r="Y952" i="1" s="1"/>
  <c r="U952" i="1"/>
  <c r="Q952" i="1"/>
  <c r="X951" i="1"/>
  <c r="Y951" i="1" s="1"/>
  <c r="U951" i="1"/>
  <c r="Q951" i="1"/>
  <c r="X950" i="1"/>
  <c r="Y950" i="1" s="1"/>
  <c r="U950" i="1"/>
  <c r="Q950" i="1"/>
  <c r="X949" i="1"/>
  <c r="Y949" i="1" s="1"/>
  <c r="U949" i="1"/>
  <c r="Q949" i="1"/>
  <c r="X948" i="1"/>
  <c r="Y948" i="1" s="1"/>
  <c r="U948" i="1"/>
  <c r="Q948" i="1"/>
  <c r="X947" i="1"/>
  <c r="Y947" i="1" s="1"/>
  <c r="U947" i="1"/>
  <c r="Q947" i="1"/>
  <c r="X946" i="1"/>
  <c r="Y946" i="1" s="1"/>
  <c r="U946" i="1"/>
  <c r="Q946" i="1"/>
  <c r="X945" i="1"/>
  <c r="Y945" i="1" s="1"/>
  <c r="U945" i="1"/>
  <c r="Q945" i="1"/>
  <c r="X944" i="1"/>
  <c r="Y944" i="1" s="1"/>
  <c r="U944" i="1"/>
  <c r="Q944" i="1"/>
  <c r="X943" i="1"/>
  <c r="Y943" i="1" s="1"/>
  <c r="U943" i="1"/>
  <c r="Q943" i="1"/>
  <c r="X942" i="1"/>
  <c r="Y942" i="1" s="1"/>
  <c r="U942" i="1"/>
  <c r="Q942" i="1"/>
  <c r="X941" i="1"/>
  <c r="Y941" i="1" s="1"/>
  <c r="U941" i="1"/>
  <c r="Q941" i="1"/>
  <c r="X940" i="1"/>
  <c r="Y940" i="1" s="1"/>
  <c r="U940" i="1"/>
  <c r="Q940" i="1"/>
  <c r="X939" i="1"/>
  <c r="Y939" i="1" s="1"/>
  <c r="U939" i="1"/>
  <c r="Q939" i="1"/>
  <c r="X938" i="1"/>
  <c r="Y938" i="1" s="1"/>
  <c r="U938" i="1"/>
  <c r="Q938" i="1"/>
  <c r="X937" i="1"/>
  <c r="Y937" i="1" s="1"/>
  <c r="U937" i="1"/>
  <c r="Q937" i="1"/>
  <c r="X936" i="1"/>
  <c r="Y936" i="1" s="1"/>
  <c r="U936" i="1"/>
  <c r="Q936" i="1"/>
  <c r="X935" i="1"/>
  <c r="Y935" i="1" s="1"/>
  <c r="U935" i="1"/>
  <c r="Q935" i="1"/>
  <c r="X934" i="1"/>
  <c r="Y934" i="1" s="1"/>
  <c r="U934" i="1"/>
  <c r="Q934" i="1"/>
  <c r="X933" i="1"/>
  <c r="Y933" i="1" s="1"/>
  <c r="U933" i="1"/>
  <c r="Q933" i="1"/>
  <c r="X932" i="1"/>
  <c r="Y932" i="1" s="1"/>
  <c r="U932" i="1"/>
  <c r="Q932" i="1"/>
  <c r="X931" i="1"/>
  <c r="Y931" i="1" s="1"/>
  <c r="U931" i="1"/>
  <c r="Q931" i="1"/>
  <c r="X930" i="1"/>
  <c r="Y930" i="1" s="1"/>
  <c r="U930" i="1"/>
  <c r="Q930" i="1"/>
  <c r="X929" i="1"/>
  <c r="Y929" i="1" s="1"/>
  <c r="U929" i="1"/>
  <c r="Q929" i="1"/>
  <c r="X928" i="1"/>
  <c r="Y928" i="1" s="1"/>
  <c r="U928" i="1"/>
  <c r="Q928" i="1"/>
  <c r="X927" i="1"/>
  <c r="Y927" i="1" s="1"/>
  <c r="U927" i="1"/>
  <c r="Q927" i="1"/>
  <c r="X926" i="1"/>
  <c r="Y926" i="1" s="1"/>
  <c r="U926" i="1"/>
  <c r="Q926" i="1"/>
  <c r="X925" i="1"/>
  <c r="Y925" i="1" s="1"/>
  <c r="U925" i="1"/>
  <c r="Q925" i="1"/>
  <c r="X924" i="1"/>
  <c r="Y924" i="1" s="1"/>
  <c r="U924" i="1"/>
  <c r="Q924" i="1"/>
  <c r="X923" i="1"/>
  <c r="Y923" i="1" s="1"/>
  <c r="U923" i="1"/>
  <c r="Q923" i="1"/>
  <c r="X922" i="1"/>
  <c r="Y922" i="1" s="1"/>
  <c r="U922" i="1"/>
  <c r="Q922" i="1"/>
  <c r="X921" i="1"/>
  <c r="Y921" i="1" s="1"/>
  <c r="U921" i="1"/>
  <c r="Q921" i="1"/>
  <c r="X920" i="1"/>
  <c r="Y920" i="1" s="1"/>
  <c r="U920" i="1"/>
  <c r="Q920" i="1"/>
  <c r="X919" i="1"/>
  <c r="Y919" i="1" s="1"/>
  <c r="U919" i="1"/>
  <c r="Q919" i="1"/>
  <c r="X918" i="1"/>
  <c r="Y918" i="1" s="1"/>
  <c r="U918" i="1"/>
  <c r="Q918" i="1"/>
  <c r="X917" i="1"/>
  <c r="Y917" i="1" s="1"/>
  <c r="U917" i="1"/>
  <c r="Q917" i="1"/>
  <c r="X916" i="1"/>
  <c r="Y916" i="1" s="1"/>
  <c r="U916" i="1"/>
  <c r="Q916" i="1"/>
  <c r="X915" i="1"/>
  <c r="Y915" i="1" s="1"/>
  <c r="U915" i="1"/>
  <c r="Q915" i="1"/>
  <c r="X914" i="1"/>
  <c r="Y914" i="1" s="1"/>
  <c r="U914" i="1"/>
  <c r="Q914" i="1"/>
  <c r="X913" i="1"/>
  <c r="Y913" i="1" s="1"/>
  <c r="U913" i="1"/>
  <c r="Q913" i="1"/>
  <c r="X912" i="1"/>
  <c r="Y912" i="1" s="1"/>
  <c r="U912" i="1"/>
  <c r="Q912" i="1"/>
  <c r="X911" i="1"/>
  <c r="Y911" i="1" s="1"/>
  <c r="U911" i="1"/>
  <c r="Q911" i="1"/>
  <c r="Y99" i="1" l="1"/>
  <c r="Y98" i="1"/>
  <c r="AN92" i="1"/>
  <c r="AO92" i="1" s="1"/>
  <c r="AN91" i="1"/>
  <c r="AO91" i="1" s="1"/>
  <c r="AN90" i="1"/>
  <c r="AO90" i="1" s="1"/>
  <c r="Y85" i="1"/>
  <c r="U85" i="1"/>
  <c r="Q85" i="1"/>
  <c r="Y84" i="1"/>
  <c r="U84" i="1"/>
  <c r="Q84" i="1"/>
  <c r="Y83" i="1"/>
  <c r="U83" i="1"/>
  <c r="Q83" i="1"/>
  <c r="Y82" i="1"/>
  <c r="U82" i="1"/>
  <c r="Q82" i="1"/>
  <c r="Y81" i="1"/>
  <c r="U81" i="1"/>
  <c r="Q81" i="1"/>
  <c r="Y80" i="1"/>
  <c r="U80" i="1"/>
  <c r="Q80" i="1"/>
  <c r="Y79" i="1"/>
  <c r="U79" i="1"/>
  <c r="Q79" i="1"/>
  <c r="Y78" i="1"/>
  <c r="U78" i="1"/>
  <c r="Q78" i="1"/>
  <c r="Y77" i="1"/>
  <c r="U77" i="1"/>
  <c r="Q77" i="1"/>
  <c r="Y76" i="1"/>
  <c r="U76" i="1"/>
  <c r="Q76" i="1"/>
  <c r="Y75" i="1"/>
  <c r="U75" i="1"/>
  <c r="Q75" i="1"/>
  <c r="Y74" i="1"/>
  <c r="U74" i="1"/>
  <c r="Q74" i="1"/>
  <c r="AN49" i="1"/>
  <c r="AO49" i="1" s="1"/>
  <c r="AK49" i="1"/>
  <c r="AG49" i="1"/>
  <c r="Y49" i="1"/>
  <c r="U49" i="1"/>
  <c r="Q49" i="1"/>
  <c r="AN48" i="1"/>
  <c r="AO48" i="1" s="1"/>
  <c r="AK48" i="1"/>
  <c r="AG48" i="1"/>
  <c r="Y48" i="1"/>
  <c r="U48" i="1"/>
  <c r="Q48" i="1"/>
  <c r="AN47" i="1"/>
  <c r="AO47" i="1" s="1"/>
  <c r="AK47" i="1"/>
  <c r="AG47" i="1"/>
  <c r="Y47" i="1"/>
  <c r="U47" i="1"/>
  <c r="Q47" i="1"/>
  <c r="AN46" i="1"/>
  <c r="AO46" i="1" s="1"/>
  <c r="AK46" i="1"/>
  <c r="AG46" i="1"/>
  <c r="Y46" i="1"/>
  <c r="U46" i="1"/>
  <c r="Q46" i="1"/>
  <c r="AN45" i="1"/>
  <c r="AO45" i="1" s="1"/>
  <c r="AN44" i="1"/>
  <c r="AO44" i="1" s="1"/>
  <c r="AN43" i="1"/>
  <c r="AO43" i="1" s="1"/>
  <c r="Y43" i="1"/>
  <c r="X43" i="1"/>
  <c r="AN42" i="1"/>
  <c r="AO42" i="1" s="1"/>
  <c r="Y42" i="1"/>
  <c r="X42" i="1"/>
  <c r="AN41" i="1"/>
  <c r="AO41" i="1" s="1"/>
  <c r="Y41" i="1"/>
  <c r="X41" i="1"/>
  <c r="AN40" i="1"/>
  <c r="AO40" i="1" s="1"/>
  <c r="Y40" i="1"/>
  <c r="X40" i="1"/>
  <c r="AN39" i="1"/>
  <c r="AO39" i="1" s="1"/>
  <c r="Y39" i="1"/>
  <c r="X39" i="1"/>
  <c r="Y38" i="1"/>
  <c r="Y37" i="1"/>
  <c r="Y30" i="1"/>
  <c r="U30" i="1"/>
  <c r="Q30" i="1"/>
  <c r="Y29" i="1"/>
  <c r="U29" i="1"/>
  <c r="Q29" i="1"/>
  <c r="Y28" i="1"/>
  <c r="U28" i="1"/>
  <c r="Q28" i="1"/>
  <c r="Y27" i="1"/>
  <c r="U27" i="1"/>
  <c r="Q27" i="1"/>
  <c r="Y26" i="1"/>
  <c r="U26" i="1"/>
  <c r="Q26" i="1"/>
  <c r="Y19" i="1"/>
  <c r="Y18" i="1"/>
  <c r="Y17" i="1"/>
  <c r="Y13" i="1"/>
  <c r="Y12" i="1"/>
  <c r="Y11" i="1"/>
  <c r="I11" i="1"/>
  <c r="Y10" i="1"/>
  <c r="Y9" i="1"/>
  <c r="Y8" i="1"/>
  <c r="Y7" i="1"/>
  <c r="Y6" i="1"/>
  <c r="Y5" i="1"/>
  <c r="Y4" i="1"/>
  <c r="Y3" i="1"/>
  <c r="Y2" i="1"/>
  <c r="AN910" i="1" l="1"/>
  <c r="AO910" i="1" s="1"/>
  <c r="AJ910" i="1"/>
  <c r="AK910" i="1" s="1"/>
  <c r="AF910" i="1"/>
  <c r="AG910" i="1" s="1"/>
  <c r="AB910" i="1"/>
  <c r="AC910" i="1" s="1"/>
  <c r="Y910" i="1"/>
  <c r="AN909" i="1"/>
  <c r="AO909" i="1" s="1"/>
  <c r="AJ909" i="1"/>
  <c r="AK909" i="1" s="1"/>
  <c r="AF909" i="1"/>
  <c r="AG909" i="1" s="1"/>
  <c r="AB909" i="1"/>
  <c r="AC909" i="1" s="1"/>
  <c r="Y909" i="1"/>
  <c r="AN908" i="1"/>
  <c r="AO908" i="1" s="1"/>
  <c r="AJ908" i="1"/>
  <c r="AK908" i="1" s="1"/>
  <c r="AF908" i="1"/>
  <c r="AG908" i="1" s="1"/>
  <c r="AB908" i="1"/>
  <c r="AC908" i="1" s="1"/>
  <c r="Y908" i="1"/>
  <c r="AN907" i="1"/>
  <c r="AO907" i="1" s="1"/>
  <c r="AJ907" i="1"/>
  <c r="AK907" i="1" s="1"/>
  <c r="AF907" i="1"/>
  <c r="AG907" i="1" s="1"/>
  <c r="AB907" i="1"/>
  <c r="AC907" i="1" s="1"/>
  <c r="Y907" i="1"/>
  <c r="AN906" i="1"/>
  <c r="AO906" i="1" s="1"/>
  <c r="AJ906" i="1"/>
  <c r="AK906" i="1" s="1"/>
  <c r="AF906" i="1"/>
  <c r="AG906" i="1" s="1"/>
  <c r="AB906" i="1"/>
  <c r="AC906" i="1" s="1"/>
  <c r="Y906" i="1"/>
  <c r="AN905" i="1"/>
  <c r="AO905" i="1" s="1"/>
  <c r="AJ905" i="1"/>
  <c r="AK905" i="1" s="1"/>
  <c r="AF905" i="1"/>
  <c r="AG905" i="1" s="1"/>
  <c r="AB905" i="1"/>
  <c r="AC905" i="1" s="1"/>
  <c r="Y905" i="1"/>
  <c r="AO904" i="1"/>
  <c r="AK904" i="1"/>
  <c r="AG904" i="1"/>
  <c r="AC904" i="1"/>
  <c r="Y904" i="1"/>
  <c r="AO903" i="1"/>
  <c r="AK903" i="1"/>
  <c r="AG903" i="1"/>
  <c r="AC903" i="1"/>
  <c r="Y903" i="1"/>
  <c r="AO902" i="1"/>
  <c r="AK902" i="1"/>
  <c r="AG902" i="1"/>
  <c r="AC902" i="1"/>
  <c r="Y902" i="1"/>
  <c r="AO901" i="1"/>
  <c r="AK901" i="1"/>
  <c r="AG901" i="1"/>
  <c r="AC901" i="1"/>
  <c r="Y901" i="1"/>
  <c r="AO900" i="1"/>
  <c r="AK900" i="1"/>
  <c r="AG900" i="1"/>
  <c r="AC900" i="1"/>
  <c r="Y900" i="1"/>
  <c r="AO899" i="1"/>
  <c r="AK899" i="1"/>
  <c r="AG899" i="1"/>
  <c r="AC899" i="1"/>
  <c r="Y899" i="1"/>
  <c r="AO898" i="1"/>
  <c r="AK898" i="1"/>
  <c r="AG898" i="1"/>
  <c r="AC898" i="1"/>
  <c r="Y898" i="1"/>
  <c r="AO897" i="1"/>
  <c r="AK897" i="1"/>
  <c r="AG897" i="1"/>
  <c r="AC897" i="1"/>
  <c r="Y897" i="1"/>
  <c r="AO896" i="1"/>
  <c r="AK896" i="1"/>
  <c r="AG896" i="1"/>
  <c r="AC896" i="1"/>
  <c r="Y896" i="1"/>
  <c r="AO895" i="1"/>
  <c r="AK895" i="1"/>
  <c r="AG895" i="1"/>
  <c r="AC895" i="1"/>
  <c r="Y895" i="1"/>
  <c r="AO894" i="1"/>
  <c r="AK894" i="1"/>
  <c r="AG894" i="1"/>
  <c r="AC894" i="1"/>
  <c r="Y894" i="1"/>
  <c r="AC893" i="1"/>
  <c r="Y893" i="1"/>
  <c r="AC892" i="1"/>
  <c r="Y892" i="1"/>
  <c r="AC891" i="1"/>
  <c r="Y891" i="1"/>
  <c r="AC890" i="1"/>
  <c r="Y890" i="1"/>
  <c r="AC889" i="1"/>
  <c r="Y889" i="1"/>
  <c r="AC888" i="1"/>
  <c r="Y888" i="1"/>
  <c r="AC887" i="1"/>
  <c r="Y887" i="1"/>
  <c r="AC886" i="1"/>
  <c r="Y886" i="1"/>
  <c r="AC885" i="1"/>
  <c r="Y885" i="1"/>
  <c r="AC884" i="1"/>
  <c r="Y884" i="1"/>
  <c r="AN883" i="1"/>
  <c r="AO883" i="1" s="1"/>
  <c r="AK883" i="1"/>
  <c r="AG883" i="1"/>
  <c r="AC883" i="1"/>
  <c r="Y883" i="1"/>
  <c r="AN882" i="1"/>
  <c r="AO882" i="1" s="1"/>
  <c r="AK882" i="1"/>
  <c r="AG882" i="1"/>
  <c r="AC882" i="1"/>
  <c r="Y882" i="1"/>
  <c r="AN881" i="1"/>
  <c r="AO881" i="1" s="1"/>
  <c r="AK881" i="1"/>
  <c r="AG881" i="1"/>
  <c r="AC881" i="1"/>
  <c r="Y881" i="1"/>
  <c r="AN880" i="1"/>
  <c r="AO880" i="1" s="1"/>
  <c r="AK880" i="1"/>
  <c r="AG880" i="1"/>
  <c r="AC880" i="1"/>
  <c r="Y880" i="1"/>
  <c r="AN879" i="1"/>
  <c r="AO879" i="1" s="1"/>
  <c r="AK879" i="1"/>
  <c r="AG879" i="1"/>
  <c r="AC879" i="1"/>
  <c r="Y879" i="1"/>
  <c r="AN878" i="1"/>
  <c r="AO878" i="1" s="1"/>
  <c r="AK878" i="1"/>
  <c r="AG878" i="1"/>
  <c r="AC878" i="1"/>
  <c r="Y878" i="1"/>
  <c r="AN877" i="1"/>
  <c r="AO877" i="1" s="1"/>
  <c r="AK877" i="1"/>
  <c r="AG877" i="1"/>
  <c r="AC877" i="1"/>
  <c r="Y877" i="1"/>
  <c r="AN876" i="1"/>
  <c r="AO876" i="1" s="1"/>
  <c r="AK876" i="1"/>
  <c r="AG876" i="1"/>
  <c r="AC876" i="1"/>
  <c r="Y876" i="1"/>
  <c r="AC875" i="1"/>
  <c r="Y875" i="1"/>
  <c r="AC874" i="1"/>
  <c r="Y874" i="1"/>
  <c r="AC873" i="1"/>
  <c r="Y873" i="1"/>
  <c r="AC872" i="1"/>
  <c r="Y872" i="1"/>
  <c r="AC871" i="1"/>
  <c r="Y871" i="1"/>
  <c r="AC870" i="1"/>
  <c r="Y870" i="1"/>
  <c r="AC869" i="1"/>
  <c r="Y869" i="1"/>
  <c r="AC868" i="1"/>
  <c r="Y868" i="1"/>
  <c r="AC867" i="1"/>
  <c r="Y867" i="1"/>
  <c r="AC866" i="1"/>
  <c r="Y866" i="1"/>
  <c r="AC865" i="1"/>
  <c r="Y865" i="1"/>
  <c r="AC864" i="1"/>
  <c r="Y864" i="1"/>
  <c r="AC863" i="1"/>
  <c r="Y863" i="1"/>
  <c r="AC862" i="1"/>
  <c r="Y862" i="1"/>
  <c r="AC861" i="1"/>
  <c r="Y861" i="1"/>
  <c r="AC860" i="1"/>
  <c r="Y860" i="1"/>
  <c r="AC859" i="1"/>
  <c r="Y859" i="1"/>
  <c r="AC858" i="1"/>
  <c r="Y858" i="1"/>
  <c r="AC857" i="1"/>
  <c r="Y857" i="1"/>
  <c r="U857" i="1"/>
  <c r="Q857" i="1"/>
  <c r="AC856" i="1"/>
  <c r="Y856" i="1"/>
  <c r="U856" i="1"/>
  <c r="Q856" i="1"/>
  <c r="AC855" i="1"/>
  <c r="Y855" i="1"/>
  <c r="U855" i="1"/>
  <c r="Q855" i="1"/>
  <c r="AC854" i="1"/>
  <c r="Y854" i="1"/>
  <c r="U854" i="1"/>
  <c r="Q854" i="1"/>
  <c r="AC853" i="1"/>
  <c r="Y853" i="1"/>
  <c r="U853" i="1"/>
  <c r="Q853" i="1"/>
  <c r="AC852" i="1"/>
  <c r="Y852" i="1"/>
  <c r="U852" i="1"/>
  <c r="Q852" i="1"/>
  <c r="AC851" i="1"/>
  <c r="Y851" i="1"/>
  <c r="U851" i="1"/>
  <c r="Q851" i="1"/>
  <c r="AC850" i="1"/>
  <c r="Y850" i="1"/>
  <c r="U850" i="1"/>
  <c r="Q850" i="1"/>
  <c r="AC849" i="1"/>
  <c r="Y849" i="1"/>
  <c r="U849" i="1"/>
  <c r="Q849" i="1"/>
  <c r="AC848" i="1"/>
  <c r="Y848" i="1"/>
  <c r="U848" i="1"/>
  <c r="Q848" i="1"/>
  <c r="AC847" i="1"/>
  <c r="Y847" i="1"/>
  <c r="U847" i="1"/>
  <c r="Q847" i="1"/>
  <c r="AC846" i="1"/>
  <c r="Y846" i="1"/>
  <c r="U846" i="1"/>
  <c r="Q846" i="1"/>
  <c r="AC845" i="1"/>
  <c r="Y845" i="1"/>
  <c r="U845" i="1"/>
  <c r="Q845" i="1"/>
  <c r="AC844" i="1"/>
  <c r="Y844" i="1"/>
  <c r="U844" i="1"/>
  <c r="Q844" i="1"/>
  <c r="AC843" i="1"/>
  <c r="Y843" i="1"/>
  <c r="U843" i="1"/>
  <c r="Q843" i="1"/>
  <c r="AC842" i="1"/>
  <c r="Y842" i="1"/>
  <c r="U842" i="1"/>
  <c r="Q842" i="1"/>
  <c r="AC841" i="1"/>
  <c r="Y841" i="1"/>
  <c r="U841" i="1"/>
  <c r="Q841" i="1"/>
  <c r="AC840" i="1"/>
  <c r="Y840" i="1"/>
  <c r="U840" i="1"/>
  <c r="Q840" i="1"/>
  <c r="AC839" i="1"/>
  <c r="Y839" i="1"/>
  <c r="U839" i="1"/>
  <c r="Q839" i="1"/>
  <c r="AC838" i="1"/>
  <c r="Y838" i="1"/>
  <c r="U838" i="1"/>
  <c r="Q838" i="1"/>
  <c r="AC837" i="1"/>
  <c r="Y837" i="1"/>
  <c r="U837" i="1"/>
  <c r="Q837" i="1"/>
  <c r="AC836" i="1"/>
  <c r="Y836" i="1"/>
  <c r="U836" i="1"/>
  <c r="Q836" i="1"/>
  <c r="AC835" i="1"/>
  <c r="Y835" i="1"/>
  <c r="U835" i="1"/>
  <c r="Q835" i="1"/>
  <c r="AC834" i="1"/>
  <c r="Y834" i="1"/>
  <c r="U834" i="1"/>
  <c r="Q834" i="1"/>
  <c r="AC833" i="1"/>
  <c r="Y833" i="1"/>
  <c r="U833" i="1"/>
  <c r="Q833" i="1"/>
  <c r="AC832" i="1"/>
  <c r="Y832" i="1"/>
  <c r="U832" i="1"/>
  <c r="Q832" i="1"/>
  <c r="AC831" i="1"/>
  <c r="Y831" i="1"/>
  <c r="U831" i="1"/>
  <c r="Q831" i="1"/>
  <c r="AC830" i="1"/>
  <c r="Y830" i="1"/>
  <c r="U830" i="1"/>
  <c r="Q830" i="1"/>
  <c r="AC829" i="1"/>
  <c r="Y829" i="1"/>
  <c r="U829" i="1"/>
  <c r="Q829" i="1"/>
  <c r="AC828" i="1"/>
  <c r="Y828" i="1"/>
  <c r="U828" i="1"/>
  <c r="Q828" i="1"/>
  <c r="AC827" i="1"/>
  <c r="Y827" i="1"/>
  <c r="U827" i="1"/>
  <c r="Q827" i="1"/>
  <c r="AC826" i="1"/>
  <c r="Y826" i="1"/>
  <c r="U826" i="1"/>
  <c r="Q826" i="1"/>
  <c r="AC825" i="1"/>
  <c r="Y825" i="1"/>
  <c r="U825" i="1"/>
  <c r="Q825" i="1"/>
  <c r="AC824" i="1"/>
  <c r="Y824" i="1"/>
  <c r="U824" i="1"/>
  <c r="Q824" i="1"/>
  <c r="AC823" i="1"/>
  <c r="Y823" i="1"/>
  <c r="U823" i="1"/>
  <c r="Q823" i="1"/>
  <c r="AC822" i="1"/>
  <c r="Y822" i="1"/>
  <c r="U822" i="1"/>
  <c r="Q822" i="1"/>
  <c r="AC821" i="1"/>
  <c r="Y821" i="1"/>
  <c r="U821" i="1"/>
  <c r="Q821" i="1"/>
  <c r="AC820" i="1"/>
  <c r="Y820" i="1"/>
  <c r="U820" i="1"/>
  <c r="Q820" i="1"/>
  <c r="AC819" i="1"/>
  <c r="Y819" i="1"/>
  <c r="U819" i="1"/>
  <c r="Q819" i="1"/>
  <c r="AC818" i="1"/>
  <c r="Y818" i="1"/>
  <c r="U818" i="1"/>
  <c r="Q818" i="1"/>
  <c r="AC817" i="1"/>
  <c r="Y817" i="1"/>
  <c r="U817" i="1"/>
  <c r="Q817" i="1"/>
  <c r="AC816" i="1"/>
  <c r="Y816" i="1"/>
  <c r="U816" i="1"/>
  <c r="Q816" i="1"/>
  <c r="AC815" i="1"/>
  <c r="Y815" i="1"/>
  <c r="U815" i="1"/>
  <c r="Q815" i="1"/>
  <c r="AC814" i="1"/>
  <c r="Y814" i="1"/>
  <c r="U814" i="1"/>
  <c r="Q814" i="1"/>
  <c r="AC813" i="1"/>
  <c r="Y813" i="1"/>
  <c r="U813" i="1"/>
  <c r="Q813" i="1"/>
  <c r="AC812" i="1"/>
  <c r="Y812" i="1"/>
  <c r="U812" i="1"/>
  <c r="Q812" i="1"/>
  <c r="AC811" i="1"/>
  <c r="Y811" i="1"/>
  <c r="U811" i="1"/>
  <c r="Q811" i="1"/>
  <c r="AC810" i="1"/>
  <c r="Y810" i="1"/>
  <c r="U810" i="1"/>
  <c r="Q810" i="1"/>
  <c r="AC809" i="1"/>
  <c r="Y809" i="1"/>
  <c r="U809" i="1"/>
  <c r="Q809" i="1"/>
  <c r="AC808" i="1"/>
  <c r="Y808" i="1"/>
  <c r="U808" i="1"/>
  <c r="Q808" i="1"/>
  <c r="AC807" i="1"/>
  <c r="Y807" i="1"/>
  <c r="U807" i="1"/>
  <c r="Q807" i="1"/>
  <c r="AC806" i="1"/>
  <c r="Y806" i="1"/>
  <c r="U806" i="1"/>
  <c r="Q806" i="1"/>
  <c r="AC805" i="1"/>
  <c r="Y805" i="1"/>
  <c r="U805" i="1"/>
  <c r="Q805" i="1"/>
  <c r="AC804" i="1"/>
  <c r="Y804" i="1"/>
  <c r="U804" i="1"/>
  <c r="Q804" i="1"/>
  <c r="AC803" i="1"/>
  <c r="Y803" i="1"/>
  <c r="U803" i="1"/>
  <c r="Q803" i="1"/>
  <c r="AC802" i="1"/>
  <c r="Y802" i="1"/>
  <c r="U802" i="1"/>
  <c r="Q802" i="1"/>
  <c r="AC801" i="1"/>
  <c r="Y801" i="1"/>
  <c r="U801" i="1"/>
  <c r="Q801" i="1"/>
  <c r="AC776" i="1"/>
  <c r="Y776" i="1"/>
  <c r="U776" i="1"/>
  <c r="Q776" i="1"/>
  <c r="Y775" i="1"/>
  <c r="U775" i="1"/>
  <c r="Q775" i="1"/>
  <c r="Y774" i="1"/>
  <c r="U774" i="1"/>
  <c r="Q774" i="1"/>
  <c r="AC773" i="1"/>
  <c r="Y773" i="1"/>
  <c r="U773" i="1"/>
  <c r="Q773" i="1"/>
  <c r="AC772" i="1"/>
  <c r="Y772" i="1"/>
  <c r="AC771" i="1"/>
  <c r="Y771" i="1"/>
  <c r="AC770" i="1"/>
  <c r="Y770" i="1"/>
  <c r="AC769" i="1"/>
  <c r="Y769" i="1"/>
  <c r="AN768" i="1"/>
  <c r="AO768" i="1" s="1"/>
  <c r="AK768" i="1"/>
  <c r="AG768" i="1"/>
  <c r="AC768" i="1"/>
  <c r="Y768" i="1"/>
  <c r="U768" i="1"/>
  <c r="Q768" i="1"/>
  <c r="AN767" i="1"/>
  <c r="AO767" i="1" s="1"/>
  <c r="AK767" i="1"/>
  <c r="AG767" i="1"/>
  <c r="AC767" i="1"/>
  <c r="Y767" i="1"/>
  <c r="U767" i="1"/>
  <c r="Q767" i="1"/>
  <c r="AN766" i="1"/>
  <c r="AO766" i="1" s="1"/>
  <c r="AK766" i="1"/>
  <c r="AG766" i="1"/>
  <c r="AC766" i="1"/>
  <c r="Y766" i="1"/>
  <c r="U766" i="1"/>
  <c r="Q766" i="1"/>
  <c r="AN765" i="1"/>
  <c r="AO765" i="1" s="1"/>
  <c r="AK765" i="1"/>
  <c r="AG765" i="1"/>
  <c r="AC765" i="1"/>
  <c r="Y765" i="1"/>
  <c r="U765" i="1"/>
  <c r="Q765" i="1"/>
  <c r="AN764" i="1"/>
  <c r="AO764" i="1" s="1"/>
  <c r="AK764" i="1"/>
  <c r="AG764" i="1"/>
  <c r="AC764" i="1"/>
  <c r="Y764" i="1"/>
  <c r="U764" i="1"/>
  <c r="Q764" i="1"/>
  <c r="AN763" i="1"/>
  <c r="AO763" i="1" s="1"/>
  <c r="AK763" i="1"/>
  <c r="AG763" i="1"/>
  <c r="AC763" i="1"/>
  <c r="Y763" i="1"/>
  <c r="U763" i="1"/>
  <c r="Q763" i="1"/>
  <c r="AN762" i="1"/>
  <c r="AO762" i="1" s="1"/>
  <c r="AK762" i="1"/>
  <c r="AG762" i="1"/>
  <c r="AC762" i="1"/>
  <c r="Y762" i="1"/>
  <c r="U762" i="1"/>
  <c r="Q762" i="1"/>
  <c r="AN761" i="1"/>
  <c r="AO761" i="1" s="1"/>
  <c r="AK761" i="1"/>
  <c r="AG761" i="1"/>
  <c r="AC761" i="1"/>
  <c r="Y761" i="1"/>
  <c r="U761" i="1"/>
  <c r="Q761" i="1"/>
  <c r="AC760" i="1"/>
  <c r="Y760" i="1"/>
  <c r="AC759" i="1"/>
  <c r="Y759" i="1"/>
  <c r="AC758" i="1"/>
  <c r="Y758" i="1"/>
  <c r="AC757" i="1"/>
  <c r="Y757" i="1"/>
  <c r="AC756" i="1"/>
  <c r="Y756" i="1"/>
  <c r="AC755" i="1"/>
  <c r="Y755" i="1"/>
  <c r="AC754" i="1"/>
  <c r="Y754" i="1"/>
  <c r="AC753" i="1"/>
  <c r="Y753" i="1"/>
  <c r="AC752" i="1"/>
  <c r="Y752" i="1"/>
  <c r="AC751" i="1"/>
  <c r="Y751" i="1"/>
  <c r="AC750" i="1"/>
  <c r="Y750" i="1"/>
  <c r="AC749" i="1"/>
  <c r="Y749" i="1"/>
  <c r="AC748" i="1"/>
  <c r="Y748" i="1"/>
  <c r="AC747" i="1"/>
  <c r="Y747" i="1"/>
  <c r="AC746" i="1"/>
  <c r="Y746" i="1"/>
  <c r="AC745" i="1"/>
  <c r="Y745" i="1"/>
  <c r="U745" i="1"/>
  <c r="Q745" i="1"/>
  <c r="AC744" i="1"/>
  <c r="Y744" i="1"/>
  <c r="U744" i="1"/>
  <c r="Q744" i="1"/>
  <c r="AC743" i="1"/>
  <c r="Y743" i="1"/>
  <c r="U743" i="1"/>
  <c r="Q743" i="1"/>
  <c r="AC742" i="1"/>
  <c r="Y742" i="1"/>
  <c r="U742" i="1"/>
  <c r="Q742" i="1"/>
  <c r="AC741" i="1"/>
  <c r="Y741" i="1"/>
  <c r="U741" i="1"/>
  <c r="Q741" i="1"/>
  <c r="AC740" i="1"/>
  <c r="Y740" i="1"/>
  <c r="U740" i="1"/>
  <c r="Q740" i="1"/>
  <c r="AC739" i="1"/>
  <c r="Y739" i="1"/>
  <c r="U739" i="1"/>
  <c r="Q739" i="1"/>
  <c r="AC738" i="1"/>
  <c r="Y738" i="1"/>
  <c r="U738" i="1"/>
  <c r="Q738" i="1"/>
  <c r="AC737" i="1"/>
  <c r="Y737" i="1"/>
  <c r="U737" i="1"/>
  <c r="Q737" i="1"/>
  <c r="AC736" i="1"/>
  <c r="Y736" i="1"/>
  <c r="U736" i="1"/>
  <c r="Q736" i="1"/>
  <c r="AC735" i="1"/>
  <c r="Y735" i="1"/>
  <c r="U735" i="1"/>
  <c r="Q735" i="1"/>
  <c r="AC734" i="1"/>
  <c r="Y734" i="1"/>
  <c r="U734" i="1"/>
  <c r="Q734" i="1"/>
  <c r="AG733" i="1"/>
  <c r="AC733" i="1"/>
  <c r="Y733" i="1"/>
  <c r="AG732" i="1"/>
  <c r="AC732" i="1"/>
  <c r="Y732" i="1"/>
  <c r="AG731" i="1"/>
  <c r="AC731" i="1"/>
  <c r="Y731" i="1"/>
  <c r="AG730" i="1"/>
  <c r="AC730" i="1"/>
  <c r="Y730" i="1"/>
  <c r="AG729" i="1"/>
  <c r="AC729" i="1"/>
  <c r="Y729" i="1"/>
  <c r="AG728" i="1"/>
  <c r="AC728" i="1"/>
  <c r="Y728" i="1"/>
  <c r="AG727" i="1"/>
  <c r="AC727" i="1"/>
  <c r="Y727" i="1"/>
  <c r="AG726" i="1"/>
  <c r="AC726" i="1"/>
  <c r="Y726" i="1"/>
  <c r="AG725" i="1"/>
  <c r="AC725" i="1"/>
  <c r="Y725" i="1"/>
  <c r="AG724" i="1"/>
  <c r="AC724" i="1"/>
  <c r="Y724" i="1"/>
  <c r="AN723" i="1"/>
  <c r="AO723" i="1" s="1"/>
  <c r="AK723" i="1"/>
  <c r="AG723" i="1"/>
  <c r="AC723" i="1"/>
  <c r="Y723" i="1"/>
  <c r="AN722" i="1"/>
  <c r="AO722" i="1" s="1"/>
  <c r="AK722" i="1"/>
  <c r="AG722" i="1"/>
  <c r="AC722" i="1"/>
  <c r="Y722" i="1"/>
  <c r="AN721" i="1"/>
  <c r="AO721" i="1" s="1"/>
  <c r="AK721" i="1"/>
  <c r="AG721" i="1"/>
  <c r="AC721" i="1"/>
  <c r="Y721" i="1"/>
  <c r="AN720" i="1"/>
  <c r="AO720" i="1" s="1"/>
  <c r="AK720" i="1"/>
  <c r="AG720" i="1"/>
  <c r="AC720" i="1"/>
  <c r="Y720" i="1"/>
  <c r="AN719" i="1"/>
  <c r="AO719" i="1" s="1"/>
  <c r="AK719" i="1"/>
  <c r="AG719" i="1"/>
  <c r="AC719" i="1"/>
  <c r="Y719" i="1"/>
  <c r="AN718" i="1"/>
  <c r="AO718" i="1" s="1"/>
  <c r="AK718" i="1"/>
  <c r="AG718" i="1"/>
  <c r="AC718" i="1"/>
  <c r="Y718" i="1"/>
  <c r="AN717" i="1"/>
  <c r="AO717" i="1" s="1"/>
  <c r="AK717" i="1"/>
  <c r="AG717" i="1"/>
  <c r="AC717" i="1"/>
  <c r="Y717" i="1"/>
  <c r="AN716" i="1"/>
  <c r="AO716" i="1" s="1"/>
  <c r="AK716" i="1"/>
  <c r="AG716" i="1"/>
  <c r="AC716" i="1"/>
  <c r="Y716" i="1"/>
  <c r="AO715" i="1"/>
  <c r="AK715" i="1"/>
  <c r="AG715" i="1"/>
  <c r="Y715" i="1"/>
  <c r="AO714" i="1"/>
  <c r="AK714" i="1"/>
  <c r="AG714" i="1"/>
  <c r="Y714" i="1"/>
  <c r="AO713" i="1"/>
  <c r="AK713" i="1"/>
  <c r="AG713" i="1"/>
  <c r="Y713" i="1"/>
  <c r="AO712" i="1"/>
  <c r="AK712" i="1"/>
  <c r="AG712" i="1"/>
  <c r="Y712" i="1"/>
  <c r="AO711" i="1"/>
  <c r="AK711" i="1"/>
  <c r="AG711" i="1"/>
  <c r="Y711" i="1"/>
  <c r="AO710" i="1"/>
  <c r="AK710" i="1"/>
  <c r="AG710" i="1"/>
  <c r="Y710" i="1"/>
  <c r="AO709" i="1"/>
  <c r="AK709" i="1"/>
  <c r="AG709" i="1"/>
  <c r="Y709" i="1"/>
  <c r="AO708" i="1"/>
  <c r="AK708" i="1"/>
  <c r="AG708" i="1"/>
  <c r="Y708" i="1"/>
  <c r="AO707" i="1"/>
  <c r="AK707" i="1"/>
  <c r="AG707" i="1"/>
  <c r="Y707" i="1"/>
  <c r="AO706" i="1"/>
  <c r="AK706" i="1"/>
  <c r="AG706" i="1"/>
  <c r="Y706" i="1"/>
  <c r="AO705" i="1"/>
  <c r="AK705" i="1"/>
  <c r="AG705" i="1"/>
  <c r="Y705" i="1"/>
  <c r="AO704" i="1"/>
  <c r="AK704" i="1"/>
  <c r="AG704" i="1"/>
  <c r="Y704" i="1"/>
  <c r="AO703" i="1"/>
  <c r="AK703" i="1"/>
  <c r="AG703" i="1"/>
  <c r="Y703" i="1"/>
  <c r="AO702" i="1"/>
  <c r="AK702" i="1"/>
  <c r="AG702" i="1"/>
  <c r="Y702" i="1"/>
  <c r="AO701" i="1"/>
  <c r="AK701" i="1"/>
  <c r="AG701" i="1"/>
  <c r="Y701" i="1"/>
  <c r="AC700" i="1"/>
  <c r="Y700" i="1"/>
  <c r="U700" i="1"/>
  <c r="Q700" i="1"/>
  <c r="AC699" i="1"/>
  <c r="Y699" i="1"/>
  <c r="U699" i="1"/>
  <c r="Q699" i="1"/>
  <c r="AC698" i="1"/>
  <c r="Y698" i="1"/>
  <c r="U698" i="1"/>
  <c r="Q698" i="1"/>
  <c r="AC697" i="1"/>
  <c r="Y697" i="1"/>
  <c r="U697" i="1"/>
  <c r="Q697" i="1"/>
  <c r="AC696" i="1"/>
  <c r="Y696" i="1"/>
  <c r="U696" i="1"/>
  <c r="Q696" i="1"/>
  <c r="AC695" i="1"/>
  <c r="Y695" i="1"/>
  <c r="U695" i="1"/>
  <c r="Q695" i="1"/>
  <c r="AC694" i="1"/>
  <c r="Y694" i="1"/>
  <c r="U694" i="1"/>
  <c r="Q694" i="1"/>
  <c r="AC693" i="1"/>
  <c r="Y693" i="1"/>
  <c r="U693" i="1"/>
  <c r="Q693" i="1"/>
  <c r="AC692" i="1"/>
  <c r="Y692" i="1"/>
  <c r="U692" i="1"/>
  <c r="Q692" i="1"/>
  <c r="AC691" i="1"/>
  <c r="Y691" i="1"/>
  <c r="U691" i="1"/>
  <c r="Q691" i="1"/>
  <c r="AC690" i="1"/>
  <c r="Y690" i="1"/>
  <c r="U690" i="1"/>
  <c r="Q690" i="1"/>
  <c r="AC689" i="1"/>
  <c r="Y689" i="1"/>
  <c r="U689" i="1"/>
  <c r="Q689" i="1"/>
  <c r="AC688" i="1"/>
  <c r="Y688" i="1"/>
  <c r="U688" i="1"/>
  <c r="Q688" i="1"/>
  <c r="AC687" i="1"/>
  <c r="Y687" i="1"/>
  <c r="U687" i="1"/>
  <c r="Q687" i="1"/>
  <c r="AC686" i="1"/>
  <c r="Y686" i="1"/>
  <c r="U686" i="1"/>
  <c r="Q686" i="1"/>
  <c r="AC685" i="1"/>
  <c r="Y685" i="1"/>
  <c r="U685" i="1"/>
  <c r="Q685" i="1"/>
  <c r="AC684" i="1"/>
  <c r="Y684" i="1"/>
  <c r="U684" i="1"/>
  <c r="Q684" i="1"/>
  <c r="AO664" i="1"/>
  <c r="AO663" i="1"/>
  <c r="Y662" i="1"/>
  <c r="U662" i="1"/>
  <c r="Q662" i="1"/>
  <c r="Y661" i="1"/>
  <c r="U661" i="1"/>
  <c r="Q661" i="1"/>
  <c r="Y660" i="1"/>
  <c r="U660" i="1"/>
  <c r="Q660" i="1"/>
  <c r="Y659" i="1"/>
  <c r="U659" i="1"/>
  <c r="Q659" i="1"/>
  <c r="Y658" i="1"/>
  <c r="U658" i="1"/>
  <c r="Q658" i="1"/>
  <c r="Y657" i="1"/>
  <c r="U657" i="1"/>
  <c r="Q657" i="1"/>
  <c r="Y656" i="1"/>
  <c r="U656" i="1"/>
  <c r="Q656" i="1"/>
  <c r="Y655" i="1"/>
  <c r="U655" i="1"/>
  <c r="Q655" i="1"/>
  <c r="Y654" i="1"/>
  <c r="U654" i="1"/>
  <c r="Q654" i="1"/>
  <c r="Y653" i="1"/>
  <c r="U653" i="1"/>
  <c r="Q653" i="1"/>
  <c r="Y652" i="1"/>
  <c r="U652" i="1"/>
  <c r="Q652" i="1"/>
  <c r="Y651" i="1"/>
  <c r="U651" i="1"/>
  <c r="Q651" i="1"/>
  <c r="Y650" i="1"/>
  <c r="U650" i="1"/>
  <c r="Q650" i="1"/>
  <c r="Y649" i="1"/>
  <c r="U649" i="1"/>
  <c r="Q649" i="1"/>
  <c r="Y648" i="1"/>
  <c r="U648" i="1"/>
  <c r="Q648" i="1"/>
  <c r="Y647" i="1"/>
  <c r="U647" i="1"/>
  <c r="Q647" i="1"/>
  <c r="Y646" i="1"/>
  <c r="U646" i="1"/>
  <c r="Q646" i="1"/>
  <c r="Y645" i="1"/>
  <c r="U645" i="1"/>
  <c r="Q645" i="1"/>
  <c r="Y644" i="1"/>
  <c r="U644" i="1"/>
  <c r="Q644" i="1"/>
  <c r="Y643" i="1"/>
  <c r="U643" i="1"/>
  <c r="Q643" i="1"/>
  <c r="Y642" i="1"/>
  <c r="U642" i="1"/>
  <c r="Q642" i="1"/>
  <c r="Y641" i="1"/>
  <c r="U641" i="1"/>
  <c r="Q641" i="1"/>
  <c r="Y640" i="1"/>
  <c r="U640" i="1"/>
  <c r="Q640" i="1"/>
  <c r="Y639" i="1"/>
  <c r="U639" i="1"/>
  <c r="Q639" i="1"/>
  <c r="Y638" i="1"/>
  <c r="Y637" i="1"/>
  <c r="Y636" i="1"/>
  <c r="Y635" i="1"/>
  <c r="U635" i="1"/>
  <c r="Q635" i="1"/>
  <c r="Y634" i="1"/>
  <c r="U634" i="1"/>
  <c r="Q634" i="1"/>
  <c r="Y633" i="1"/>
  <c r="U633" i="1"/>
  <c r="Q633" i="1"/>
  <c r="Y632" i="1"/>
  <c r="U632" i="1"/>
  <c r="Q632" i="1"/>
  <c r="Y631" i="1"/>
  <c r="U631" i="1"/>
  <c r="Q631" i="1"/>
  <c r="Y630" i="1"/>
  <c r="U630" i="1"/>
  <c r="Q630" i="1"/>
  <c r="Y629" i="1"/>
  <c r="U629" i="1"/>
  <c r="Q629" i="1"/>
  <c r="Y628" i="1"/>
  <c r="U628" i="1"/>
  <c r="Q628" i="1"/>
  <c r="Y627" i="1"/>
  <c r="U627" i="1"/>
  <c r="Q627" i="1"/>
  <c r="Y626" i="1"/>
  <c r="U626" i="1"/>
  <c r="Q626" i="1"/>
  <c r="Y625" i="1"/>
  <c r="U625" i="1"/>
  <c r="Q625" i="1"/>
  <c r="Y624" i="1"/>
  <c r="U624" i="1"/>
  <c r="Q624" i="1"/>
  <c r="Y623" i="1"/>
  <c r="U623" i="1"/>
  <c r="Q623" i="1"/>
  <c r="Y622" i="1"/>
  <c r="U622" i="1"/>
  <c r="Q622" i="1"/>
  <c r="Y621" i="1"/>
  <c r="U621" i="1"/>
  <c r="Q621" i="1"/>
  <c r="Y620" i="1"/>
  <c r="U620" i="1"/>
  <c r="Q620" i="1"/>
  <c r="Y619" i="1"/>
  <c r="U619" i="1"/>
  <c r="Q619" i="1"/>
  <c r="Y618" i="1"/>
  <c r="U618" i="1"/>
  <c r="Q618" i="1"/>
  <c r="Y617" i="1"/>
  <c r="U617" i="1"/>
  <c r="Q617" i="1"/>
  <c r="Y616" i="1"/>
  <c r="U616" i="1"/>
  <c r="Q616" i="1"/>
  <c r="Y615" i="1"/>
  <c r="U615" i="1"/>
  <c r="Q615" i="1"/>
  <c r="Y614" i="1"/>
  <c r="U614" i="1"/>
  <c r="Q614" i="1"/>
  <c r="Y613" i="1"/>
  <c r="U613" i="1"/>
  <c r="Q613" i="1"/>
  <c r="X585" i="1"/>
  <c r="Y585" i="1" s="1"/>
  <c r="U585" i="1"/>
  <c r="Q585" i="1"/>
  <c r="X584" i="1"/>
  <c r="Y584" i="1" s="1"/>
  <c r="U584" i="1"/>
  <c r="Q584" i="1"/>
  <c r="X583" i="1"/>
  <c r="Y583" i="1" s="1"/>
  <c r="U583" i="1"/>
  <c r="Q583" i="1"/>
  <c r="X582" i="1"/>
  <c r="Y582" i="1" s="1"/>
  <c r="U582" i="1"/>
  <c r="Q582" i="1"/>
  <c r="X581" i="1"/>
  <c r="Y581" i="1" s="1"/>
  <c r="U581" i="1"/>
  <c r="Q581" i="1"/>
  <c r="X580" i="1"/>
  <c r="Y580" i="1" s="1"/>
  <c r="U580" i="1"/>
  <c r="Q580" i="1"/>
  <c r="X579" i="1"/>
  <c r="Y579" i="1" s="1"/>
  <c r="U579" i="1"/>
  <c r="Q579" i="1"/>
  <c r="X578" i="1"/>
  <c r="Y578" i="1" s="1"/>
  <c r="U578" i="1"/>
  <c r="Q578" i="1"/>
  <c r="X577" i="1"/>
  <c r="Y577" i="1" s="1"/>
  <c r="U577" i="1"/>
  <c r="Q577" i="1"/>
  <c r="X576" i="1"/>
  <c r="Y576" i="1" s="1"/>
  <c r="U576" i="1"/>
  <c r="Q576" i="1"/>
  <c r="X575" i="1"/>
  <c r="Y575" i="1" s="1"/>
  <c r="U575" i="1"/>
  <c r="Q575" i="1"/>
  <c r="X574" i="1"/>
  <c r="Y574" i="1" s="1"/>
  <c r="U574" i="1"/>
  <c r="Q574" i="1"/>
  <c r="X573" i="1"/>
  <c r="Y573" i="1" s="1"/>
  <c r="U573" i="1"/>
  <c r="Q573" i="1"/>
  <c r="X572" i="1"/>
  <c r="Y572" i="1" s="1"/>
  <c r="U572" i="1"/>
  <c r="Q572" i="1"/>
  <c r="X571" i="1"/>
  <c r="Y571" i="1" s="1"/>
  <c r="U571" i="1"/>
  <c r="Q571" i="1"/>
  <c r="X570" i="1"/>
  <c r="Y570" i="1" s="1"/>
  <c r="U570" i="1"/>
  <c r="Q570" i="1"/>
  <c r="X569" i="1"/>
  <c r="Y569" i="1" s="1"/>
  <c r="U569" i="1"/>
  <c r="Q569" i="1"/>
  <c r="X568" i="1"/>
  <c r="Y568" i="1" s="1"/>
  <c r="U568" i="1"/>
  <c r="Q568" i="1"/>
  <c r="X567" i="1"/>
  <c r="Y567" i="1" s="1"/>
  <c r="U567" i="1"/>
  <c r="Q567" i="1"/>
  <c r="X566" i="1"/>
  <c r="Y566" i="1" s="1"/>
  <c r="U566" i="1"/>
  <c r="Q566" i="1"/>
  <c r="X565" i="1"/>
  <c r="Y565" i="1" s="1"/>
  <c r="U565" i="1"/>
  <c r="Q565" i="1"/>
  <c r="X564" i="1"/>
  <c r="Y564" i="1" s="1"/>
  <c r="U564" i="1"/>
  <c r="Q564" i="1"/>
  <c r="X563" i="1"/>
  <c r="Y563" i="1" s="1"/>
  <c r="U563" i="1"/>
  <c r="Q563" i="1"/>
  <c r="X562" i="1"/>
  <c r="Y562" i="1" s="1"/>
  <c r="U562" i="1"/>
  <c r="Q562" i="1"/>
  <c r="X561" i="1"/>
  <c r="Y561" i="1" s="1"/>
  <c r="U561" i="1"/>
  <c r="Q561" i="1"/>
  <c r="Y560" i="1"/>
  <c r="U560" i="1"/>
  <c r="Q560" i="1"/>
  <c r="E560" i="1"/>
  <c r="Y559" i="1"/>
  <c r="U559" i="1"/>
  <c r="Q559" i="1"/>
  <c r="E559" i="1"/>
  <c r="Y558" i="1"/>
  <c r="U558" i="1"/>
  <c r="Q558" i="1"/>
  <c r="E558" i="1"/>
  <c r="Y557" i="1"/>
  <c r="U557" i="1"/>
  <c r="Q557" i="1"/>
  <c r="E557" i="1"/>
  <c r="Y556" i="1"/>
  <c r="U556" i="1"/>
  <c r="Q556" i="1"/>
  <c r="E556" i="1"/>
  <c r="Y555" i="1"/>
  <c r="U555" i="1"/>
  <c r="Q555" i="1"/>
  <c r="E555" i="1"/>
  <c r="Y554" i="1"/>
  <c r="U554" i="1"/>
  <c r="Q554" i="1"/>
  <c r="Y553" i="1"/>
  <c r="U553" i="1"/>
  <c r="Q553" i="1"/>
  <c r="Y552" i="1"/>
  <c r="U552" i="1"/>
  <c r="Q552" i="1"/>
  <c r="Y551" i="1"/>
  <c r="U551" i="1"/>
  <c r="Q551" i="1"/>
  <c r="Y550" i="1"/>
  <c r="U550" i="1"/>
  <c r="Q550" i="1"/>
  <c r="Y549" i="1"/>
  <c r="U549" i="1"/>
  <c r="Q549" i="1"/>
  <c r="Y548" i="1"/>
  <c r="U548" i="1"/>
  <c r="Q548" i="1"/>
  <c r="Y547" i="1"/>
  <c r="U547" i="1"/>
  <c r="Q547" i="1"/>
  <c r="Y546" i="1"/>
  <c r="U546" i="1"/>
  <c r="Q546" i="1"/>
  <c r="Y545" i="1"/>
  <c r="U545" i="1"/>
  <c r="Q545" i="1"/>
  <c r="Y544" i="1"/>
  <c r="U544" i="1"/>
  <c r="Q544" i="1"/>
  <c r="Y543" i="1"/>
  <c r="U543" i="1"/>
  <c r="Q543" i="1"/>
  <c r="Y542" i="1"/>
  <c r="U542" i="1"/>
  <c r="Q542" i="1"/>
  <c r="Y541" i="1"/>
  <c r="U541" i="1"/>
  <c r="Q541" i="1"/>
  <c r="Y540" i="1"/>
  <c r="U540" i="1"/>
  <c r="Q540" i="1"/>
  <c r="Y539" i="1"/>
  <c r="U539" i="1"/>
  <c r="Q539" i="1"/>
  <c r="Y538" i="1"/>
  <c r="U538" i="1"/>
  <c r="Q538" i="1"/>
  <c r="Y537" i="1"/>
  <c r="U537" i="1"/>
  <c r="Q537" i="1"/>
  <c r="Y536" i="1"/>
  <c r="U536" i="1"/>
  <c r="Q536" i="1"/>
  <c r="Y535" i="1"/>
  <c r="U535" i="1"/>
  <c r="Q535" i="1"/>
  <c r="Y534" i="1"/>
  <c r="U534" i="1"/>
  <c r="Q534" i="1"/>
  <c r="Y533" i="1"/>
  <c r="U533" i="1"/>
  <c r="Q533" i="1"/>
  <c r="Y532" i="1"/>
  <c r="U532" i="1"/>
  <c r="Q532" i="1"/>
  <c r="Y531" i="1"/>
  <c r="U531" i="1"/>
  <c r="Q531" i="1"/>
  <c r="Y530" i="1"/>
  <c r="U530" i="1"/>
  <c r="Q530" i="1"/>
  <c r="Y529" i="1"/>
  <c r="U529" i="1"/>
  <c r="Q529" i="1"/>
  <c r="Y528" i="1"/>
  <c r="U528" i="1"/>
  <c r="Q528" i="1"/>
  <c r="Y527" i="1"/>
  <c r="U527" i="1"/>
  <c r="Q527" i="1"/>
  <c r="Y526" i="1"/>
  <c r="U526" i="1"/>
  <c r="Q526" i="1"/>
  <c r="Y525" i="1"/>
  <c r="U525" i="1"/>
  <c r="Q525" i="1"/>
  <c r="Y524" i="1"/>
  <c r="U524" i="1"/>
  <c r="Q524" i="1"/>
  <c r="Y523" i="1"/>
  <c r="U523" i="1"/>
  <c r="Q523" i="1"/>
  <c r="Y522" i="1"/>
  <c r="U522" i="1"/>
  <c r="Q522" i="1"/>
  <c r="Y521" i="1"/>
  <c r="U521" i="1"/>
  <c r="Q521" i="1"/>
  <c r="Y520" i="1"/>
  <c r="U520" i="1"/>
  <c r="Q520" i="1"/>
  <c r="Y519" i="1"/>
  <c r="U519" i="1"/>
  <c r="Q519" i="1"/>
  <c r="Y518" i="1"/>
  <c r="U518" i="1"/>
  <c r="Q518" i="1"/>
  <c r="Y517" i="1"/>
  <c r="U517" i="1"/>
  <c r="Q517" i="1"/>
  <c r="Y516" i="1"/>
  <c r="U516" i="1"/>
  <c r="Q516" i="1"/>
  <c r="AN515" i="1"/>
  <c r="AO515" i="1" s="1"/>
  <c r="AK515" i="1"/>
  <c r="AG515" i="1"/>
  <c r="Y515" i="1"/>
  <c r="U515" i="1"/>
  <c r="Q515" i="1"/>
  <c r="AN514" i="1"/>
  <c r="AO514" i="1" s="1"/>
  <c r="AK514" i="1"/>
  <c r="AG514" i="1"/>
  <c r="Y514" i="1"/>
  <c r="U514" i="1"/>
  <c r="Q514" i="1"/>
  <c r="AN513" i="1"/>
  <c r="AO513" i="1" s="1"/>
  <c r="AK513" i="1"/>
  <c r="AG513" i="1"/>
  <c r="Y513" i="1"/>
  <c r="U513" i="1"/>
  <c r="Q513" i="1"/>
  <c r="AN512" i="1"/>
  <c r="AO512" i="1" s="1"/>
  <c r="AK512" i="1"/>
  <c r="AG512" i="1"/>
  <c r="Y512" i="1"/>
  <c r="U512" i="1"/>
  <c r="Q512" i="1"/>
  <c r="AN511" i="1"/>
  <c r="AO511" i="1" s="1"/>
  <c r="AK511" i="1"/>
  <c r="AG511" i="1"/>
  <c r="Y511" i="1"/>
  <c r="U511" i="1"/>
  <c r="Q511" i="1"/>
  <c r="AN510" i="1"/>
  <c r="AO510" i="1" s="1"/>
  <c r="AK510" i="1"/>
  <c r="AG510" i="1"/>
  <c r="Y510" i="1"/>
  <c r="U510" i="1"/>
  <c r="Q510" i="1"/>
  <c r="AN509" i="1"/>
  <c r="AO509" i="1" s="1"/>
  <c r="AK509" i="1"/>
  <c r="AG509" i="1"/>
  <c r="Y509" i="1"/>
  <c r="U509" i="1"/>
  <c r="Q509" i="1"/>
  <c r="AN508" i="1"/>
  <c r="AO508" i="1" s="1"/>
  <c r="AK508" i="1"/>
  <c r="AG508" i="1"/>
  <c r="Y508" i="1"/>
  <c r="U508" i="1"/>
  <c r="Q508" i="1"/>
  <c r="AN507" i="1"/>
  <c r="AO507" i="1" s="1"/>
  <c r="AK507" i="1"/>
  <c r="AG507" i="1"/>
  <c r="Y507" i="1"/>
  <c r="U507" i="1"/>
  <c r="Q507" i="1"/>
  <c r="AO506" i="1"/>
  <c r="AK506" i="1"/>
  <c r="AG506" i="1"/>
  <c r="Y506" i="1"/>
  <c r="U506" i="1"/>
  <c r="Q506" i="1"/>
  <c r="AO505" i="1"/>
  <c r="AK505" i="1"/>
  <c r="AG505" i="1"/>
  <c r="Y505" i="1"/>
  <c r="U505" i="1"/>
  <c r="Q505" i="1"/>
  <c r="AO504" i="1"/>
  <c r="AK504" i="1"/>
  <c r="AG504" i="1"/>
  <c r="Y504" i="1"/>
  <c r="U504" i="1"/>
  <c r="Q504" i="1"/>
  <c r="AO503" i="1"/>
  <c r="AK503" i="1"/>
  <c r="AG503" i="1"/>
  <c r="Y503" i="1"/>
  <c r="U503" i="1"/>
  <c r="Q503" i="1"/>
  <c r="AO502" i="1"/>
  <c r="AK502" i="1"/>
  <c r="AG502" i="1"/>
  <c r="Y502" i="1"/>
  <c r="U502" i="1"/>
  <c r="Q502" i="1"/>
  <c r="AO501" i="1"/>
  <c r="AK501" i="1"/>
  <c r="AG501" i="1"/>
  <c r="Y501" i="1"/>
  <c r="U501" i="1"/>
  <c r="Q501" i="1"/>
  <c r="AO500" i="1"/>
  <c r="AK500" i="1"/>
  <c r="AG500" i="1"/>
  <c r="Y500" i="1"/>
  <c r="U500" i="1"/>
  <c r="Q500" i="1"/>
  <c r="AO499" i="1"/>
  <c r="AK499" i="1"/>
  <c r="AG499" i="1"/>
  <c r="Y499" i="1"/>
  <c r="U499" i="1"/>
  <c r="Q499" i="1"/>
  <c r="AO498" i="1"/>
  <c r="AK498" i="1"/>
  <c r="AG498" i="1"/>
  <c r="Y498" i="1"/>
  <c r="U498" i="1"/>
  <c r="Q498" i="1"/>
  <c r="AO497" i="1"/>
  <c r="AK497" i="1"/>
  <c r="AG497" i="1"/>
  <c r="Y497" i="1"/>
  <c r="U497" i="1"/>
  <c r="Q497" i="1"/>
  <c r="AO496" i="1"/>
  <c r="AK496" i="1"/>
  <c r="AG496" i="1"/>
  <c r="Y496" i="1"/>
  <c r="U496" i="1"/>
  <c r="Q496" i="1"/>
  <c r="AO495" i="1"/>
  <c r="AK495" i="1"/>
  <c r="AG495" i="1"/>
  <c r="Y495" i="1"/>
  <c r="U495" i="1"/>
  <c r="Q495" i="1"/>
  <c r="AO494" i="1"/>
  <c r="AK494" i="1"/>
  <c r="AG494" i="1"/>
  <c r="Y494" i="1"/>
  <c r="U494" i="1"/>
  <c r="Q494" i="1"/>
  <c r="AO493" i="1"/>
  <c r="AK493" i="1"/>
  <c r="AG493" i="1"/>
  <c r="Y493" i="1"/>
  <c r="U493" i="1"/>
  <c r="Q493" i="1"/>
  <c r="AO492" i="1"/>
  <c r="AK492" i="1"/>
  <c r="AG492" i="1"/>
  <c r="Y492" i="1"/>
  <c r="U492" i="1"/>
  <c r="Q492" i="1"/>
  <c r="AO491" i="1"/>
  <c r="AK491" i="1"/>
  <c r="AG491" i="1"/>
  <c r="Y491" i="1"/>
  <c r="U491" i="1"/>
  <c r="Q491" i="1"/>
  <c r="AO490" i="1"/>
  <c r="AK490" i="1"/>
  <c r="AG490" i="1"/>
  <c r="Y490" i="1"/>
  <c r="U490" i="1"/>
  <c r="Q490" i="1"/>
  <c r="AO489" i="1"/>
  <c r="AK489" i="1"/>
  <c r="AG489" i="1"/>
  <c r="Y489" i="1"/>
  <c r="U489" i="1"/>
  <c r="Q489" i="1"/>
  <c r="AO488" i="1"/>
  <c r="AK488" i="1"/>
  <c r="AG488" i="1"/>
  <c r="Y488" i="1"/>
  <c r="U488" i="1"/>
  <c r="Q488" i="1"/>
  <c r="AO487" i="1"/>
  <c r="AK487" i="1"/>
  <c r="AG487" i="1"/>
  <c r="Y487" i="1"/>
  <c r="U487" i="1"/>
  <c r="Q487" i="1"/>
  <c r="AO486" i="1"/>
  <c r="AK486" i="1"/>
  <c r="AG486" i="1"/>
  <c r="Y486" i="1"/>
  <c r="U486" i="1"/>
  <c r="Q486" i="1"/>
  <c r="AO485" i="1"/>
  <c r="AK485" i="1"/>
  <c r="AG485" i="1"/>
  <c r="Y485" i="1"/>
  <c r="U485" i="1"/>
  <c r="Q485" i="1"/>
  <c r="AO484" i="1"/>
  <c r="AK484" i="1"/>
  <c r="AG484" i="1"/>
  <c r="Y484" i="1"/>
  <c r="U484" i="1"/>
  <c r="Q484" i="1"/>
  <c r="AO483" i="1"/>
  <c r="AK483" i="1"/>
  <c r="AG483" i="1"/>
  <c r="Y483" i="1"/>
  <c r="U483" i="1"/>
  <c r="Q483" i="1"/>
  <c r="Y482" i="1"/>
  <c r="U482" i="1"/>
  <c r="Q482" i="1"/>
  <c r="Y481" i="1"/>
  <c r="U481" i="1"/>
  <c r="Q481" i="1"/>
  <c r="Y480" i="1"/>
  <c r="U480" i="1"/>
  <c r="Q480" i="1"/>
  <c r="Y479" i="1"/>
  <c r="U479" i="1"/>
  <c r="Q479" i="1"/>
  <c r="Y478" i="1"/>
  <c r="U478" i="1"/>
  <c r="Q478" i="1"/>
  <c r="Y477" i="1"/>
  <c r="U477" i="1"/>
  <c r="Q477" i="1"/>
  <c r="Y476" i="1"/>
  <c r="U476" i="1"/>
  <c r="Q476" i="1"/>
  <c r="Y475" i="1"/>
  <c r="U475" i="1"/>
  <c r="Q475" i="1"/>
  <c r="Y474" i="1"/>
  <c r="U474" i="1"/>
  <c r="Q474" i="1"/>
  <c r="Y473" i="1"/>
  <c r="Y472" i="1"/>
  <c r="Y471" i="1"/>
  <c r="Y470" i="1"/>
  <c r="Y469" i="1"/>
  <c r="Y468" i="1"/>
  <c r="AN467" i="1"/>
  <c r="AO467" i="1" s="1"/>
  <c r="Y467" i="1"/>
  <c r="U467" i="1"/>
  <c r="S467" i="1"/>
  <c r="Q467" i="1"/>
  <c r="F467" i="1"/>
  <c r="D467" i="1"/>
  <c r="AN466" i="1"/>
  <c r="AO466" i="1" s="1"/>
  <c r="Y466" i="1"/>
  <c r="U466" i="1"/>
  <c r="S466" i="1"/>
  <c r="Q466" i="1"/>
  <c r="F466" i="1"/>
  <c r="D466" i="1"/>
  <c r="AN465" i="1"/>
  <c r="AO465" i="1" s="1"/>
  <c r="Y465" i="1"/>
  <c r="U465" i="1"/>
  <c r="S465" i="1"/>
  <c r="Q465" i="1"/>
  <c r="F465" i="1"/>
  <c r="D465" i="1"/>
  <c r="AN464" i="1"/>
  <c r="AO464" i="1" s="1"/>
  <c r="Y464" i="1"/>
  <c r="U464" i="1"/>
  <c r="S464" i="1"/>
  <c r="Q464" i="1"/>
  <c r="F464" i="1"/>
  <c r="D464" i="1"/>
  <c r="AN463" i="1"/>
  <c r="AO463" i="1" s="1"/>
  <c r="Y463" i="1"/>
  <c r="U463" i="1"/>
  <c r="S463" i="1"/>
  <c r="Q463" i="1"/>
  <c r="F463" i="1"/>
  <c r="D463" i="1"/>
  <c r="AN462" i="1"/>
  <c r="AO462" i="1" s="1"/>
  <c r="Y462" i="1"/>
  <c r="U462" i="1"/>
  <c r="S462" i="1"/>
  <c r="Q462" i="1"/>
  <c r="F462" i="1"/>
  <c r="D462" i="1"/>
  <c r="AN461" i="1"/>
  <c r="AO461" i="1" s="1"/>
  <c r="Y461" i="1"/>
  <c r="U461" i="1"/>
  <c r="S461" i="1"/>
  <c r="Q461" i="1"/>
  <c r="F461" i="1"/>
  <c r="D461" i="1"/>
  <c r="AN460" i="1"/>
  <c r="AO460" i="1" s="1"/>
  <c r="Y460" i="1"/>
  <c r="U460" i="1"/>
  <c r="S460" i="1"/>
  <c r="Q460" i="1"/>
  <c r="F460" i="1"/>
  <c r="D460" i="1"/>
  <c r="AN459" i="1"/>
  <c r="AO459" i="1" s="1"/>
  <c r="Y459" i="1"/>
  <c r="U459" i="1"/>
  <c r="S459" i="1"/>
  <c r="Q459" i="1"/>
  <c r="F459" i="1"/>
  <c r="D459" i="1"/>
  <c r="AN458" i="1"/>
  <c r="AO458" i="1" s="1"/>
  <c r="Y458" i="1"/>
  <c r="U458" i="1"/>
  <c r="S458" i="1"/>
  <c r="Q458" i="1"/>
  <c r="F458" i="1"/>
  <c r="D458" i="1"/>
  <c r="AN457" i="1"/>
  <c r="AO457" i="1" s="1"/>
  <c r="Y457" i="1"/>
  <c r="U457" i="1"/>
  <c r="S457" i="1"/>
  <c r="Q457" i="1"/>
  <c r="F457" i="1"/>
  <c r="D457" i="1"/>
  <c r="AN456" i="1"/>
  <c r="AO456" i="1" s="1"/>
  <c r="Y456" i="1"/>
  <c r="U456" i="1"/>
  <c r="S456" i="1"/>
  <c r="Q456" i="1"/>
  <c r="F456" i="1"/>
  <c r="D456" i="1"/>
  <c r="AN455" i="1"/>
  <c r="AO455" i="1" s="1"/>
  <c r="Y455" i="1"/>
  <c r="U455" i="1"/>
  <c r="S455" i="1"/>
  <c r="Q455" i="1"/>
  <c r="F455" i="1"/>
  <c r="D455" i="1"/>
  <c r="AN454" i="1"/>
  <c r="AO454" i="1" s="1"/>
  <c r="Y454" i="1"/>
  <c r="U454" i="1"/>
  <c r="S454" i="1"/>
  <c r="Q454" i="1"/>
  <c r="F454" i="1"/>
  <c r="D454" i="1"/>
  <c r="AN453" i="1"/>
  <c r="AO453" i="1" s="1"/>
  <c r="Y453" i="1"/>
  <c r="U453" i="1"/>
  <c r="S453" i="1"/>
  <c r="Q453" i="1"/>
  <c r="F453" i="1"/>
  <c r="D453" i="1"/>
  <c r="AN452" i="1"/>
  <c r="AO452" i="1" s="1"/>
  <c r="Y452" i="1"/>
  <c r="U452" i="1"/>
  <c r="S452" i="1"/>
  <c r="Q452" i="1"/>
  <c r="F452" i="1"/>
  <c r="D452" i="1"/>
  <c r="AN451" i="1"/>
  <c r="AO451" i="1" s="1"/>
  <c r="Y451" i="1"/>
  <c r="U451" i="1"/>
  <c r="S451" i="1"/>
  <c r="Q451" i="1"/>
  <c r="F451" i="1"/>
  <c r="D451" i="1"/>
  <c r="AN450" i="1"/>
  <c r="AO450" i="1" s="1"/>
  <c r="Y450" i="1"/>
  <c r="U450" i="1"/>
  <c r="S450" i="1"/>
  <c r="Q450" i="1"/>
  <c r="F450" i="1"/>
  <c r="D450" i="1"/>
  <c r="AN449" i="1"/>
  <c r="AO449" i="1" s="1"/>
  <c r="Y449" i="1"/>
  <c r="U449" i="1"/>
  <c r="S449" i="1"/>
  <c r="Q449" i="1"/>
  <c r="F449" i="1"/>
  <c r="D449" i="1"/>
  <c r="AN448" i="1"/>
  <c r="AO448" i="1" s="1"/>
  <c r="Y448" i="1"/>
  <c r="U448" i="1"/>
  <c r="S448" i="1"/>
  <c r="Q448" i="1"/>
  <c r="F448" i="1"/>
  <c r="D448" i="1"/>
  <c r="AN447" i="1"/>
  <c r="AO447" i="1" s="1"/>
  <c r="Y447" i="1"/>
  <c r="U447" i="1"/>
  <c r="S447" i="1"/>
  <c r="Q447" i="1"/>
  <c r="F447" i="1"/>
  <c r="D447" i="1"/>
  <c r="AN446" i="1"/>
  <c r="AO446" i="1" s="1"/>
  <c r="Y446" i="1"/>
  <c r="U446" i="1"/>
  <c r="S446" i="1"/>
  <c r="Q446" i="1"/>
  <c r="F446" i="1"/>
  <c r="D446" i="1"/>
  <c r="AN445" i="1"/>
  <c r="AO445" i="1" s="1"/>
  <c r="Y445" i="1"/>
  <c r="U445" i="1"/>
  <c r="S445" i="1"/>
  <c r="Q445" i="1"/>
  <c r="F445" i="1"/>
  <c r="D445" i="1"/>
  <c r="AN444" i="1"/>
  <c r="AO444" i="1" s="1"/>
  <c r="AC444" i="1"/>
  <c r="Y444" i="1"/>
  <c r="U444" i="1"/>
  <c r="S444" i="1"/>
  <c r="Q444" i="1"/>
  <c r="E444" i="1"/>
  <c r="AN443" i="1"/>
  <c r="AO443" i="1" s="1"/>
  <c r="AC443" i="1"/>
  <c r="Y443" i="1"/>
  <c r="U443" i="1"/>
  <c r="S443" i="1"/>
  <c r="Q443" i="1"/>
  <c r="E443" i="1"/>
  <c r="AN442" i="1"/>
  <c r="AO442" i="1" s="1"/>
  <c r="AC442" i="1"/>
  <c r="Y442" i="1"/>
  <c r="U442" i="1"/>
  <c r="S442" i="1"/>
  <c r="Q442" i="1"/>
  <c r="E442" i="1"/>
  <c r="AN441" i="1"/>
  <c r="AO441" i="1" s="1"/>
  <c r="AC441" i="1"/>
  <c r="Y441" i="1"/>
  <c r="U441" i="1"/>
  <c r="S441" i="1"/>
  <c r="Q441" i="1"/>
  <c r="E441" i="1"/>
  <c r="AN440" i="1"/>
  <c r="AO440" i="1" s="1"/>
  <c r="AC440" i="1"/>
  <c r="Y440" i="1"/>
  <c r="U440" i="1"/>
  <c r="S440" i="1"/>
  <c r="Q440" i="1"/>
  <c r="E440" i="1"/>
  <c r="AN439" i="1"/>
  <c r="AO439" i="1" s="1"/>
  <c r="AC439" i="1"/>
  <c r="Y439" i="1"/>
  <c r="U439" i="1"/>
  <c r="S439" i="1"/>
  <c r="Q439" i="1"/>
  <c r="E439" i="1"/>
  <c r="AN438" i="1"/>
  <c r="AO438" i="1" s="1"/>
  <c r="AC438" i="1"/>
  <c r="Y438" i="1"/>
  <c r="U438" i="1"/>
  <c r="S438" i="1"/>
  <c r="Q438" i="1"/>
  <c r="E438" i="1"/>
  <c r="AN437" i="1"/>
  <c r="AO437" i="1" s="1"/>
  <c r="AC437" i="1"/>
  <c r="Y437" i="1"/>
  <c r="U437" i="1"/>
  <c r="S437" i="1"/>
  <c r="Q437" i="1"/>
  <c r="E437" i="1"/>
  <c r="AN436" i="1"/>
  <c r="AO436" i="1" s="1"/>
  <c r="AC436" i="1"/>
  <c r="Y436" i="1"/>
  <c r="U436" i="1"/>
  <c r="S436" i="1"/>
  <c r="Q436" i="1"/>
  <c r="E436" i="1"/>
  <c r="AN435" i="1"/>
  <c r="AO435" i="1" s="1"/>
  <c r="AC435" i="1"/>
  <c r="Y435" i="1"/>
  <c r="U435" i="1"/>
  <c r="S435" i="1"/>
  <c r="Q435" i="1"/>
  <c r="E435" i="1"/>
  <c r="AN434" i="1"/>
  <c r="AO434" i="1" s="1"/>
  <c r="AC434" i="1"/>
  <c r="Y434" i="1"/>
  <c r="U434" i="1"/>
  <c r="S434" i="1"/>
  <c r="Q434" i="1"/>
  <c r="E434" i="1"/>
  <c r="AN433" i="1"/>
  <c r="AO433" i="1" s="1"/>
  <c r="AC433" i="1"/>
  <c r="Y433" i="1"/>
  <c r="U433" i="1"/>
  <c r="S433" i="1"/>
  <c r="Q433" i="1"/>
  <c r="E433" i="1"/>
  <c r="AN432" i="1"/>
  <c r="AO432" i="1" s="1"/>
  <c r="AC432" i="1"/>
  <c r="Y432" i="1"/>
  <c r="U432" i="1"/>
  <c r="S432" i="1"/>
  <c r="Q432" i="1"/>
  <c r="E432" i="1"/>
  <c r="AN431" i="1"/>
  <c r="AO431" i="1" s="1"/>
  <c r="AC431" i="1"/>
  <c r="Y431" i="1"/>
  <c r="U431" i="1"/>
  <c r="S431" i="1"/>
  <c r="Q431" i="1"/>
  <c r="E431" i="1"/>
  <c r="AN430" i="1"/>
  <c r="AO430" i="1" s="1"/>
  <c r="AC430" i="1"/>
  <c r="Y430" i="1"/>
  <c r="U430" i="1"/>
  <c r="S430" i="1"/>
  <c r="Q430" i="1"/>
  <c r="E430" i="1"/>
  <c r="AN429" i="1"/>
  <c r="AO429" i="1" s="1"/>
  <c r="AC429" i="1"/>
  <c r="Y429" i="1"/>
  <c r="U429" i="1"/>
  <c r="S429" i="1"/>
  <c r="Q429" i="1"/>
  <c r="E429" i="1"/>
  <c r="AN428" i="1"/>
  <c r="AO428" i="1" s="1"/>
  <c r="AC428" i="1"/>
  <c r="Y428" i="1"/>
  <c r="U428" i="1"/>
  <c r="S428" i="1"/>
  <c r="Q428" i="1"/>
  <c r="E428" i="1"/>
  <c r="AN427" i="1"/>
  <c r="AO427" i="1" s="1"/>
  <c r="AC427" i="1"/>
  <c r="Y427" i="1"/>
  <c r="U427" i="1"/>
  <c r="S427" i="1"/>
  <c r="Q427" i="1"/>
  <c r="E427" i="1"/>
  <c r="AN426" i="1"/>
  <c r="AO426" i="1" s="1"/>
  <c r="AC426" i="1"/>
  <c r="Y426" i="1"/>
  <c r="U426" i="1"/>
  <c r="S426" i="1"/>
  <c r="Q426" i="1"/>
  <c r="E426" i="1"/>
  <c r="AN425" i="1"/>
  <c r="AO425" i="1" s="1"/>
  <c r="AC425" i="1"/>
  <c r="Y425" i="1"/>
  <c r="U425" i="1"/>
  <c r="S425" i="1"/>
  <c r="Q425" i="1"/>
  <c r="E425" i="1"/>
  <c r="AN424" i="1"/>
  <c r="AO424" i="1" s="1"/>
  <c r="AC424" i="1"/>
  <c r="Y424" i="1"/>
  <c r="U424" i="1"/>
  <c r="S424" i="1"/>
  <c r="Q424" i="1"/>
  <c r="E424" i="1"/>
  <c r="AN423" i="1"/>
  <c r="AO423" i="1" s="1"/>
  <c r="AC423" i="1"/>
  <c r="Y423" i="1"/>
  <c r="U423" i="1"/>
  <c r="S423" i="1"/>
  <c r="Q423" i="1"/>
  <c r="E423" i="1"/>
  <c r="AN422" i="1"/>
  <c r="AO422" i="1" s="1"/>
  <c r="AC422" i="1"/>
  <c r="Y422" i="1"/>
  <c r="U422" i="1"/>
  <c r="S422" i="1"/>
  <c r="Q422" i="1"/>
  <c r="E422" i="1"/>
  <c r="AN421" i="1"/>
  <c r="AO421" i="1" s="1"/>
  <c r="AC421" i="1"/>
  <c r="Y421" i="1"/>
  <c r="U421" i="1"/>
  <c r="S421" i="1"/>
  <c r="Q421" i="1"/>
  <c r="E421" i="1"/>
  <c r="AN420" i="1"/>
  <c r="AO420" i="1" s="1"/>
  <c r="AC420" i="1"/>
  <c r="Y420" i="1"/>
  <c r="U420" i="1"/>
  <c r="S420" i="1"/>
  <c r="Q420" i="1"/>
  <c r="E420" i="1"/>
  <c r="AN419" i="1"/>
  <c r="AO419" i="1" s="1"/>
  <c r="AC419" i="1"/>
  <c r="Y419" i="1"/>
  <c r="U419" i="1"/>
  <c r="S419" i="1"/>
  <c r="Q419" i="1"/>
  <c r="E419" i="1"/>
  <c r="AN418" i="1"/>
  <c r="AO418" i="1" s="1"/>
  <c r="AC418" i="1"/>
  <c r="Y418" i="1"/>
  <c r="U418" i="1"/>
  <c r="S418" i="1"/>
  <c r="Q418" i="1"/>
  <c r="E418" i="1"/>
  <c r="AN417" i="1"/>
  <c r="AO417" i="1" s="1"/>
  <c r="AC417" i="1"/>
  <c r="Y417" i="1"/>
  <c r="U417" i="1"/>
  <c r="S417" i="1"/>
  <c r="Q417" i="1"/>
  <c r="E417" i="1"/>
  <c r="AN416" i="1"/>
  <c r="AO416" i="1" s="1"/>
  <c r="AC416" i="1"/>
  <c r="Y416" i="1"/>
  <c r="U416" i="1"/>
  <c r="S416" i="1"/>
  <c r="Q416" i="1"/>
  <c r="E416" i="1"/>
  <c r="AN415" i="1"/>
  <c r="AO415" i="1" s="1"/>
  <c r="AC415" i="1"/>
  <c r="Y415" i="1"/>
  <c r="U415" i="1"/>
  <c r="S415" i="1"/>
  <c r="Q415" i="1"/>
  <c r="E415" i="1"/>
  <c r="AN414" i="1"/>
  <c r="AO414" i="1" s="1"/>
  <c r="AC414" i="1"/>
  <c r="Y414" i="1"/>
  <c r="U414" i="1"/>
  <c r="S414" i="1"/>
  <c r="Q414" i="1"/>
  <c r="E414" i="1"/>
  <c r="AN413" i="1"/>
  <c r="AO413" i="1" s="1"/>
  <c r="AC413" i="1"/>
  <c r="Y413" i="1"/>
  <c r="U413" i="1"/>
  <c r="S413" i="1"/>
  <c r="Q413" i="1"/>
  <c r="E413" i="1"/>
  <c r="AN412" i="1"/>
  <c r="AO412" i="1" s="1"/>
  <c r="AC412" i="1"/>
  <c r="Y412" i="1"/>
  <c r="U412" i="1"/>
  <c r="S412" i="1"/>
  <c r="Q412" i="1"/>
  <c r="E412" i="1"/>
  <c r="AN411" i="1"/>
  <c r="AO411" i="1" s="1"/>
  <c r="AC411" i="1"/>
  <c r="Y411" i="1"/>
  <c r="U411" i="1"/>
  <c r="S411" i="1"/>
  <c r="Q411" i="1"/>
  <c r="E411" i="1"/>
  <c r="AN410" i="1"/>
  <c r="AO410" i="1" s="1"/>
  <c r="AC410" i="1"/>
  <c r="Y410" i="1"/>
  <c r="U410" i="1"/>
  <c r="S410" i="1"/>
  <c r="Q410" i="1"/>
  <c r="E410" i="1"/>
  <c r="AN409" i="1"/>
  <c r="AO409" i="1" s="1"/>
  <c r="AC409" i="1"/>
  <c r="Y409" i="1"/>
  <c r="U409" i="1"/>
  <c r="S409" i="1"/>
  <c r="Q409" i="1"/>
  <c r="E409" i="1"/>
  <c r="AN408" i="1"/>
  <c r="AO408" i="1" s="1"/>
  <c r="AC408" i="1"/>
  <c r="Y408" i="1"/>
  <c r="U408" i="1"/>
  <c r="S408" i="1"/>
  <c r="Q408" i="1"/>
  <c r="E408" i="1"/>
  <c r="AN407" i="1"/>
  <c r="AO407" i="1" s="1"/>
  <c r="AC407" i="1"/>
  <c r="Y407" i="1"/>
  <c r="U407" i="1"/>
  <c r="S407" i="1"/>
  <c r="Q407" i="1"/>
  <c r="E407" i="1"/>
  <c r="AN406" i="1"/>
  <c r="AO406" i="1" s="1"/>
  <c r="AC406" i="1"/>
  <c r="Y406" i="1"/>
  <c r="U406" i="1"/>
  <c r="S406" i="1"/>
  <c r="Q406" i="1"/>
  <c r="E406" i="1"/>
  <c r="AN405" i="1"/>
  <c r="AO405" i="1" s="1"/>
  <c r="AC405" i="1"/>
  <c r="Y405" i="1"/>
  <c r="U405" i="1"/>
  <c r="S405" i="1"/>
  <c r="Q405" i="1"/>
  <c r="E405" i="1"/>
  <c r="AN404" i="1"/>
  <c r="AO404" i="1" s="1"/>
  <c r="AC404" i="1"/>
  <c r="Y404" i="1"/>
  <c r="U404" i="1"/>
  <c r="S404" i="1"/>
  <c r="Q404" i="1"/>
  <c r="E404" i="1"/>
  <c r="AN403" i="1"/>
  <c r="AO403" i="1" s="1"/>
  <c r="AC403" i="1"/>
  <c r="Y403" i="1"/>
  <c r="U403" i="1"/>
  <c r="S403" i="1"/>
  <c r="Q403" i="1"/>
  <c r="E403" i="1"/>
  <c r="AN402" i="1"/>
  <c r="AO402" i="1" s="1"/>
  <c r="AC402" i="1"/>
  <c r="Y402" i="1"/>
  <c r="U402" i="1"/>
  <c r="S402" i="1"/>
  <c r="Q402" i="1"/>
  <c r="E402" i="1"/>
  <c r="AN401" i="1"/>
  <c r="AO401" i="1" s="1"/>
  <c r="AC401" i="1"/>
  <c r="Y401" i="1"/>
  <c r="U401" i="1"/>
  <c r="S401" i="1"/>
  <c r="Q401" i="1"/>
  <c r="E401" i="1"/>
  <c r="AN400" i="1"/>
  <c r="AO400" i="1" s="1"/>
  <c r="AC400" i="1"/>
  <c r="Y400" i="1"/>
  <c r="U400" i="1"/>
  <c r="S400" i="1"/>
  <c r="Q400" i="1"/>
  <c r="E400" i="1"/>
  <c r="AN399" i="1"/>
  <c r="AO399" i="1" s="1"/>
  <c r="AC399" i="1"/>
  <c r="Y399" i="1"/>
  <c r="U399" i="1"/>
  <c r="S399" i="1"/>
  <c r="Q399" i="1"/>
  <c r="E399" i="1"/>
  <c r="AN398" i="1"/>
  <c r="AO398" i="1" s="1"/>
  <c r="AC398" i="1"/>
  <c r="Y398" i="1"/>
  <c r="U398" i="1"/>
  <c r="S398" i="1"/>
  <c r="Q398" i="1"/>
  <c r="E398" i="1"/>
  <c r="AN397" i="1"/>
  <c r="AO397" i="1" s="1"/>
  <c r="AC397" i="1"/>
  <c r="Y397" i="1"/>
  <c r="U397" i="1"/>
  <c r="S397" i="1"/>
  <c r="Q397" i="1"/>
  <c r="E397" i="1"/>
  <c r="AN396" i="1"/>
  <c r="AO396" i="1" s="1"/>
  <c r="AC396" i="1"/>
  <c r="Y396" i="1"/>
  <c r="U396" i="1"/>
  <c r="S396" i="1"/>
  <c r="Q396" i="1"/>
  <c r="E396" i="1"/>
  <c r="AN395" i="1"/>
  <c r="AO395" i="1" s="1"/>
  <c r="AC395" i="1"/>
  <c r="Y395" i="1"/>
  <c r="U395" i="1"/>
  <c r="S395" i="1"/>
  <c r="Q395" i="1"/>
  <c r="E395" i="1"/>
  <c r="AN394" i="1"/>
  <c r="AO394" i="1" s="1"/>
  <c r="AC394" i="1"/>
  <c r="Y394" i="1"/>
  <c r="U394" i="1"/>
  <c r="S394" i="1"/>
  <c r="Q394" i="1"/>
  <c r="E394" i="1"/>
  <c r="AN393" i="1"/>
  <c r="AO393" i="1" s="1"/>
  <c r="AC393" i="1"/>
  <c r="Y393" i="1"/>
  <c r="U393" i="1"/>
  <c r="S393" i="1"/>
  <c r="Q393" i="1"/>
  <c r="E393" i="1"/>
  <c r="AN392" i="1"/>
  <c r="AO392" i="1" s="1"/>
  <c r="AC392" i="1"/>
  <c r="Y392" i="1"/>
  <c r="U392" i="1"/>
  <c r="S392" i="1"/>
  <c r="Q392" i="1"/>
  <c r="E392" i="1"/>
  <c r="AN391" i="1"/>
  <c r="AO391" i="1" s="1"/>
  <c r="AC391" i="1"/>
  <c r="Y391" i="1"/>
  <c r="U391" i="1"/>
  <c r="S391" i="1"/>
  <c r="Q391" i="1"/>
  <c r="E391" i="1"/>
  <c r="AN390" i="1"/>
  <c r="AO390" i="1" s="1"/>
  <c r="AC390" i="1"/>
  <c r="Y390" i="1"/>
  <c r="U390" i="1"/>
  <c r="S390" i="1"/>
  <c r="Q390" i="1"/>
  <c r="E390" i="1"/>
  <c r="AN389" i="1"/>
  <c r="AO389" i="1" s="1"/>
  <c r="AC389" i="1"/>
  <c r="Y389" i="1"/>
  <c r="U389" i="1"/>
  <c r="S389" i="1"/>
  <c r="Q389" i="1"/>
  <c r="E389" i="1"/>
  <c r="AC388" i="1"/>
  <c r="Y388" i="1"/>
  <c r="U388" i="1"/>
  <c r="Q388" i="1"/>
  <c r="AC387" i="1"/>
  <c r="Y387" i="1"/>
  <c r="U387" i="1"/>
  <c r="Q387" i="1"/>
  <c r="AC386" i="1"/>
  <c r="Y386" i="1"/>
  <c r="U386" i="1"/>
  <c r="Q386" i="1"/>
  <c r="AC385" i="1"/>
  <c r="Y385" i="1"/>
  <c r="U385" i="1"/>
  <c r="Q385" i="1"/>
  <c r="AC384" i="1"/>
  <c r="Y384" i="1"/>
  <c r="U384" i="1"/>
  <c r="Q384" i="1"/>
  <c r="AC383" i="1"/>
  <c r="Y383" i="1"/>
  <c r="U383" i="1"/>
  <c r="Q383" i="1"/>
  <c r="AC382" i="1"/>
  <c r="Y382" i="1"/>
  <c r="U382" i="1"/>
  <c r="Q382" i="1"/>
  <c r="AC381" i="1"/>
  <c r="Y381" i="1"/>
  <c r="U381" i="1"/>
  <c r="Q381" i="1"/>
  <c r="AC380" i="1"/>
  <c r="Y380" i="1"/>
  <c r="U380" i="1"/>
  <c r="Q380" i="1"/>
  <c r="AC379" i="1"/>
  <c r="Y379" i="1"/>
  <c r="U379" i="1"/>
  <c r="Q379" i="1"/>
  <c r="AC378" i="1"/>
  <c r="Y378" i="1"/>
  <c r="U378" i="1"/>
  <c r="Q378" i="1"/>
  <c r="AC377" i="1"/>
  <c r="Y377" i="1"/>
  <c r="U377" i="1"/>
  <c r="Q377" i="1"/>
  <c r="AC376" i="1"/>
  <c r="Y376" i="1"/>
  <c r="U376" i="1"/>
  <c r="Q376" i="1"/>
  <c r="AC375" i="1"/>
  <c r="Y375" i="1"/>
  <c r="U375" i="1"/>
  <c r="Q375" i="1"/>
  <c r="AC374" i="1"/>
  <c r="Y374" i="1"/>
  <c r="U374" i="1"/>
  <c r="Q374" i="1"/>
  <c r="Y373" i="1"/>
  <c r="U373" i="1"/>
  <c r="Q373" i="1"/>
  <c r="Y372" i="1"/>
  <c r="U372" i="1"/>
  <c r="Q372" i="1"/>
  <c r="Y371" i="1"/>
  <c r="U371" i="1"/>
  <c r="Q371" i="1"/>
  <c r="Y370" i="1"/>
  <c r="U370" i="1"/>
  <c r="Q370" i="1"/>
  <c r="Y369" i="1"/>
  <c r="U369" i="1"/>
  <c r="Q369" i="1"/>
  <c r="Y368" i="1"/>
  <c r="U368" i="1"/>
  <c r="Q368" i="1"/>
  <c r="Y367" i="1"/>
  <c r="U367" i="1"/>
  <c r="Q367" i="1"/>
  <c r="Y366" i="1"/>
  <c r="U366" i="1"/>
  <c r="Q366" i="1"/>
  <c r="Y365" i="1"/>
  <c r="U365" i="1"/>
  <c r="Q365" i="1"/>
  <c r="Y363" i="1"/>
  <c r="U363" i="1"/>
  <c r="Q363" i="1"/>
  <c r="Y362" i="1"/>
  <c r="U362" i="1"/>
  <c r="Q362" i="1"/>
  <c r="Y361" i="1"/>
  <c r="U361" i="1"/>
  <c r="Q361" i="1"/>
  <c r="Y360" i="1"/>
  <c r="U360" i="1"/>
  <c r="Q360" i="1"/>
  <c r="AO359" i="1"/>
  <c r="AK359" i="1"/>
  <c r="AG359" i="1"/>
  <c r="Y359" i="1"/>
  <c r="U359" i="1"/>
  <c r="Q359" i="1"/>
  <c r="AO358" i="1"/>
  <c r="AK358" i="1"/>
  <c r="AG358" i="1"/>
  <c r="Y358" i="1"/>
  <c r="U358" i="1"/>
  <c r="Q358" i="1"/>
  <c r="AO357" i="1"/>
  <c r="AK357" i="1"/>
  <c r="AG357" i="1"/>
  <c r="Y357" i="1"/>
  <c r="U357" i="1"/>
  <c r="Q357" i="1"/>
  <c r="AO356" i="1"/>
  <c r="AK356" i="1"/>
  <c r="AG356" i="1"/>
  <c r="Y356" i="1"/>
  <c r="U356" i="1"/>
  <c r="Q356" i="1"/>
  <c r="AO355" i="1"/>
  <c r="AK355" i="1"/>
  <c r="AG355" i="1"/>
  <c r="Y355" i="1"/>
  <c r="U355" i="1"/>
  <c r="Q355" i="1"/>
  <c r="AO354" i="1"/>
  <c r="AK354" i="1"/>
  <c r="AG354" i="1"/>
  <c r="Y354" i="1"/>
  <c r="U354" i="1"/>
  <c r="Q354" i="1"/>
  <c r="AO353" i="1"/>
  <c r="AK353" i="1"/>
  <c r="AG353" i="1"/>
  <c r="Y353" i="1"/>
  <c r="U353" i="1"/>
  <c r="Q353" i="1"/>
  <c r="AO352" i="1"/>
  <c r="AK352" i="1"/>
  <c r="AG352" i="1"/>
  <c r="Y352" i="1"/>
  <c r="U352" i="1"/>
  <c r="Q352" i="1"/>
  <c r="AO351" i="1"/>
  <c r="AO350" i="1"/>
  <c r="AO349" i="1"/>
  <c r="Y348" i="1"/>
  <c r="X348" i="1"/>
  <c r="Y347" i="1"/>
  <c r="X347" i="1"/>
  <c r="Y346" i="1"/>
  <c r="X346" i="1"/>
  <c r="Y345" i="1"/>
  <c r="X345" i="1"/>
  <c r="Y344" i="1"/>
  <c r="U344" i="1"/>
  <c r="Q344" i="1"/>
  <c r="Y343" i="1"/>
  <c r="U343" i="1"/>
  <c r="Q343" i="1"/>
  <c r="Y342" i="1"/>
  <c r="U342" i="1"/>
  <c r="Q342" i="1"/>
  <c r="Y341" i="1"/>
  <c r="U341" i="1"/>
  <c r="Q341" i="1"/>
  <c r="Y340" i="1"/>
  <c r="U340" i="1"/>
  <c r="Q340" i="1"/>
  <c r="Y339" i="1"/>
  <c r="U339" i="1"/>
  <c r="Q339" i="1"/>
  <c r="Y338" i="1"/>
  <c r="U338" i="1"/>
  <c r="Q338" i="1"/>
  <c r="Y337" i="1"/>
  <c r="U337" i="1"/>
  <c r="Q337" i="1"/>
  <c r="Y336" i="1"/>
  <c r="U336" i="1"/>
  <c r="Q336" i="1"/>
  <c r="Y335" i="1"/>
  <c r="U335" i="1"/>
  <c r="Q335" i="1"/>
  <c r="AG334" i="1"/>
  <c r="Y334" i="1"/>
  <c r="U334" i="1"/>
  <c r="Q334" i="1"/>
  <c r="AG333" i="1"/>
  <c r="Y333" i="1"/>
  <c r="U333" i="1"/>
  <c r="Q333" i="1"/>
  <c r="AO332" i="1"/>
  <c r="Y332" i="1"/>
  <c r="U332" i="1"/>
  <c r="Q332" i="1"/>
  <c r="AO331" i="1"/>
  <c r="Y331" i="1"/>
  <c r="U331" i="1"/>
  <c r="Q331" i="1"/>
  <c r="AO330" i="1"/>
  <c r="Y330" i="1"/>
  <c r="U330" i="1"/>
  <c r="Q330" i="1"/>
  <c r="Y329" i="1"/>
  <c r="U329" i="1"/>
  <c r="Q329" i="1"/>
  <c r="Y328" i="1"/>
  <c r="U328" i="1"/>
  <c r="Q328" i="1"/>
  <c r="Y327" i="1"/>
  <c r="U327" i="1"/>
  <c r="Q327" i="1"/>
  <c r="Y326" i="1"/>
  <c r="U326" i="1"/>
  <c r="Q326" i="1"/>
  <c r="Y325" i="1"/>
  <c r="U325" i="1"/>
  <c r="Q325" i="1"/>
  <c r="Y324" i="1"/>
  <c r="U324" i="1"/>
  <c r="Q324" i="1"/>
  <c r="Y323" i="1"/>
  <c r="U323" i="1"/>
  <c r="Q323" i="1"/>
  <c r="Y322" i="1"/>
  <c r="U322" i="1"/>
  <c r="Q322" i="1"/>
  <c r="Y321" i="1"/>
  <c r="U321" i="1"/>
  <c r="Q321" i="1"/>
  <c r="Y320" i="1"/>
  <c r="U320" i="1"/>
  <c r="Q320" i="1"/>
  <c r="Y319" i="1"/>
  <c r="U319" i="1"/>
  <c r="Q319" i="1"/>
  <c r="Y318" i="1"/>
  <c r="U318" i="1"/>
  <c r="Q318" i="1"/>
  <c r="AN317" i="1"/>
  <c r="AO317" i="1" s="1"/>
  <c r="AK317" i="1"/>
  <c r="AG317" i="1"/>
  <c r="Y317" i="1"/>
  <c r="U317" i="1"/>
  <c r="Q317" i="1"/>
  <c r="AN316" i="1"/>
  <c r="AO316" i="1" s="1"/>
  <c r="AK316" i="1"/>
  <c r="AG316" i="1"/>
  <c r="Y316" i="1"/>
  <c r="U316" i="1"/>
  <c r="Q316" i="1"/>
  <c r="AN315" i="1"/>
  <c r="AO315" i="1" s="1"/>
  <c r="AK315" i="1"/>
  <c r="AG315" i="1"/>
  <c r="Y315" i="1"/>
  <c r="U315" i="1"/>
  <c r="Q315" i="1"/>
  <c r="AN314" i="1"/>
  <c r="AO314" i="1" s="1"/>
  <c r="AK314" i="1"/>
  <c r="AG314" i="1"/>
  <c r="Y314" i="1"/>
  <c r="U314" i="1"/>
  <c r="Q314" i="1"/>
  <c r="AN313" i="1"/>
  <c r="AO313" i="1" s="1"/>
  <c r="AK313" i="1"/>
  <c r="AG313" i="1"/>
  <c r="Y313" i="1"/>
  <c r="U313" i="1"/>
  <c r="Q313" i="1"/>
  <c r="AN312" i="1"/>
  <c r="AO312" i="1" s="1"/>
  <c r="AK312" i="1"/>
  <c r="AG312" i="1"/>
  <c r="Y312" i="1"/>
  <c r="U312" i="1"/>
  <c r="Q312" i="1"/>
  <c r="Y311" i="1"/>
  <c r="U311" i="1"/>
  <c r="Q311" i="1"/>
  <c r="Y310" i="1"/>
  <c r="U310" i="1"/>
  <c r="Q310" i="1"/>
  <c r="Y309" i="1"/>
  <c r="U309" i="1"/>
  <c r="Q309" i="1"/>
  <c r="Y308" i="1"/>
  <c r="U308" i="1"/>
  <c r="Q308" i="1"/>
  <c r="Y307" i="1"/>
  <c r="U307" i="1"/>
  <c r="Q307" i="1"/>
  <c r="AG306" i="1"/>
  <c r="Y306" i="1"/>
  <c r="AG305" i="1"/>
  <c r="Y305" i="1"/>
  <c r="AG304" i="1"/>
  <c r="Y304" i="1"/>
  <c r="AN303" i="1"/>
  <c r="AO303" i="1" s="1"/>
  <c r="AJ303" i="1"/>
  <c r="AK303" i="1" s="1"/>
  <c r="AG303" i="1"/>
  <c r="Y303" i="1"/>
  <c r="AO302" i="1"/>
  <c r="AK302" i="1"/>
  <c r="AG302" i="1"/>
  <c r="Y302" i="1"/>
  <c r="AO301" i="1"/>
  <c r="AG301" i="1"/>
  <c r="Y301" i="1"/>
  <c r="AO300" i="1"/>
  <c r="AG300" i="1"/>
  <c r="Y300" i="1"/>
  <c r="AO299" i="1"/>
  <c r="AG299" i="1"/>
  <c r="Y299" i="1"/>
  <c r="AO298" i="1"/>
  <c r="AJ298" i="1"/>
  <c r="AK298" i="1" s="1"/>
  <c r="AG298" i="1"/>
  <c r="Y298" i="1"/>
  <c r="AO297" i="1"/>
  <c r="AK297" i="1"/>
  <c r="AG297" i="1"/>
  <c r="Y297" i="1"/>
  <c r="AO296" i="1"/>
  <c r="Y296" i="1"/>
  <c r="AO295" i="1"/>
  <c r="Y295" i="1"/>
  <c r="AO294" i="1"/>
  <c r="Y294" i="1"/>
  <c r="AO293" i="1"/>
  <c r="AJ293" i="1"/>
  <c r="AJ294" i="1" s="1"/>
  <c r="AF293" i="1"/>
  <c r="AF294" i="1" s="1"/>
  <c r="Y293" i="1"/>
  <c r="AO292" i="1"/>
  <c r="AK292" i="1"/>
  <c r="AG292" i="1"/>
  <c r="Y292" i="1"/>
  <c r="AO285" i="1"/>
  <c r="AK285" i="1"/>
  <c r="AG285" i="1"/>
  <c r="AO284" i="1"/>
  <c r="AK284" i="1"/>
  <c r="AG284" i="1"/>
  <c r="AO283" i="1"/>
  <c r="AK283" i="1"/>
  <c r="AG283" i="1"/>
  <c r="AO282" i="1"/>
  <c r="AK282" i="1"/>
  <c r="AG282" i="1"/>
  <c r="AO281" i="1"/>
  <c r="AK281" i="1"/>
  <c r="AG281" i="1"/>
  <c r="AO280" i="1"/>
  <c r="AK280" i="1"/>
  <c r="AG280" i="1"/>
  <c r="AO279" i="1"/>
  <c r="AK279" i="1"/>
  <c r="AG279" i="1"/>
  <c r="Y279" i="1"/>
  <c r="U279" i="1"/>
  <c r="Q279" i="1"/>
  <c r="AO278" i="1"/>
  <c r="AK278" i="1"/>
  <c r="AG278" i="1"/>
  <c r="Y278" i="1"/>
  <c r="U278" i="1"/>
  <c r="Q278" i="1"/>
  <c r="AO277" i="1"/>
  <c r="AK277" i="1"/>
  <c r="AG277" i="1"/>
  <c r="Y277" i="1"/>
  <c r="U277" i="1"/>
  <c r="Q277" i="1"/>
  <c r="AO276" i="1"/>
  <c r="AK276" i="1"/>
  <c r="AG276" i="1"/>
  <c r="Y276" i="1"/>
  <c r="U276" i="1"/>
  <c r="Q276" i="1"/>
  <c r="AO275" i="1"/>
  <c r="AK275" i="1"/>
  <c r="AG275" i="1"/>
  <c r="Y275" i="1"/>
  <c r="U275" i="1"/>
  <c r="Q275" i="1"/>
  <c r="AO274" i="1"/>
  <c r="AK274" i="1"/>
  <c r="AG274" i="1"/>
  <c r="Y274" i="1"/>
  <c r="U274" i="1"/>
  <c r="Q274" i="1"/>
  <c r="AN273" i="1"/>
  <c r="AO273" i="1" s="1"/>
  <c r="AK273" i="1"/>
  <c r="AG273" i="1"/>
  <c r="AC273" i="1"/>
  <c r="Y273" i="1"/>
  <c r="U273" i="1"/>
  <c r="Q273" i="1"/>
  <c r="AN272" i="1"/>
  <c r="AO272" i="1" s="1"/>
  <c r="AK272" i="1"/>
  <c r="AG272" i="1"/>
  <c r="AC272" i="1"/>
  <c r="Y272" i="1"/>
  <c r="U272" i="1"/>
  <c r="Q272" i="1"/>
  <c r="AN271" i="1"/>
  <c r="AO271" i="1" s="1"/>
  <c r="AK271" i="1"/>
  <c r="AG271" i="1"/>
  <c r="AC271" i="1"/>
  <c r="Y271" i="1"/>
  <c r="U271" i="1"/>
  <c r="Q271" i="1"/>
  <c r="AN270" i="1"/>
  <c r="AO270" i="1" s="1"/>
  <c r="AK270" i="1"/>
  <c r="AG270" i="1"/>
  <c r="AC270" i="1"/>
  <c r="Y270" i="1"/>
  <c r="U270" i="1"/>
  <c r="Q270" i="1"/>
  <c r="AN269" i="1"/>
  <c r="AO269" i="1" s="1"/>
  <c r="AK269" i="1"/>
  <c r="AG269" i="1"/>
  <c r="AC269" i="1"/>
  <c r="Y269" i="1"/>
  <c r="U269" i="1"/>
  <c r="Q269" i="1"/>
  <c r="AN268" i="1"/>
  <c r="AO268" i="1" s="1"/>
  <c r="AK268" i="1"/>
  <c r="AG268" i="1"/>
  <c r="AC268" i="1"/>
  <c r="Y268" i="1"/>
  <c r="U268" i="1"/>
  <c r="Q268" i="1"/>
  <c r="AN267" i="1"/>
  <c r="AO267" i="1" s="1"/>
  <c r="AK267" i="1"/>
  <c r="AG267" i="1"/>
  <c r="AC267" i="1"/>
  <c r="Y267" i="1"/>
  <c r="U267" i="1"/>
  <c r="Q267" i="1"/>
  <c r="AN266" i="1"/>
  <c r="AO266" i="1" s="1"/>
  <c r="AK266" i="1"/>
  <c r="AG266" i="1"/>
  <c r="AC266" i="1"/>
  <c r="Y266" i="1"/>
  <c r="U266" i="1"/>
  <c r="Q266" i="1"/>
  <c r="Y265" i="1"/>
  <c r="U265" i="1"/>
  <c r="Q265" i="1"/>
  <c r="Y264" i="1"/>
  <c r="U264" i="1"/>
  <c r="Q264" i="1"/>
  <c r="Y263" i="1"/>
  <c r="U263" i="1"/>
  <c r="Q263" i="1"/>
  <c r="Y262" i="1"/>
  <c r="U262" i="1"/>
  <c r="Q262" i="1"/>
  <c r="AO261" i="1"/>
  <c r="AJ261" i="1"/>
  <c r="AK261" i="1" s="1"/>
  <c r="AG261" i="1"/>
  <c r="AC261" i="1"/>
  <c r="AO260" i="1"/>
  <c r="AJ260" i="1"/>
  <c r="AK260" i="1" s="1"/>
  <c r="AG260" i="1"/>
  <c r="AC260" i="1"/>
  <c r="AO259" i="1"/>
  <c r="AJ259" i="1"/>
  <c r="AK259" i="1" s="1"/>
  <c r="AG259" i="1"/>
  <c r="AC259" i="1"/>
  <c r="Y258" i="1"/>
  <c r="U258" i="1"/>
  <c r="Q258" i="1"/>
  <c r="Y257" i="1"/>
  <c r="U257" i="1"/>
  <c r="Q257" i="1"/>
  <c r="Y256" i="1"/>
  <c r="U256" i="1"/>
  <c r="Q256" i="1"/>
  <c r="Y255" i="1"/>
  <c r="U255" i="1"/>
  <c r="Q255" i="1"/>
  <c r="Y254" i="1"/>
  <c r="U254" i="1"/>
  <c r="Q254" i="1"/>
  <c r="Y253" i="1"/>
  <c r="U253" i="1"/>
  <c r="Q253" i="1"/>
  <c r="AN252" i="1"/>
  <c r="AO252" i="1" s="1"/>
  <c r="AK252" i="1"/>
  <c r="AG252" i="1"/>
  <c r="Y252" i="1"/>
  <c r="U252" i="1"/>
  <c r="Q252" i="1"/>
  <c r="AN251" i="1"/>
  <c r="AO251" i="1" s="1"/>
  <c r="AK251" i="1"/>
  <c r="AG251" i="1"/>
  <c r="Y251" i="1"/>
  <c r="U251" i="1"/>
  <c r="Q251" i="1"/>
  <c r="AN250" i="1"/>
  <c r="AO250" i="1" s="1"/>
  <c r="AK250" i="1"/>
  <c r="AG250" i="1"/>
  <c r="Y250" i="1"/>
  <c r="U250" i="1"/>
  <c r="Q250" i="1"/>
  <c r="AN249" i="1"/>
  <c r="AO249" i="1" s="1"/>
  <c r="AK249" i="1"/>
  <c r="AG249" i="1"/>
  <c r="Y249" i="1"/>
  <c r="U249" i="1"/>
  <c r="Q249" i="1"/>
  <c r="AC248" i="1"/>
  <c r="Y248" i="1"/>
  <c r="U248" i="1"/>
  <c r="Q248" i="1"/>
  <c r="AC247" i="1"/>
  <c r="Y247" i="1"/>
  <c r="U247" i="1"/>
  <c r="Q247" i="1"/>
  <c r="AG246" i="1"/>
  <c r="AC246" i="1"/>
  <c r="Y246" i="1"/>
  <c r="U246" i="1"/>
  <c r="Q246" i="1"/>
  <c r="AG245" i="1"/>
  <c r="AC245" i="1"/>
  <c r="Y245" i="1"/>
  <c r="U245" i="1"/>
  <c r="Q245" i="1"/>
  <c r="AG244" i="1"/>
  <c r="AC244" i="1"/>
  <c r="Y244" i="1"/>
  <c r="U244" i="1"/>
  <c r="Q244" i="1"/>
  <c r="AG243" i="1"/>
  <c r="AC243" i="1"/>
  <c r="Y243" i="1"/>
  <c r="U243" i="1"/>
  <c r="Q243" i="1"/>
  <c r="AG242" i="1"/>
  <c r="AC242" i="1"/>
  <c r="Y242" i="1"/>
  <c r="U242" i="1"/>
  <c r="Q242" i="1"/>
  <c r="AG241" i="1"/>
  <c r="AC241" i="1"/>
  <c r="Y241" i="1"/>
  <c r="U241" i="1"/>
  <c r="Q241" i="1"/>
  <c r="AG240" i="1"/>
  <c r="AC240" i="1"/>
  <c r="Y240" i="1"/>
  <c r="U240" i="1"/>
  <c r="Q240" i="1"/>
  <c r="AG230" i="1"/>
  <c r="AG229" i="1"/>
  <c r="AG228" i="1"/>
  <c r="AG227" i="1"/>
  <c r="AG226" i="1"/>
  <c r="AG225" i="1"/>
  <c r="AN216" i="1"/>
  <c r="AO216" i="1" s="1"/>
  <c r="AK216" i="1"/>
  <c r="AG216" i="1"/>
  <c r="Y216" i="1"/>
  <c r="U216" i="1"/>
  <c r="Q216" i="1"/>
  <c r="AN215" i="1"/>
  <c r="AO215" i="1" s="1"/>
  <c r="AK215" i="1"/>
  <c r="AG215" i="1"/>
  <c r="Y215" i="1"/>
  <c r="U215" i="1"/>
  <c r="Q215" i="1"/>
  <c r="AN214" i="1"/>
  <c r="AO214" i="1" s="1"/>
  <c r="AK214" i="1"/>
  <c r="AG214" i="1"/>
  <c r="Y214" i="1"/>
  <c r="U214" i="1"/>
  <c r="Q214" i="1"/>
  <c r="AN213" i="1"/>
  <c r="AO213" i="1" s="1"/>
  <c r="AK213" i="1"/>
  <c r="AG213" i="1"/>
  <c r="Y213" i="1"/>
  <c r="U213" i="1"/>
  <c r="Q213" i="1"/>
  <c r="AN212" i="1"/>
  <c r="AO212" i="1" s="1"/>
  <c r="AK212" i="1"/>
  <c r="AG212" i="1"/>
  <c r="Y212" i="1"/>
  <c r="U212" i="1"/>
  <c r="Q212" i="1"/>
  <c r="AN211" i="1"/>
  <c r="AO211" i="1" s="1"/>
  <c r="AK211" i="1"/>
  <c r="AG211" i="1"/>
  <c r="Y211" i="1"/>
  <c r="U211" i="1"/>
  <c r="Q211" i="1"/>
  <c r="AN210" i="1"/>
  <c r="AO210" i="1" s="1"/>
  <c r="AK210" i="1"/>
  <c r="AG210" i="1"/>
  <c r="Y210" i="1"/>
  <c r="U210" i="1"/>
  <c r="Q210" i="1"/>
  <c r="AN209" i="1"/>
  <c r="AO209" i="1" s="1"/>
  <c r="AK209" i="1"/>
  <c r="AG209" i="1"/>
  <c r="Y209" i="1"/>
  <c r="U209" i="1"/>
  <c r="Q209" i="1"/>
  <c r="AN208" i="1"/>
  <c r="AO208" i="1" s="1"/>
  <c r="AK208" i="1"/>
  <c r="AG208" i="1"/>
  <c r="Y208" i="1"/>
  <c r="U208" i="1"/>
  <c r="Q208" i="1"/>
  <c r="AN207" i="1"/>
  <c r="AO207" i="1" s="1"/>
  <c r="AK207" i="1"/>
  <c r="AG207" i="1"/>
  <c r="Y207" i="1"/>
  <c r="U207" i="1"/>
  <c r="Q207" i="1"/>
  <c r="AG206" i="1"/>
  <c r="AC206" i="1"/>
  <c r="Y206" i="1"/>
  <c r="U206" i="1"/>
  <c r="Q206" i="1"/>
  <c r="AG205" i="1"/>
  <c r="AC205" i="1"/>
  <c r="Y205" i="1"/>
  <c r="U205" i="1"/>
  <c r="Q205" i="1"/>
  <c r="AG204" i="1"/>
  <c r="AC204" i="1"/>
  <c r="Y204" i="1"/>
  <c r="U204" i="1"/>
  <c r="Q204" i="1"/>
  <c r="AG203" i="1"/>
  <c r="AC203" i="1"/>
  <c r="Y203" i="1"/>
  <c r="U203" i="1"/>
  <c r="Q203" i="1"/>
  <c r="AG202" i="1"/>
  <c r="AC202" i="1"/>
  <c r="Y202" i="1"/>
  <c r="U202" i="1"/>
  <c r="Q202" i="1"/>
  <c r="AG201" i="1"/>
  <c r="AC201" i="1"/>
  <c r="Y201" i="1"/>
  <c r="U201" i="1"/>
  <c r="Q201" i="1"/>
  <c r="AG200" i="1"/>
  <c r="AC200" i="1"/>
  <c r="Y200" i="1"/>
  <c r="U200" i="1"/>
  <c r="Q200" i="1"/>
  <c r="AN196" i="1"/>
  <c r="AO196" i="1" s="1"/>
  <c r="AK196" i="1"/>
  <c r="AG196" i="1"/>
  <c r="AN195" i="1"/>
  <c r="AO195" i="1" s="1"/>
  <c r="AK195" i="1"/>
  <c r="AG195" i="1"/>
  <c r="AN194" i="1"/>
  <c r="AO194" i="1" s="1"/>
  <c r="AK194" i="1"/>
  <c r="AG194" i="1"/>
  <c r="AN193" i="1"/>
  <c r="AO193" i="1" s="1"/>
  <c r="AK193" i="1"/>
  <c r="AG193" i="1"/>
  <c r="X193" i="1"/>
  <c r="Y193" i="1" s="1"/>
  <c r="U193" i="1"/>
  <c r="Q193" i="1"/>
  <c r="AC180" i="1"/>
  <c r="X180" i="1"/>
  <c r="U180" i="1"/>
  <c r="Q180" i="1"/>
  <c r="AC179" i="1"/>
  <c r="X179" i="1"/>
  <c r="U179" i="1"/>
  <c r="Q179" i="1"/>
  <c r="AC178" i="1"/>
  <c r="X178" i="1"/>
  <c r="U178" i="1"/>
  <c r="Q178" i="1"/>
  <c r="AC177" i="1"/>
  <c r="X177" i="1"/>
  <c r="U177" i="1"/>
  <c r="Q177" i="1"/>
  <c r="AC176" i="1"/>
  <c r="X176" i="1"/>
  <c r="U176" i="1"/>
  <c r="Q176" i="1"/>
  <c r="AC175" i="1"/>
  <c r="X175" i="1"/>
  <c r="U175" i="1"/>
  <c r="Q175" i="1"/>
  <c r="AC174" i="1"/>
  <c r="X174" i="1"/>
  <c r="U174" i="1"/>
  <c r="Q174" i="1"/>
  <c r="AC173" i="1"/>
  <c r="X173" i="1"/>
  <c r="U173" i="1"/>
  <c r="Q173" i="1"/>
  <c r="AC157" i="1"/>
  <c r="Y157" i="1"/>
  <c r="AC156" i="1"/>
  <c r="Y156" i="1"/>
  <c r="AC155" i="1"/>
  <c r="Y155" i="1"/>
  <c r="AC154" i="1"/>
  <c r="Y154" i="1"/>
  <c r="Y147" i="1"/>
  <c r="U147" i="1"/>
  <c r="Q147" i="1"/>
  <c r="Y146" i="1"/>
  <c r="U146" i="1"/>
  <c r="Q146" i="1"/>
  <c r="Y145" i="1"/>
  <c r="U145" i="1"/>
  <c r="Q145" i="1"/>
  <c r="Y144" i="1"/>
  <c r="U144" i="1"/>
  <c r="Q144" i="1"/>
  <c r="Y143" i="1"/>
  <c r="U143" i="1"/>
  <c r="Q143" i="1"/>
  <c r="Y142" i="1"/>
  <c r="U142" i="1"/>
  <c r="Q142" i="1"/>
  <c r="Y141" i="1"/>
  <c r="U141" i="1"/>
  <c r="Q141" i="1"/>
  <c r="Y140" i="1"/>
  <c r="U140" i="1"/>
  <c r="Q140" i="1"/>
  <c r="Y139" i="1"/>
  <c r="U139" i="1"/>
  <c r="Q139" i="1"/>
  <c r="Y138" i="1"/>
  <c r="U138" i="1"/>
  <c r="Q138" i="1"/>
  <c r="Y137" i="1"/>
  <c r="U137" i="1"/>
  <c r="Q137" i="1"/>
  <c r="Y136" i="1"/>
  <c r="U136" i="1"/>
  <c r="Q136" i="1"/>
  <c r="Y135" i="1"/>
  <c r="U135" i="1"/>
  <c r="Q135" i="1"/>
  <c r="Y134" i="1"/>
  <c r="U134" i="1"/>
  <c r="Q134" i="1"/>
  <c r="Y133" i="1"/>
  <c r="U133" i="1"/>
  <c r="Q133" i="1"/>
  <c r="Y132" i="1"/>
  <c r="U132" i="1"/>
  <c r="Q132" i="1"/>
  <c r="Y131" i="1"/>
  <c r="U131" i="1"/>
  <c r="Q131" i="1"/>
  <c r="Y130" i="1"/>
  <c r="U130" i="1"/>
  <c r="Q130" i="1"/>
  <c r="Y129" i="1"/>
  <c r="U129" i="1"/>
  <c r="Q129" i="1"/>
  <c r="Y128" i="1"/>
  <c r="U128" i="1"/>
  <c r="Q128" i="1"/>
  <c r="Y127" i="1"/>
  <c r="U127" i="1"/>
  <c r="Q127" i="1"/>
  <c r="Y126" i="1"/>
  <c r="U126" i="1"/>
  <c r="Q126" i="1"/>
  <c r="Y125" i="1"/>
  <c r="U125" i="1"/>
  <c r="Q125" i="1"/>
  <c r="Y124" i="1"/>
  <c r="U124" i="1"/>
  <c r="Q124" i="1"/>
  <c r="Y123" i="1"/>
  <c r="U123" i="1"/>
  <c r="Q123" i="1"/>
  <c r="Y122" i="1"/>
  <c r="U122" i="1"/>
  <c r="Q122" i="1"/>
  <c r="Y121" i="1"/>
  <c r="U121" i="1"/>
  <c r="Q121" i="1"/>
  <c r="Y120" i="1"/>
  <c r="U120" i="1"/>
  <c r="Q120" i="1"/>
  <c r="Y119" i="1"/>
  <c r="U119" i="1"/>
  <c r="Q119" i="1"/>
  <c r="Y118" i="1"/>
  <c r="U118" i="1"/>
  <c r="Q118" i="1"/>
  <c r="AC117" i="1"/>
  <c r="X117" i="1"/>
  <c r="Y117" i="1" s="1"/>
  <c r="U117" i="1"/>
  <c r="Q117" i="1"/>
  <c r="AC116" i="1"/>
  <c r="X116" i="1"/>
  <c r="Y116" i="1" s="1"/>
  <c r="U116" i="1"/>
  <c r="Q116" i="1"/>
  <c r="AC115" i="1"/>
  <c r="X115" i="1"/>
  <c r="Y115" i="1" s="1"/>
  <c r="U115" i="1"/>
  <c r="Q115" i="1"/>
  <c r="AC114" i="1"/>
  <c r="X114" i="1"/>
  <c r="Y114" i="1" s="1"/>
  <c r="U114" i="1"/>
  <c r="Q114" i="1"/>
  <c r="AC113" i="1"/>
  <c r="X113" i="1"/>
  <c r="Y113" i="1" s="1"/>
  <c r="U113" i="1"/>
  <c r="Q113" i="1"/>
  <c r="AC112" i="1"/>
  <c r="X112" i="1"/>
  <c r="Y112" i="1" s="1"/>
  <c r="U112" i="1"/>
  <c r="Q112" i="1"/>
  <c r="AC111" i="1"/>
  <c r="X111" i="1"/>
  <c r="Y111" i="1" s="1"/>
  <c r="U111" i="1"/>
  <c r="Q111" i="1"/>
  <c r="AC110" i="1"/>
  <c r="X110" i="1"/>
  <c r="Y110" i="1" s="1"/>
  <c r="U110" i="1"/>
  <c r="Q110" i="1"/>
  <c r="AN109" i="1"/>
  <c r="AO109" i="1" s="1"/>
  <c r="AK109" i="1"/>
  <c r="AG109" i="1"/>
  <c r="X109" i="1"/>
  <c r="Y109" i="1" s="1"/>
  <c r="U109" i="1"/>
  <c r="Q109" i="1"/>
  <c r="AN108" i="1"/>
  <c r="AO108" i="1" s="1"/>
  <c r="AK108" i="1"/>
  <c r="AG108" i="1"/>
  <c r="X108" i="1"/>
  <c r="Y108" i="1" s="1"/>
  <c r="U108" i="1"/>
  <c r="Q108" i="1"/>
  <c r="AN107" i="1"/>
  <c r="AO107" i="1" s="1"/>
  <c r="AK107" i="1"/>
  <c r="AG107" i="1"/>
  <c r="X107" i="1"/>
  <c r="Y107" i="1" s="1"/>
  <c r="U107" i="1"/>
  <c r="Q107" i="1"/>
  <c r="AN106" i="1"/>
  <c r="AO106" i="1" s="1"/>
  <c r="AK106" i="1"/>
  <c r="AG106" i="1"/>
  <c r="X106" i="1"/>
  <c r="Y106" i="1" s="1"/>
  <c r="U106" i="1"/>
  <c r="Q106" i="1"/>
  <c r="AN105" i="1"/>
  <c r="Y105" i="1"/>
  <c r="U105" i="1"/>
  <c r="Q105" i="1"/>
  <c r="AN104" i="1"/>
  <c r="Y104" i="1"/>
  <c r="U104" i="1"/>
  <c r="Q104" i="1"/>
  <c r="AN103" i="1"/>
  <c r="Y103" i="1"/>
  <c r="U103" i="1"/>
  <c r="Q103" i="1"/>
  <c r="AN102" i="1"/>
  <c r="Y102" i="1"/>
  <c r="U102" i="1"/>
  <c r="Q102" i="1"/>
  <c r="AO101" i="1"/>
  <c r="AK101" i="1"/>
  <c r="AG101" i="1"/>
  <c r="Y101" i="1"/>
  <c r="U101" i="1"/>
  <c r="Q101" i="1"/>
  <c r="AO100" i="1"/>
  <c r="AK100" i="1"/>
  <c r="AG100" i="1"/>
  <c r="Y100" i="1"/>
  <c r="U100" i="1"/>
  <c r="Q100" i="1"/>
  <c r="Y179" i="1" l="1"/>
  <c r="Y180" i="1"/>
  <c r="E466" i="1"/>
  <c r="E452" i="1"/>
  <c r="E453" i="1"/>
  <c r="E457" i="1"/>
  <c r="E461" i="1"/>
  <c r="E464" i="1"/>
  <c r="E456" i="1"/>
  <c r="E448" i="1"/>
  <c r="Y174" i="1"/>
  <c r="Y176" i="1"/>
  <c r="Y178" i="1"/>
  <c r="E445" i="1"/>
  <c r="E450" i="1"/>
  <c r="AJ299" i="1"/>
  <c r="AK299" i="1" s="1"/>
  <c r="E454" i="1"/>
  <c r="E465" i="1"/>
  <c r="Y175" i="1"/>
  <c r="Y177" i="1"/>
  <c r="E458" i="1"/>
  <c r="E459" i="1"/>
  <c r="E460" i="1"/>
  <c r="AK293" i="1"/>
  <c r="E449" i="1"/>
  <c r="E451" i="1"/>
  <c r="Y173" i="1"/>
  <c r="E462" i="1"/>
  <c r="E463" i="1"/>
  <c r="E455" i="1"/>
  <c r="E467" i="1"/>
  <c r="AG293" i="1"/>
  <c r="E446" i="1"/>
  <c r="E447" i="1"/>
  <c r="AJ295" i="1"/>
  <c r="AK294" i="1"/>
  <c r="AG294" i="1"/>
  <c r="AF295" i="1"/>
  <c r="AN304" i="1"/>
  <c r="AJ304" i="1"/>
  <c r="AJ300" i="1" l="1"/>
  <c r="AK300" i="1" s="1"/>
  <c r="AK304" i="1"/>
  <c r="AJ305" i="1"/>
  <c r="AN305" i="1"/>
  <c r="AO304" i="1"/>
  <c r="AG295" i="1"/>
  <c r="AF296" i="1"/>
  <c r="AG296" i="1" s="1"/>
  <c r="AJ296" i="1"/>
  <c r="AK296" i="1" s="1"/>
  <c r="AK295" i="1"/>
  <c r="AJ301" i="1" l="1"/>
  <c r="AK301" i="1" s="1"/>
  <c r="AK305" i="1"/>
  <c r="AJ306" i="1"/>
  <c r="AK306" i="1" s="1"/>
  <c r="AO305" i="1"/>
  <c r="AN306" i="1"/>
  <c r="AO30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2" authorId="0" shapeId="0" xr:uid="{57584577-E866-4413-BDC5-2D3319676F43}">
      <text>
        <r>
          <rPr>
            <b/>
            <sz val="9"/>
            <color indexed="81"/>
            <rFont val="宋体"/>
            <family val="3"/>
            <charset val="134"/>
          </rPr>
          <t>禾本科 滨草属
滨草</t>
        </r>
      </text>
    </comment>
    <comment ref="H7" authorId="0" shapeId="0" xr:uid="{F017EF2E-0359-46E5-A24C-5C6068A6438D}">
      <text>
        <r>
          <rPr>
            <sz val="9"/>
            <color indexed="81"/>
            <rFont val="宋体"/>
            <family val="3"/>
            <charset val="134"/>
          </rPr>
          <t xml:space="preserve">
Cupressaceae柏科
Juniperus刺柏属</t>
        </r>
      </text>
    </comment>
    <comment ref="H9" authorId="0" shapeId="0" xr:uid="{663981ED-11F7-4257-82C1-915E24D8B33D}">
      <text>
        <r>
          <rPr>
            <b/>
            <sz val="9"/>
            <color indexed="81"/>
            <rFont val="宋体"/>
            <family val="3"/>
            <charset val="134"/>
          </rPr>
          <t xml:space="preserve">海岸松
</t>
        </r>
        <r>
          <rPr>
            <sz val="9"/>
            <color indexed="81"/>
            <rFont val="宋体"/>
            <family val="3"/>
            <charset val="134"/>
          </rPr>
          <t xml:space="preserve">
Pinaceae松科
Pinus松属
</t>
        </r>
      </text>
    </comment>
    <comment ref="H11" authorId="0" shapeId="0" xr:uid="{BB9BB47E-93C2-45E8-982F-97F409C846CD}">
      <text>
        <r>
          <rPr>
            <b/>
            <sz val="9"/>
            <color indexed="81"/>
            <rFont val="宋体"/>
            <family val="3"/>
            <charset val="134"/>
          </rPr>
          <t xml:space="preserve">木樨榄
</t>
        </r>
        <r>
          <rPr>
            <sz val="9"/>
            <color indexed="81"/>
            <rFont val="宋体"/>
            <family val="3"/>
            <charset val="134"/>
          </rPr>
          <t xml:space="preserve">
Oleaceae木犀科   Olea木樨榄属
</t>
        </r>
      </text>
    </comment>
    <comment ref="H12" authorId="0" shapeId="0" xr:uid="{F73B186B-FB2E-4870-9EBD-528611D69F0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细茎针草</t>
        </r>
      </text>
    </comment>
    <comment ref="H14" authorId="0" shapeId="0" xr:uid="{76F23407-C446-4952-8DED-C35E184E643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细茎针草</t>
        </r>
      </text>
    </comment>
    <comment ref="H37" authorId="0" shapeId="0" xr:uid="{6A46DFBC-4F41-43B0-BDC4-92C8F08F22A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马占相思</t>
        </r>
      </text>
    </comment>
    <comment ref="H38" authorId="0" shapeId="0" xr:uid="{7B8C0C2A-7E6D-488A-A14F-15F471B9BAA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大桉</t>
        </r>
      </text>
    </comment>
    <comment ref="I1231" authorId="0" shapeId="0" xr:uid="{6382F761-8B08-436E-B29B-D370F3EB4AE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ambient (AT) alone or with N additions at
low, medium and high levels (LN, MN, HN), and open top chamber
(OTC) mediated warming (W) alone or with LN and HN additions
(WLN, WHN),</t>
        </r>
      </text>
    </comment>
    <comment ref="I1232" authorId="0" shapeId="0" xr:uid="{BC4079BA-CE50-4FB2-BBDD-8843C26C75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ambient (AT) alone or with N additions at
low, medium and high levels (LN, MN, HN), and open top chamber
(OTC) mediated warming (W) alone or with LN and HN additions
(WLN, WHN),LN—5 g N m 2 a 1; MN—15 g N
m 2 a 1; HN—30 g N m 2 a 1</t>
        </r>
      </text>
    </comment>
    <comment ref="I1233" authorId="0" shapeId="0" xr:uid="{B80057CE-EF62-4082-82A1-20FB30D7178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ambient (AT) alone or with N additions at
low, medium and high levels (LN, MN, HN), and open top chamber
(OTC) mediated warming (W) alone or with LN and HN additions
(WLN, WHN),LN—5 g N m 2 a 1; MN—15 g N
m 2 a 1; HN—30 g N m 2 a 1</t>
        </r>
      </text>
    </comment>
  </commentList>
</comments>
</file>

<file path=xl/sharedStrings.xml><?xml version="1.0" encoding="utf-8"?>
<sst xmlns="http://schemas.openxmlformats.org/spreadsheetml/2006/main" count="2956" uniqueCount="822">
  <si>
    <t>Article</t>
    <phoneticPr fontId="6" type="noConversion"/>
  </si>
  <si>
    <t>Ecosystem</t>
    <phoneticPr fontId="6" type="noConversion"/>
  </si>
  <si>
    <t>Vegetation</t>
    <phoneticPr fontId="6" type="noConversion"/>
  </si>
  <si>
    <t>Note</t>
    <phoneticPr fontId="6" type="noConversion"/>
  </si>
  <si>
    <t>lat(N)</t>
    <phoneticPr fontId="6" type="noConversion"/>
  </si>
  <si>
    <t>lon(E)</t>
    <phoneticPr fontId="6" type="noConversion"/>
  </si>
  <si>
    <t>Sand (%)</t>
    <phoneticPr fontId="6" type="noConversion"/>
  </si>
  <si>
    <t>Silt (%)</t>
    <phoneticPr fontId="6" type="noConversion"/>
  </si>
  <si>
    <t>Clay (%)</t>
    <phoneticPr fontId="6" type="noConversion"/>
  </si>
  <si>
    <t>Precip(mm)</t>
    <phoneticPr fontId="6" type="noConversion"/>
  </si>
  <si>
    <t>Depth(cm)</t>
    <phoneticPr fontId="6" type="noConversion"/>
  </si>
  <si>
    <t>Mean</t>
    <phoneticPr fontId="6" type="noConversion"/>
  </si>
  <si>
    <t>SD</t>
    <phoneticPr fontId="6" type="noConversion"/>
  </si>
  <si>
    <t>n</t>
  </si>
  <si>
    <t>N-uptake(mg kg-1 day-1)</t>
    <phoneticPr fontId="6" type="noConversion"/>
  </si>
  <si>
    <t>C:N</t>
    <phoneticPr fontId="6" type="noConversion"/>
  </si>
  <si>
    <t>CN</t>
  </si>
  <si>
    <t>Taghizadeh-Toosi_2011_Biochar Incorporation into Pasture Soil Suppresses in situ Nitrous Oxide Emissions from Ruminant Urine Patches</t>
    <phoneticPr fontId="6" type="noConversion"/>
  </si>
  <si>
    <t>Grassland</t>
    <phoneticPr fontId="6" type="noConversion"/>
  </si>
  <si>
    <t>Control</t>
    <phoneticPr fontId="6" type="noConversion"/>
  </si>
  <si>
    <t>0U</t>
    <phoneticPr fontId="6" type="noConversion"/>
  </si>
  <si>
    <t>15U</t>
    <phoneticPr fontId="6" type="noConversion"/>
  </si>
  <si>
    <t>30U</t>
    <phoneticPr fontId="6" type="noConversion"/>
  </si>
  <si>
    <t>Zaman_2008_N(2)O and N(2) emissions from pasture and wetland soils with and without amendments of nitrate, lime and zeolite under laboratory condition</t>
    <phoneticPr fontId="6" type="noConversion"/>
  </si>
  <si>
    <r>
      <rPr>
        <i/>
        <sz val="11"/>
        <color theme="1"/>
        <rFont val="Times New Roman"/>
        <family val="1"/>
      </rPr>
      <t>Lolium perenne</t>
    </r>
    <r>
      <rPr>
        <sz val="11"/>
        <color theme="1"/>
        <rFont val="Times New Roman"/>
        <family val="1"/>
      </rPr>
      <t xml:space="preserve"> L.</t>
    </r>
    <phoneticPr fontId="6" type="noConversion"/>
  </si>
  <si>
    <t>CK</t>
    <phoneticPr fontId="6" type="noConversion"/>
  </si>
  <si>
    <t>NO3-</t>
    <phoneticPr fontId="6" type="noConversion"/>
  </si>
  <si>
    <t>Wetland</t>
    <phoneticPr fontId="6" type="noConversion"/>
  </si>
  <si>
    <r>
      <rPr>
        <i/>
        <sz val="11"/>
        <color theme="1"/>
        <rFont val="Times New Roman"/>
        <family val="1"/>
      </rPr>
      <t>Bromus hordaceus</t>
    </r>
    <r>
      <rPr>
        <sz val="11"/>
        <color theme="1"/>
        <rFont val="Times New Roman"/>
        <family val="1"/>
      </rPr>
      <t xml:space="preserve"> L.</t>
    </r>
    <phoneticPr fontId="6" type="noConversion"/>
  </si>
  <si>
    <t>Sanz-Cobena_2012_Gaseous emissions of N2O and NO and NO3- leaching from urea applied with urease and nitrification inhibitors to a maize (Zea mays) crop</t>
    <phoneticPr fontId="6" type="noConversion"/>
  </si>
  <si>
    <t>Cropland</t>
    <phoneticPr fontId="6" type="noConversion"/>
  </si>
  <si>
    <t>Zea   mays</t>
  </si>
  <si>
    <t>CK 2009</t>
    <phoneticPr fontId="6" type="noConversion"/>
  </si>
  <si>
    <t>Urea 2009</t>
    <phoneticPr fontId="6" type="noConversion"/>
  </si>
  <si>
    <t>CK 2010</t>
    <phoneticPr fontId="6" type="noConversion"/>
  </si>
  <si>
    <t>Urea 2010</t>
    <phoneticPr fontId="6" type="noConversion"/>
  </si>
  <si>
    <t>Menneer_2008_Soil N process inhibitors alter nitrogen leaching dynamics in a pumice soil</t>
    <phoneticPr fontId="6" type="noConversion"/>
  </si>
  <si>
    <r>
      <rPr>
        <i/>
        <sz val="11"/>
        <color theme="1"/>
        <rFont val="Times New Roman"/>
        <family val="1"/>
      </rPr>
      <t>Lolium perenne</t>
    </r>
    <r>
      <rPr>
        <sz val="11"/>
        <color theme="1"/>
        <rFont val="Times New Roman"/>
        <family val="1"/>
      </rPr>
      <t xml:space="preserve"> L. &amp;</t>
    </r>
    <r>
      <rPr>
        <sz val="11"/>
        <color theme="1"/>
        <rFont val="宋体"/>
        <family val="3"/>
        <charset val="134"/>
      </rPr>
      <t>　</t>
    </r>
    <r>
      <rPr>
        <i/>
        <sz val="11"/>
        <color theme="1"/>
        <rFont val="Times New Roman"/>
        <family val="1"/>
      </rPr>
      <t xml:space="preserve">Trifolium repens </t>
    </r>
    <r>
      <rPr>
        <sz val="11"/>
        <color theme="1"/>
        <rFont val="Times New Roman"/>
        <family val="1"/>
      </rPr>
      <t>L.</t>
    </r>
    <phoneticPr fontId="6" type="noConversion"/>
  </si>
  <si>
    <t>Zhang_2011_Effects of nitrogen addition on ammonia volatilization and nitrate leaching of a sandy grassland</t>
    <phoneticPr fontId="6" type="noConversion"/>
  </si>
  <si>
    <t>water</t>
    <phoneticPr fontId="6" type="noConversion"/>
  </si>
  <si>
    <t>Urea N addition</t>
    <phoneticPr fontId="6" type="noConversion"/>
  </si>
  <si>
    <t>water+N</t>
    <phoneticPr fontId="6" type="noConversion"/>
  </si>
  <si>
    <r>
      <rPr>
        <i/>
        <sz val="11"/>
        <color theme="1"/>
        <rFont val="Times New Roman"/>
        <family val="1"/>
      </rPr>
      <t>Liangyoupeijiu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>Oryza sativa</t>
    </r>
    <r>
      <rPr>
        <sz val="11"/>
        <color theme="1"/>
        <rFont val="Times New Roman"/>
        <family val="1"/>
      </rPr>
      <t xml:space="preserve"> L.)</t>
    </r>
    <phoneticPr fontId="6" type="noConversion"/>
  </si>
  <si>
    <t>non-tillage</t>
    <phoneticPr fontId="6" type="noConversion"/>
  </si>
  <si>
    <t>tillage</t>
    <phoneticPr fontId="6" type="noConversion"/>
  </si>
  <si>
    <t>Arriaga_2009_Surfactant Impact on Nitrogen Utilization and Leaching in Potatoes</t>
    <phoneticPr fontId="6" type="noConversion"/>
  </si>
  <si>
    <t>Potato</t>
    <phoneticPr fontId="6" type="noConversion"/>
  </si>
  <si>
    <t>Magill_1997_Biogeochemical response of forest ecosystems to simulated chronic nitrogen deposition</t>
    <phoneticPr fontId="6" type="noConversion"/>
  </si>
  <si>
    <t>Forest</t>
    <phoneticPr fontId="6" type="noConversion"/>
  </si>
  <si>
    <t>red pine</t>
    <phoneticPr fontId="6" type="noConversion"/>
  </si>
  <si>
    <t>Low N</t>
    <phoneticPr fontId="6" type="noConversion"/>
  </si>
  <si>
    <t>High N</t>
    <phoneticPr fontId="6" type="noConversion"/>
  </si>
  <si>
    <t>black and red oak</t>
  </si>
  <si>
    <t>Liu_2012_Responses of N2O and CH4 fluxes to fertilizer nitrogen addition rates in an irrigated wheat-maize cropping system in northern China</t>
    <phoneticPr fontId="6" type="noConversion"/>
  </si>
  <si>
    <t>Wheat and Maize</t>
    <phoneticPr fontId="6" type="noConversion"/>
  </si>
  <si>
    <t>Loecke_2012_Synchrony of net nitrogen mineralization and maize nitrogen uptake following applications of composted and fresh swine manure in the Midwest US</t>
    <phoneticPr fontId="6" type="noConversion"/>
  </si>
  <si>
    <r>
      <t xml:space="preserve">soybean ( </t>
    </r>
    <r>
      <rPr>
        <i/>
        <sz val="11"/>
        <color theme="1"/>
        <rFont val="Times New Roman"/>
        <family val="1"/>
      </rPr>
      <t>Glycine max</t>
    </r>
    <r>
      <rPr>
        <sz val="11"/>
        <color theme="1"/>
        <rFont val="Times New Roman"/>
        <family val="1"/>
      </rPr>
      <t xml:space="preserve"> L.)-maize-oat</t>
    </r>
    <phoneticPr fontId="6" type="noConversion"/>
  </si>
  <si>
    <t>compost</t>
    <phoneticPr fontId="6" type="noConversion"/>
  </si>
  <si>
    <t>fresh</t>
    <phoneticPr fontId="6" type="noConversion"/>
  </si>
  <si>
    <t>Zhang_2011_Processing Tomato Nitrogen Utilization and Soil Residual Nitrogen as Influenced by Nitrogen and Phosphorus Additions with Drip-Fertigation</t>
    <phoneticPr fontId="6" type="noConversion"/>
  </si>
  <si>
    <t>tomato</t>
    <phoneticPr fontId="6" type="noConversion"/>
  </si>
  <si>
    <t>Dawar_2012_Applying urea with urease inhibitor (N-(n-butyl) thiophosphoric triamide) in fine particle application improves nitrogen uptake in ryegrass (Lolium perenne L.)</t>
    <phoneticPr fontId="6" type="noConversion"/>
  </si>
  <si>
    <t>ryegrass</t>
  </si>
  <si>
    <t>Wu_2010_Nitrogen Source and Rate Influence on Tall Fescue Quality and Nitrate Leaching in a Southern California Lawn</t>
    <phoneticPr fontId="6" type="noConversion"/>
  </si>
  <si>
    <t xml:space="preserve">Fescue </t>
  </si>
  <si>
    <t>Iversen_2010_Scaling plant nitrogen use and uptake efficiencies in response to nutrient addition in peatlands</t>
    <phoneticPr fontId="6" type="noConversion"/>
  </si>
  <si>
    <t>Shrubland</t>
    <phoneticPr fontId="6" type="noConversion"/>
  </si>
  <si>
    <t>Dempster_2012_Clay and biochar amendments decreased inorganic but not dissolved organic nitrogen leaching in soil</t>
    <phoneticPr fontId="6" type="noConversion"/>
  </si>
  <si>
    <t>Di_2012_How does the application of different nitrification inhibitors affect nitrous oxide emissions and nitrate leaching from cow urine in grazed pastures?</t>
    <phoneticPr fontId="6" type="noConversion"/>
  </si>
  <si>
    <t>Nikiema_2012_Initial greenhouse gas emissions and nitrogen leaching losses associated with converting pastureland to short-rotation woody bioenergy crops in northern Michigan, USA</t>
    <phoneticPr fontId="6" type="noConversion"/>
  </si>
  <si>
    <t>Pasture</t>
  </si>
  <si>
    <t>Willow</t>
  </si>
  <si>
    <t>Poplar</t>
  </si>
  <si>
    <t>Halvorson_2012_Nitrogen Source and Placement Effects on Soil Nitrous Oxide Emissions from No-Till Corn</t>
    <phoneticPr fontId="6" type="noConversion"/>
  </si>
  <si>
    <t>Maize</t>
    <phoneticPr fontId="6" type="noConversion"/>
  </si>
  <si>
    <t>Liu_2006_The impact of nitrogen placement and tillage on NO, N2O, CH4 and CO2 fluxes from a clay loam soil</t>
    <phoneticPr fontId="6" type="noConversion"/>
  </si>
  <si>
    <t>Liu_2007_Dinitrogen and N2O emissions in arable soils: Effect of tillage, N source and soil moisture</t>
    <phoneticPr fontId="6" type="noConversion"/>
  </si>
  <si>
    <t>Müller_2011_Silage maize (Zea mays L) ripening behaviour affects nitrate leaching over following winter</t>
    <phoneticPr fontId="6" type="noConversion"/>
  </si>
  <si>
    <t>Radersma_2011_Assessing denitrification and N leaching in a field with organic amendments</t>
    <phoneticPr fontId="6" type="noConversion"/>
  </si>
  <si>
    <t>Malekian_2011_Influences of clinoptilolite and surfactant-modified clinoptilolite zeolite on nitrate leaching and plant growth</t>
    <phoneticPr fontId="6" type="noConversion"/>
  </si>
  <si>
    <t>Halvorson_2011_Nitrogen Source Effects on Soil Nitrous Oxide Emissions from Strip-Till Corn</t>
    <phoneticPr fontId="6" type="noConversion"/>
  </si>
  <si>
    <t>Deng_2012_Annual emissions of nitrous oxide and nitric oxide from rice-wheat rotation and vegetable fields: a case study in the Tai-Lake region, China</t>
    <phoneticPr fontId="6" type="noConversion"/>
  </si>
  <si>
    <t>rice+wheat</t>
    <phoneticPr fontId="6" type="noConversion"/>
  </si>
  <si>
    <t>cabbage</t>
  </si>
  <si>
    <t>Clough_2009_The mitigation potential of hippuric acid on N2O emissions from urine patches: An in situ determination of its effect</t>
    <phoneticPr fontId="6" type="noConversion"/>
  </si>
  <si>
    <t>HA1</t>
    <phoneticPr fontId="6" type="noConversion"/>
  </si>
  <si>
    <t>HA2</t>
    <phoneticPr fontId="6" type="noConversion"/>
  </si>
  <si>
    <t>HA3</t>
    <phoneticPr fontId="6" type="noConversion"/>
  </si>
  <si>
    <t>BA</t>
    <phoneticPr fontId="6" type="noConversion"/>
  </si>
  <si>
    <t>DCD</t>
    <phoneticPr fontId="6" type="noConversion"/>
  </si>
  <si>
    <t>Jussy_2000_Production and root uptake of mineral nitrogen in a chronosequence of Douglas-fir (Pseudotsuga menziesii) in the Beaujolais Mounts.</t>
    <phoneticPr fontId="6" type="noConversion"/>
  </si>
  <si>
    <t>Douglas-fir</t>
    <phoneticPr fontId="6" type="noConversion"/>
  </si>
  <si>
    <t>Schaeffer_2005_Pulse additions of soil carbon and nitrogen affect soil nitrogen dynamics in an arid Colorado Plateau shrubland</t>
    <phoneticPr fontId="6" type="noConversion"/>
  </si>
  <si>
    <t>Liu_2003_Nitrogen dynamics and budgets in a winter wheat-maize cropping system in the North China Plain</t>
    <phoneticPr fontId="6" type="noConversion"/>
  </si>
  <si>
    <t>Behnke_2012_Greenhouse Gas Emissions, Nitrate Leaching, and Biomass Yields from Production of Miscanthus x giganteus in Illinois, USA</t>
    <phoneticPr fontId="6" type="noConversion"/>
  </si>
  <si>
    <t>Balasus_2012_Nitrogen fluxes during the initial stage of willows and poplars in short-rotation coppices</t>
    <phoneticPr fontId="6" type="noConversion"/>
  </si>
  <si>
    <t>Willow</t>
    <phoneticPr fontId="6" type="noConversion"/>
  </si>
  <si>
    <t>Poplar</t>
    <phoneticPr fontId="6" type="noConversion"/>
  </si>
  <si>
    <t>Wang_2010_Nitrogen Mineralization and Leaching in the Early Stages of a Subtropical Reforestation in Southern China</t>
    <phoneticPr fontId="6" type="noConversion"/>
  </si>
  <si>
    <t>Acacia crassicarpa</t>
  </si>
  <si>
    <t>30 mixture</t>
  </si>
  <si>
    <t>Eucalyptus urophylla</t>
  </si>
  <si>
    <t>Castanopsis hystrix</t>
  </si>
  <si>
    <t>Litsea cubeba + Evodia lepta</t>
    <phoneticPr fontId="6" type="noConversion"/>
  </si>
  <si>
    <t>10 mixture</t>
  </si>
  <si>
    <t>Velthof_2010_Method and timing of grassland renovation affects herbage yield, nitrate leaching, and nitrous oxide emission in intensively managed grasslands</t>
    <phoneticPr fontId="6" type="noConversion"/>
  </si>
  <si>
    <t>Goutum</t>
  </si>
  <si>
    <t>Heino</t>
  </si>
  <si>
    <t>Maarheeze</t>
  </si>
  <si>
    <t>Wang_2006_Effects of nitrogen application level on soil nitrate accumulation and ammonia volatilization in high-yielding wheat field</t>
    <phoneticPr fontId="6" type="noConversion"/>
  </si>
  <si>
    <t>wheat</t>
    <phoneticPr fontId="6" type="noConversion"/>
  </si>
  <si>
    <t>Dong_2005_Effect of straws on ammonia volatilization loss from urea</t>
    <phoneticPr fontId="6" type="noConversion"/>
  </si>
  <si>
    <t>中国科学院栾城试验站</t>
  </si>
  <si>
    <t>Ni_2009_Ammonia volatilization from soil as affected by long-term application of  organic  manure  and  chemical fertilizers during wheat growing season</t>
    <phoneticPr fontId="6" type="noConversion"/>
  </si>
  <si>
    <t>Sanz-Cobena_2008_An inhibitor of urease activity effectively reduces ammonia emissions from soil treated with urea under Mediterranean conditions</t>
    <phoneticPr fontId="6" type="noConversion"/>
  </si>
  <si>
    <t>Scheer_2013_Soil N2O and CO2 emissions from cotton in Australia under varying irrigation management</t>
    <phoneticPr fontId="6" type="noConversion"/>
  </si>
  <si>
    <t>cotton</t>
  </si>
  <si>
    <t>High irrigation</t>
    <phoneticPr fontId="6" type="noConversion"/>
  </si>
  <si>
    <t>Medium irrigation</t>
    <phoneticPr fontId="6" type="noConversion"/>
  </si>
  <si>
    <t>Low irrigation</t>
    <phoneticPr fontId="6" type="noConversion"/>
  </si>
  <si>
    <t>Merino_2012_Warming potential of N2O emissions from rapeseed crop in Northern Spain</t>
    <phoneticPr fontId="6" type="noConversion"/>
  </si>
  <si>
    <t>rapeseed</t>
    <phoneticPr fontId="6" type="noConversion"/>
  </si>
  <si>
    <t>Li_2012_Simulating response of N2O emissions to fertiliser N application and climatic variability from a rain-fed and wheat-cropped soil in Western Australia</t>
    <phoneticPr fontId="6" type="noConversion"/>
  </si>
  <si>
    <t>F</t>
    <phoneticPr fontId="6" type="noConversion"/>
  </si>
  <si>
    <t>Decock_2012_Effects of elevated CO2 and O3 on N-cycling and N2O emissions: a short-term laboratory assessment</t>
    <phoneticPr fontId="6" type="noConversion"/>
  </si>
  <si>
    <t>soybean</t>
  </si>
  <si>
    <t>Yang_2011_A test of a field-based N-15-nitrous oxide pool dilution technique to measure gross N2O production in soil</t>
    <phoneticPr fontId="6" type="noConversion"/>
  </si>
  <si>
    <t>Fierro_2011_Soil N2O emissions in a Mediterranean shrubland disturbed by experimental fires</t>
    <phoneticPr fontId="6" type="noConversion"/>
  </si>
  <si>
    <t xml:space="preserve">C </t>
  </si>
  <si>
    <t xml:space="preserve">LF </t>
  </si>
  <si>
    <t xml:space="preserve">IF </t>
  </si>
  <si>
    <t>Deng_2011_Denitrification on Andosols in an intensive dairy farming region of central Japan</t>
    <phoneticPr fontId="6" type="noConversion"/>
  </si>
  <si>
    <t>G/M1</t>
  </si>
  <si>
    <t>G/M2</t>
  </si>
  <si>
    <t>G/M3</t>
  </si>
  <si>
    <t>G/M4</t>
  </si>
  <si>
    <t>M5</t>
  </si>
  <si>
    <t>R1</t>
  </si>
  <si>
    <t>R4</t>
  </si>
  <si>
    <t>R5</t>
  </si>
  <si>
    <t>Sanchez-Martin_2010_The importance of the fallow period for N2O and CH4 fluxes and nitrate leaching in a Mediterranean irrigated agroecosystem</t>
    <phoneticPr fontId="6" type="noConversion"/>
  </si>
  <si>
    <t xml:space="preserve">OM </t>
  </si>
  <si>
    <t xml:space="preserve">Control </t>
  </si>
  <si>
    <t xml:space="preserve">DPS </t>
  </si>
  <si>
    <t xml:space="preserve">Urea </t>
  </si>
  <si>
    <t>Peralta_2010_Microbial Community Structure and Denitrification in a Wetland Mitigation Bank</t>
    <phoneticPr fontId="6" type="noConversion"/>
  </si>
  <si>
    <t>Reference</t>
  </si>
  <si>
    <t>Jin_2010_Effect of chemical fertilizer and manure application on N2O emission from reed canary grassland in Hokkaido, Japan</t>
    <phoneticPr fontId="6" type="noConversion"/>
  </si>
  <si>
    <t>Dize_2010_Comparison of nitrification inhibitors to restrict nitrate leaching in a maize crop irrigated under mediterranean conditions</t>
    <phoneticPr fontId="6" type="noConversion"/>
  </si>
  <si>
    <t>CK</t>
  </si>
  <si>
    <t>two years</t>
    <phoneticPr fontId="6" type="noConversion"/>
  </si>
  <si>
    <t>DMPP</t>
  </si>
  <si>
    <t>ASN</t>
  </si>
  <si>
    <t>SP</t>
  </si>
  <si>
    <t>DCD</t>
  </si>
  <si>
    <t>Chantigny_2007_Gaseous nitrogen emissions and forage nitrogen uptake on soils fertilized with raw and treated swine manure</t>
    <phoneticPr fontId="6" type="noConversion"/>
  </si>
  <si>
    <t>MF</t>
    <phoneticPr fontId="6" type="noConversion"/>
  </si>
  <si>
    <t>Raw</t>
    <phoneticPr fontId="6" type="noConversion"/>
  </si>
  <si>
    <t>Decanted</t>
    <phoneticPr fontId="6" type="noConversion"/>
  </si>
  <si>
    <t>Filtered</t>
    <phoneticPr fontId="6" type="noConversion"/>
  </si>
  <si>
    <t>Digested</t>
    <phoneticPr fontId="6" type="noConversion"/>
  </si>
  <si>
    <t>Flocculated</t>
    <phoneticPr fontId="6" type="noConversion"/>
  </si>
  <si>
    <t>all three years</t>
    <phoneticPr fontId="6" type="noConversion"/>
  </si>
  <si>
    <t>three years</t>
    <phoneticPr fontId="6" type="noConversion"/>
  </si>
  <si>
    <t>Pelster_2011_Nitrogen fertilization but not soil tillage affects nitrous oxide emissions from a clay loam soil under a maize-soybean rotation</t>
    <phoneticPr fontId="6" type="noConversion"/>
  </si>
  <si>
    <t>maize</t>
    <phoneticPr fontId="6" type="noConversion"/>
  </si>
  <si>
    <t>soybean</t>
    <phoneticPr fontId="6" type="noConversion"/>
  </si>
  <si>
    <t>no-tillage</t>
    <phoneticPr fontId="6" type="noConversion"/>
  </si>
  <si>
    <t>add N 0</t>
    <phoneticPr fontId="6" type="noConversion"/>
  </si>
  <si>
    <t>add N 80</t>
    <phoneticPr fontId="6" type="noConversion"/>
  </si>
  <si>
    <t>add N 160</t>
    <phoneticPr fontId="6" type="noConversion"/>
  </si>
  <si>
    <t>Rochette_2010_ N2O emissions from an irrigated and non-irrigated organic soil in eastern Canada as influenced by N fertilizer addition</t>
    <phoneticPr fontId="6" type="noConversion"/>
  </si>
  <si>
    <t>0 NH4NO3</t>
    <phoneticPr fontId="6" type="noConversion"/>
  </si>
  <si>
    <t>50 NH4NO3</t>
    <phoneticPr fontId="6" type="noConversion"/>
  </si>
  <si>
    <t>100 NH4NO3</t>
    <phoneticPr fontId="6" type="noConversion"/>
  </si>
  <si>
    <t>150 NH4NO3</t>
    <phoneticPr fontId="6" type="noConversion"/>
  </si>
  <si>
    <t>Rochette_2009_Reducing ammonia volatilization in a no-till soil by incorporating urea and pig slurry in shallow bands</t>
    <phoneticPr fontId="6" type="noConversion"/>
  </si>
  <si>
    <t>30 days</t>
    <phoneticPr fontId="6" type="noConversion"/>
  </si>
  <si>
    <t>Rochette_2009_Banding of Urea Increased Ammonia Volatilization in a Dry Acidic Soil</t>
    <phoneticPr fontId="6" type="noConversion"/>
  </si>
  <si>
    <t>25 days</t>
    <phoneticPr fontId="6" type="noConversion"/>
  </si>
  <si>
    <t>Rochette_2004_Emissions of N2O from alfalfa and soybean crops in eastern Canada</t>
    <phoneticPr fontId="6" type="noConversion"/>
  </si>
  <si>
    <t xml:space="preserve">Alfalfa </t>
  </si>
  <si>
    <t>Timothy</t>
  </si>
  <si>
    <t>Soybean</t>
  </si>
  <si>
    <t>Rochette_2004_N2O fluxes in soils of contrasting textures fertilized with liquid and solid dairy cattle manures</t>
    <phoneticPr fontId="6" type="noConversion"/>
  </si>
  <si>
    <t>Liquid manure</t>
  </si>
  <si>
    <t>Solid manure</t>
  </si>
  <si>
    <t>N feterilizer</t>
    <phoneticPr fontId="6" type="noConversion"/>
  </si>
  <si>
    <t>Rochette_2009_Ammonia volatilization following surface application of urea to tilled and no-till soils: A laboratory comparison</t>
    <phoneticPr fontId="6" type="noConversion"/>
  </si>
  <si>
    <t>moldboard plowed</t>
  </si>
  <si>
    <t>no-till</t>
  </si>
  <si>
    <t>Nishina_2009_Relationship between N2O and NO emission potentials and soil properties in Japanese forest soils</t>
    <phoneticPr fontId="6" type="noConversion"/>
  </si>
  <si>
    <t xml:space="preserve"> Deciduous </t>
  </si>
  <si>
    <t>Obara</t>
  </si>
  <si>
    <t>Inabu81</t>
  </si>
  <si>
    <t>Kagamihara</t>
  </si>
  <si>
    <t>Nagoya</t>
  </si>
  <si>
    <t>Toyota</t>
  </si>
  <si>
    <t>Fujioka</t>
  </si>
  <si>
    <t>Showa</t>
  </si>
  <si>
    <t>Matsudaira</t>
  </si>
  <si>
    <t xml:space="preserve"> Cypress </t>
  </si>
  <si>
    <t>Ina-Hino</t>
  </si>
  <si>
    <t>Seto82</t>
  </si>
  <si>
    <t>Tsukisita82</t>
  </si>
  <si>
    <t>Simokiri</t>
  </si>
  <si>
    <t>Danto83</t>
  </si>
  <si>
    <t>Danto2</t>
  </si>
  <si>
    <t>Kichozi</t>
  </si>
  <si>
    <t xml:space="preserve"> Cedar </t>
  </si>
  <si>
    <t>Asuke82</t>
  </si>
  <si>
    <t>Asuke83</t>
  </si>
  <si>
    <t>Seto81</t>
  </si>
  <si>
    <t>Tsukisita81</t>
  </si>
  <si>
    <t>Tsukude</t>
  </si>
  <si>
    <t>Nukata</t>
  </si>
  <si>
    <t>Asuke81</t>
  </si>
  <si>
    <t>Sanage</t>
  </si>
  <si>
    <t>Danto81</t>
  </si>
  <si>
    <t xml:space="preserve"> Chinquapin </t>
  </si>
  <si>
    <t>Hosotani</t>
  </si>
  <si>
    <t>Grandy_2006_Long-term trends in nitrous oxide emissions, soil nitrogen, and crop yields of till and no-till cropping systems</t>
    <phoneticPr fontId="6" type="noConversion"/>
  </si>
  <si>
    <t>CT</t>
    <phoneticPr fontId="6" type="noConversion"/>
  </si>
  <si>
    <t>NT</t>
    <phoneticPr fontId="6" type="noConversion"/>
  </si>
  <si>
    <t>Fernández-Luqueño_2009_Emission of CO(2) and N(2)O from soil cultivated with common bean (Phaseolus vulgaris L.) fertilized with different N sources</t>
    <phoneticPr fontId="6" type="noConversion"/>
  </si>
  <si>
    <t>Bean</t>
    <phoneticPr fontId="6" type="noConversion"/>
  </si>
  <si>
    <t>Grandy_2006_Initial cultivation of a temperate-region soil immediately accelerates aggregate turnover and CO2 and N2O fluxes</t>
    <phoneticPr fontId="6" type="noConversion"/>
  </si>
  <si>
    <t>Cultivation</t>
    <phoneticPr fontId="6" type="noConversion"/>
  </si>
  <si>
    <r>
      <t>Ma_2010_Nitrous oxide fluxes from corn fields: on</t>
    </r>
    <r>
      <rPr>
        <sz val="11"/>
        <color theme="1"/>
        <rFont val="宋体"/>
        <family val="3"/>
        <charset val="134"/>
      </rPr>
      <t>‐</t>
    </r>
    <r>
      <rPr>
        <sz val="11"/>
        <color theme="1"/>
        <rFont val="Times New Roman"/>
        <family val="1"/>
      </rPr>
      <t>farm assessment of the amount and timing of nitrogen fertilizer</t>
    </r>
    <phoneticPr fontId="6" type="noConversion"/>
  </si>
  <si>
    <t>Jones_2006_Microhabitat-specific controls on soil respiration and denitrification in the Mojave Desert: The role of harvester ant nests and vegetation</t>
    <phoneticPr fontId="6" type="noConversion"/>
  </si>
  <si>
    <t>Bareland</t>
    <phoneticPr fontId="6" type="noConversion"/>
  </si>
  <si>
    <t>Ma_2010_On-farm assessment of the amount and timing of nitrogen fertilizer on ammonia volatilization</t>
    <phoneticPr fontId="6" type="noConversion"/>
  </si>
  <si>
    <t>Meijide_2007_Nitrogen oxide emissions from an irrigated maize crop amended with treated pig slurries and composts in a Mediterranean climate</t>
    <phoneticPr fontId="6" type="noConversion"/>
  </si>
  <si>
    <t>UPS</t>
    <phoneticPr fontId="6" type="noConversion"/>
  </si>
  <si>
    <t>DTP</t>
    <phoneticPr fontId="6" type="noConversion"/>
  </si>
  <si>
    <t>UPS+DCD</t>
    <phoneticPr fontId="6" type="noConversion"/>
  </si>
  <si>
    <t>CPS+U</t>
    <phoneticPr fontId="6" type="noConversion"/>
  </si>
  <si>
    <t>MSW+U</t>
    <phoneticPr fontId="6" type="noConversion"/>
  </si>
  <si>
    <t>U</t>
    <phoneticPr fontId="6" type="noConversion"/>
  </si>
  <si>
    <t>Cavigelli_2000_The functional significance of denitrifier community composition in a terrestrial ecosystem</t>
    <phoneticPr fontId="6" type="noConversion"/>
  </si>
  <si>
    <t>KBS</t>
    <phoneticPr fontId="6" type="noConversion"/>
  </si>
  <si>
    <t>Erickson_2001_Nitrogen oxide fluxes and nitrogen cycling during postagricultural succession and forest fertilization in the humid tropics</t>
    <phoneticPr fontId="6" type="noConversion"/>
  </si>
  <si>
    <t>Mameyes</t>
  </si>
  <si>
    <t>Sabana</t>
  </si>
  <si>
    <t>El Verde Forest</t>
  </si>
  <si>
    <t>Wolf_2011_Nitrogen availability links forest productivity, soil nitrous oxide and nitric oxide fluxes of a tropical montane forest in southern Ecuador</t>
    <phoneticPr fontId="6" type="noConversion"/>
  </si>
  <si>
    <t>Lower</t>
  </si>
  <si>
    <t>Slope</t>
  </si>
  <si>
    <t>Midslope Ridge</t>
  </si>
  <si>
    <t>Díez_2008_Effect of a nitrification inhibitor (DMPP) on nitrate leaching and maize yield during two growing seasons</t>
    <phoneticPr fontId="6" type="noConversion"/>
  </si>
  <si>
    <t>Two years</t>
    <phoneticPr fontId="6" type="noConversion"/>
  </si>
  <si>
    <t>Sato_2012_Nutrient Balance and Use Efficiency in Sandy Soils Cropped with Tomato under Seepage Irrigation</t>
    <phoneticPr fontId="6" type="noConversion"/>
  </si>
  <si>
    <t>Schipanski_2011_Nitrogen fixation of red clover interseeded with winter cereals across a management-induced fertility gradient</t>
    <phoneticPr fontId="6" type="noConversion"/>
  </si>
  <si>
    <t>wheat+clover</t>
    <phoneticPr fontId="6" type="noConversion"/>
  </si>
  <si>
    <t>spelt+clover</t>
    <phoneticPr fontId="6" type="noConversion"/>
  </si>
  <si>
    <t>clover</t>
    <phoneticPr fontId="6" type="noConversion"/>
  </si>
  <si>
    <t>Loes_2011_Repeated use of green-manure catch crops in organic cereal production - grain yields and nitrogen supply</t>
    <phoneticPr fontId="6" type="noConversion"/>
  </si>
  <si>
    <t>Carneiro_2012_Nitrate leaching from a maize x oats double-cropping forage system fertilized with organic residues under Mediterranean conditions</t>
    <phoneticPr fontId="6" type="noConversion"/>
  </si>
  <si>
    <t>maize+oats</t>
    <phoneticPr fontId="6" type="noConversion"/>
  </si>
  <si>
    <t>Singh_2012_Influence of Herbicide and Soil Amendments on Soil Nitrogen Dynamics, Microbial Biomass, and Crop Yield in Tropical Dryland Agroecosystems</t>
    <phoneticPr fontId="6" type="noConversion"/>
  </si>
  <si>
    <t>rice-wheat</t>
    <phoneticPr fontId="6" type="noConversion"/>
  </si>
  <si>
    <t>Gasser_2003_Predicting nitrate leaching under potato crops using transfer functions</t>
    <phoneticPr fontId="6" type="noConversion"/>
  </si>
  <si>
    <t>Moir_2007_Effects of the nitrification inhibitor dicyandiamide on soil mineral N, pasture yield, nutrient uptake and pasture quality in a grazed pasture system</t>
    <phoneticPr fontId="6" type="noConversion"/>
  </si>
  <si>
    <t>ryegrass+white clover</t>
    <phoneticPr fontId="6" type="noConversion"/>
  </si>
  <si>
    <t>Urine</t>
    <phoneticPr fontId="6" type="noConversion"/>
  </si>
  <si>
    <t>Urine+DCD</t>
    <phoneticPr fontId="6" type="noConversion"/>
  </si>
  <si>
    <t>Araya_2010_Nitrogen mineralization from cabbage crop residue and its uptake efficiency by rye grass</t>
    <phoneticPr fontId="6" type="noConversion"/>
  </si>
  <si>
    <t>rye grass</t>
  </si>
  <si>
    <t>Patil_2010_Effect of soil warming and rainfall patterns on soil N cycling in Northern Europe</t>
    <phoneticPr fontId="6" type="noConversion"/>
  </si>
  <si>
    <t>Bar-Tal_2004_Nitrogen, phosphorus, and potassium uptake by wheat and their distribution in soil following successive, annual compost applications</t>
    <phoneticPr fontId="6" type="noConversion"/>
  </si>
  <si>
    <t>Sainju_2001_Tillage, cover crop, and kill-planting date effects on corn yield and soil nitrogen</t>
    <phoneticPr fontId="6" type="noConversion"/>
  </si>
  <si>
    <t>Early</t>
  </si>
  <si>
    <t xml:space="preserve">Late </t>
  </si>
  <si>
    <t xml:space="preserve">NT </t>
  </si>
  <si>
    <t xml:space="preserve">CP </t>
  </si>
  <si>
    <t xml:space="preserve">MP </t>
  </si>
  <si>
    <t xml:space="preserve">HV </t>
  </si>
  <si>
    <t>WW</t>
  </si>
  <si>
    <t>Late</t>
  </si>
  <si>
    <t>Yaffa_2000_Fresh market tomato yield and soil nitrogen as affected by tillage, cover cropping, and nitrogen fertilization</t>
    <phoneticPr fontId="6" type="noConversion"/>
  </si>
  <si>
    <t xml:space="preserve">No-till </t>
  </si>
  <si>
    <t xml:space="preserve">Chisel plowing </t>
  </si>
  <si>
    <t>Moldboard plowing</t>
  </si>
  <si>
    <t xml:space="preserve">Hairy vetch </t>
  </si>
  <si>
    <t xml:space="preserve">Winter weeds </t>
  </si>
  <si>
    <t>0 kg/ha</t>
  </si>
  <si>
    <t>90 kg/ha</t>
  </si>
  <si>
    <t>180 kg/ha</t>
  </si>
  <si>
    <t>Sainju_2006_Tillage, cover crops, and nitrogen fertilization effects on soil nitrogen and cotton and sorghum yields</t>
    <phoneticPr fontId="6" type="noConversion"/>
  </si>
  <si>
    <t>cotton/sorghum</t>
    <phoneticPr fontId="6" type="noConversion"/>
  </si>
  <si>
    <t>strip till</t>
  </si>
  <si>
    <t>chisel till</t>
  </si>
  <si>
    <t>winter weeds</t>
  </si>
  <si>
    <t>rye</t>
  </si>
  <si>
    <t>hairy vetch</t>
  </si>
  <si>
    <t>hairy vetch/rye</t>
  </si>
  <si>
    <t>60-65 kg/ha</t>
  </si>
  <si>
    <t>120-130 kg/ha</t>
  </si>
  <si>
    <t>Sainju_2001_Comparison of the effects of cover crops and nitrogen fertilization on tomato yield, root growth, and soil properties</t>
    <phoneticPr fontId="6" type="noConversion"/>
  </si>
  <si>
    <t>Hairy vetch</t>
  </si>
  <si>
    <t>Crimson clover</t>
  </si>
  <si>
    <t>Rye</t>
  </si>
  <si>
    <t>Effectiveness of urease inhibition on the abatement of ammonia, nitrous oxide and nitric oxide emissions in a non-irrigated Mediterranean barley field</t>
    <phoneticPr fontId="6" type="noConversion"/>
  </si>
  <si>
    <t>Melon</t>
  </si>
  <si>
    <t>HF</t>
  </si>
  <si>
    <t>LF</t>
  </si>
  <si>
    <t xml:space="preserve">urea </t>
  </si>
  <si>
    <t>Management of irrigation frequency and nitrogen fertilization to mitigate GHG and NO emissions from drip-fertigated crops</t>
  </si>
  <si>
    <t>III</t>
  </si>
  <si>
    <t>C</t>
  </si>
  <si>
    <t>farm</t>
  </si>
  <si>
    <t>NO</t>
  </si>
  <si>
    <t>N20</t>
  </si>
  <si>
    <t xml:space="preserve">wheat–maize </t>
  </si>
  <si>
    <t xml:space="preserve"> +N</t>
  </si>
  <si>
    <t>Simultaneous Field Measurements of Biogenic Emissions of Nitric Oxide and Nitrous Oxide</t>
  </si>
  <si>
    <t>Enhanced Biogenic Emissions of Nitric Oxide and Nitrous Oxide Following Surface Biomass Burning</t>
  </si>
  <si>
    <t>Corn</t>
  </si>
  <si>
    <t xml:space="preserve"> +rainfall </t>
  </si>
  <si>
    <t>winter wheat–summer maize</t>
  </si>
  <si>
    <t>WS</t>
  </si>
  <si>
    <t>CT</t>
  </si>
  <si>
    <t>N2 O and NO emissions from soils after the application of different chemical fertilizers</t>
  </si>
  <si>
    <t>IT</t>
  </si>
  <si>
    <t>NS</t>
  </si>
  <si>
    <t>Nitrous Oxide, Nitric Oxide, and Nitrogen Dioxide Fluxes from Soils after Manure and Urea Application</t>
  </si>
  <si>
    <t>N0</t>
  </si>
  <si>
    <t>N135</t>
  </si>
  <si>
    <t>N270</t>
  </si>
  <si>
    <t>Effect of dicyandiamide and polymer coated urea applications on N2O, NO and CH4 fluxes from Andosol and Fluvisol fields</t>
  </si>
  <si>
    <t>N430</t>
  </si>
  <si>
    <t>N650</t>
  </si>
  <si>
    <t>N850</t>
  </si>
  <si>
    <t>corn</t>
  </si>
  <si>
    <t>N2O and NO emissions from a field of Chinese cabbage as influenced by band application of urea or controlled-release urea fertilizers</t>
  </si>
  <si>
    <t>NT</t>
  </si>
  <si>
    <t>Annual emissions of nitrous oxide and nitric oxide from a wheatemaize cropping system on a silt loam calcareous soil in the North China Plain</t>
  </si>
  <si>
    <t xml:space="preserve">pig slurry </t>
  </si>
  <si>
    <t>Short-term changes in nitrogen availability, gas fluxes (CO2, NO, N2O) and microbial biomass after tillage during pasture re-establishment in Rondoˆnia, Brazil</t>
  </si>
  <si>
    <t>UPS + DCD</t>
  </si>
  <si>
    <t>UPS</t>
  </si>
  <si>
    <t>Effects of an experimental drought on soil emissions of carbon dioxide, methane, nitrous oxide, and nitric oxide in a moist tropical forest</t>
  </si>
  <si>
    <t>DTP</t>
  </si>
  <si>
    <t>Soil Emissions of Nitric Oxide in a Seasonally Dry Tropical Forest of Mdxico</t>
  </si>
  <si>
    <t>CPS + U</t>
  </si>
  <si>
    <t>MSW + U</t>
  </si>
  <si>
    <t>U</t>
  </si>
  <si>
    <t>Annual emissions of nitrous oxide and nitric oxide from rice-wheat rotation and vegetable fields:a case study in the Tai-Lake region, China</t>
  </si>
  <si>
    <t>U+NBPT</t>
  </si>
  <si>
    <t>U+NBPT+DCD</t>
  </si>
  <si>
    <t>Dystropept Forest</t>
  </si>
  <si>
    <t>Eutropept Fores</t>
  </si>
  <si>
    <t>Taihu Lake</t>
  </si>
  <si>
    <t>RN</t>
  </si>
  <si>
    <t>ON</t>
  </si>
  <si>
    <t>ONC1</t>
  </si>
  <si>
    <t>ONC2</t>
  </si>
  <si>
    <t>NOx and N2O fluxes in a nitrogen-enriched European spruce forest soil under experimental long-term reduction of nitrogen depositions</t>
  </si>
  <si>
    <t>Soil fluxes of methane, nitrous oxide, and nitric oxide from aggrading forests in coastal Oregon</t>
  </si>
  <si>
    <t>FP</t>
  </si>
  <si>
    <t>OPT</t>
  </si>
  <si>
    <t>Air/surface exchange of nitric oxide between two typical vegetable lands and the atmosphere in the Yangtze Delta, China</t>
  </si>
  <si>
    <t>Controls on soil nitrogen oxide emissions from forest and pastures in the Brazilian Amazon</t>
  </si>
  <si>
    <t>CP</t>
  </si>
  <si>
    <t>UA</t>
  </si>
  <si>
    <t>UA+PM</t>
  </si>
  <si>
    <t>CU+PM</t>
  </si>
  <si>
    <t>Wheat</t>
  </si>
  <si>
    <t>T</t>
  </si>
  <si>
    <t>US</t>
  </si>
  <si>
    <t>N2O and NO fluxes between a Norway spruce forest soil and atmosphere as affected by prolonged summer drought</t>
  </si>
  <si>
    <t xml:space="preserve">compound fertilizer (N:P2O5:K2O ¼ 15%:15%:15%) </t>
  </si>
  <si>
    <t>UREA</t>
  </si>
  <si>
    <t>rice-wheat</t>
  </si>
  <si>
    <t xml:space="preserve">UN-RT </t>
  </si>
  <si>
    <t xml:space="preserve">UN-CT </t>
  </si>
  <si>
    <t xml:space="preserve">NN-RT </t>
  </si>
  <si>
    <t xml:space="preserve">UN-NT </t>
  </si>
  <si>
    <t xml:space="preserve">NN-NT </t>
  </si>
  <si>
    <t>UN-NTf</t>
  </si>
  <si>
    <t>UN-CTf</t>
  </si>
  <si>
    <t>Response of nitrogen oxide emissions to grazer species and plant species composition in temperate agricultural grassland</t>
  </si>
  <si>
    <t>NN-NTf</t>
  </si>
  <si>
    <t>NN-CTf</t>
  </si>
  <si>
    <t>UN-NT</t>
  </si>
  <si>
    <t>Variations in soil N cycling and trace gas emissions in wet tropical forests</t>
  </si>
  <si>
    <t>WS-NT</t>
  </si>
  <si>
    <t xml:space="preserve">WS-CT </t>
  </si>
  <si>
    <t>NN-CT</t>
  </si>
  <si>
    <t>Nitrous oxide and nitric oxide fluxes from an upland field in Japan:effect of urea type, placement, and crop residues</t>
  </si>
  <si>
    <t xml:space="preserve">Taihu Lake </t>
  </si>
  <si>
    <t>IP</t>
  </si>
  <si>
    <t>HY</t>
  </si>
  <si>
    <t>lysimeter fields</t>
  </si>
  <si>
    <t>CU</t>
  </si>
  <si>
    <t>AM</t>
  </si>
  <si>
    <t>CA</t>
  </si>
  <si>
    <t>soil mineral nitrogen</t>
  </si>
  <si>
    <t>PM</t>
  </si>
  <si>
    <t>Emission of NO From Savanna Soils During Rainy Season</t>
  </si>
  <si>
    <t>B</t>
  </si>
  <si>
    <t>BL</t>
  </si>
  <si>
    <t>Field Measurements of Emission of Nitric Oxide from Fertilized and Unfertilized Forest Soils in Sweden</t>
  </si>
  <si>
    <t>UN</t>
  </si>
  <si>
    <t>VE-UN</t>
  </si>
  <si>
    <t>Controls over N2O, NOx and CO2 fluxes in a calcareous mountain forest soil</t>
  </si>
  <si>
    <t>Three years of nitrous oxide and nitric oxide emissions from silandic andosols cultivated with maize in Hokkaido, Japan</t>
  </si>
  <si>
    <t xml:space="preserve">cabbage </t>
  </si>
  <si>
    <t>Compound fertilizer</t>
  </si>
  <si>
    <t>potato</t>
  </si>
  <si>
    <t xml:space="preserve">organic </t>
  </si>
  <si>
    <t>Nitric oxide emission from a typical vegetable field in the Pearl River Delta, China</t>
  </si>
  <si>
    <t>U-BC</t>
  </si>
  <si>
    <t>U-B</t>
  </si>
  <si>
    <t>CU-B</t>
  </si>
  <si>
    <t>Sowing;</t>
  </si>
  <si>
    <t>Transplantation</t>
  </si>
  <si>
    <t>Soil nitric oxide emissions from two subtropical humid forests in south China</t>
  </si>
  <si>
    <t>Fertilization</t>
  </si>
  <si>
    <t>Harvesting</t>
  </si>
  <si>
    <t>Nitrous oxide and nitric oxide emissions from an irrigated cotton field in Northern China</t>
  </si>
  <si>
    <t xml:space="preserve">melon crop </t>
  </si>
  <si>
    <t>AS,FI</t>
  </si>
  <si>
    <t>Effects of irrigation, fertilization and crop straw management on nitrous oxide and nitric oxide emissions from a wheat–maize rotation field in northern China</t>
  </si>
  <si>
    <t>CK,FI</t>
  </si>
  <si>
    <t>AS,DI</t>
  </si>
  <si>
    <t>CK,DI</t>
  </si>
  <si>
    <t>FI,CK</t>
  </si>
  <si>
    <t>FI,DPS</t>
  </si>
  <si>
    <t>DI,CK</t>
  </si>
  <si>
    <t>DI,DPS</t>
  </si>
  <si>
    <t>control</t>
  </si>
  <si>
    <t>IPS</t>
  </si>
  <si>
    <t>Tillage and nitrogen application effects on nitrous and nitric oxide emissions from irrigated corn fields</t>
  </si>
  <si>
    <t xml:space="preserve">MSW </t>
  </si>
  <si>
    <t>Greenhouse vegetable</t>
  </si>
  <si>
    <t>Seedlings were grown outside and were transplanted into the fields.</t>
  </si>
  <si>
    <t>Seeds were directly sown in the fields.</t>
  </si>
  <si>
    <t>Compound fertilizer, a mixture of NH4H2PO4 and KCl, with N:P2O5:K2O ¼ 15%:15%:15%.</t>
  </si>
  <si>
    <t>The impact of nitrogen placement and tillage on NO, N2O, CH4 and CO2 fluxes from a clay loam soil</t>
  </si>
  <si>
    <t>The rapeseed cake had a nitrogen content of 7.1% and a C:N ratio of 6.2.</t>
  </si>
  <si>
    <t xml:space="preserve">Tomato </t>
  </si>
  <si>
    <t>Control</t>
  </si>
  <si>
    <t>F−L</t>
  </si>
  <si>
    <t>F−M</t>
  </si>
  <si>
    <t>F−H</t>
  </si>
  <si>
    <t xml:space="preserve">Chinese cabbage </t>
  </si>
  <si>
    <t>Processes leading to N2O and NO emissions from two different Chinese soils under different soil moisture contents</t>
  </si>
  <si>
    <t xml:space="preserve">Green soybean </t>
  </si>
  <si>
    <t>Annual cycle</t>
  </si>
  <si>
    <t>Fluxes of nitrous oxide and nitric oxide from experimental excreta patches in boreal agricultural soil</t>
  </si>
  <si>
    <t>Forest</t>
  </si>
  <si>
    <t>exclusion</t>
  </si>
  <si>
    <t>pine</t>
  </si>
  <si>
    <t>Pasture 1989</t>
  </si>
  <si>
    <t>EFFECTS OF WOODY VEGETATION ENCROACHMENT ON SOIL NITROGEN OXIDE EMISSIONS IN A TEMPERATE SAVANNA</t>
  </si>
  <si>
    <t>Pasture 1987</t>
  </si>
  <si>
    <t>Pasture 1983</t>
  </si>
  <si>
    <t>Pasture 1979</t>
  </si>
  <si>
    <t>Nitrogen oxide emissions from an irrigated maize crop amended with treated pig slurries and composts in a Mediterranean climate</t>
  </si>
  <si>
    <t>Pasture 1972</t>
  </si>
  <si>
    <t>Pasture 1951</t>
  </si>
  <si>
    <t>20°48′21″，156°15′19″</t>
  </si>
  <si>
    <t>20°48′47.5″,156°14′49.5″</t>
  </si>
  <si>
    <t>20°48′47.5″,156°14′25″</t>
  </si>
  <si>
    <t>Metrosideros polymorpha</t>
  </si>
  <si>
    <t>N-limited，C</t>
  </si>
  <si>
    <t>N-limited,LT</t>
  </si>
  <si>
    <t>Fluxes of nitric oxide from soils following the clearing and burning of a secondary tropical rain fores</t>
  </si>
  <si>
    <t>woodland savanna</t>
  </si>
  <si>
    <t>Pinus sylvestris</t>
  </si>
  <si>
    <t>Nitric oxides and nitrous oxide fluxes from typical vegetables cropland in China:Effects of canopy, soil properties and field management</t>
  </si>
  <si>
    <t>Broadleaf forest</t>
  </si>
  <si>
    <t xml:space="preserve"> +W</t>
  </si>
  <si>
    <t>Pine forest</t>
  </si>
  <si>
    <t>The magnitude and persistence of soil NO, N:O, CH 4, and CO: fluxes from burned tropical savanna in Brazil</t>
  </si>
  <si>
    <t>broadleaf forest</t>
  </si>
  <si>
    <t>pine forest</t>
  </si>
  <si>
    <t>Tropical rainforest</t>
  </si>
  <si>
    <t>tropical savanna</t>
  </si>
  <si>
    <t>Influence of drip and furrow irrigation systems on nitrogen oxide emissions from a horticultural crop</t>
  </si>
  <si>
    <t>Burned + 30 Days ，sujo</t>
  </si>
  <si>
    <t>Unburned，cerrad</t>
  </si>
  <si>
    <t>Burned ，cerrad</t>
  </si>
  <si>
    <t>Burned + 30 Days ，cerrad</t>
  </si>
  <si>
    <t>Combination of drip irrigation and organic fertilizer for mitigating emissions of nitrogen oxides in semiarid climate</t>
  </si>
  <si>
    <t>palms</t>
  </si>
  <si>
    <t xml:space="preserve"> +P</t>
  </si>
  <si>
    <t>grassland</t>
  </si>
  <si>
    <t>Gaseous emissions of N2O and NO and NO3− leaching from urea applied with urease and nitrification inhibitors to a maize (Zea mays) crop</t>
  </si>
  <si>
    <t>Mediterranean chaparral</t>
  </si>
  <si>
    <t>Unburned site</t>
  </si>
  <si>
    <t>High site</t>
  </si>
  <si>
    <t xml:space="preserve">Midlevel site </t>
  </si>
  <si>
    <t>Resource limitations to nitric oxide emissions from a sagebrush-steppe ecosystem</t>
  </si>
  <si>
    <t xml:space="preserve">Low level </t>
  </si>
  <si>
    <t>Trace gas responses of tropical forest and pasture soils to N and P fertilization</t>
  </si>
  <si>
    <t xml:space="preserve">Brassica rapavar. perviridis </t>
  </si>
  <si>
    <t>Urea.</t>
  </si>
  <si>
    <t>Nitrogen oxides emission from soils bearing a potato crop as influenced by fertilization with treated pig slurries and composts</t>
  </si>
  <si>
    <t>Picea abies (L.)</t>
  </si>
  <si>
    <t xml:space="preserve"> Douglas-fir plantations.</t>
  </si>
  <si>
    <t xml:space="preserve">Jenck Road (16) </t>
  </si>
  <si>
    <t xml:space="preserve">Toledo (22) </t>
  </si>
  <si>
    <t>Sam's Creek (58)</t>
  </si>
  <si>
    <t>throughfall</t>
  </si>
  <si>
    <t xml:space="preserve">Komatsuna </t>
  </si>
  <si>
    <t>PP</t>
  </si>
  <si>
    <t>Effects of pasture management on NzO and NO emissions from soils in the humid tropics of Costa Rica</t>
  </si>
  <si>
    <t>CF</t>
  </si>
  <si>
    <t>Soil nitrogen cycling and nitrogen oxide emissions along a pasture chronosequence in the humid tropics of Costa Rica</t>
  </si>
  <si>
    <t xml:space="preserve"> spruce-fir-beech forest </t>
  </si>
  <si>
    <t>Nitrogen oxide gas emissions from temperate forest soils receiving long-term nitrogen inputs</t>
  </si>
  <si>
    <t>Soil emissions of nitric oxide in two forest watersheds subjected to elevated N inputs</t>
  </si>
  <si>
    <t>Quercus velutina Lam</t>
  </si>
  <si>
    <t>Low N</t>
  </si>
  <si>
    <t>High  N</t>
  </si>
  <si>
    <t>Q.rubra L</t>
  </si>
  <si>
    <t>high elevation,WS 3,</t>
  </si>
  <si>
    <t>Nitrogen trace gas emissions from a riparian ecosystem in southern Appalachia</t>
  </si>
  <si>
    <t>high elevation,WS 7</t>
  </si>
  <si>
    <t>low elevation,WS 3</t>
  </si>
  <si>
    <t>low elevation,WS 7</t>
  </si>
  <si>
    <t>hardwoods,West WS</t>
  </si>
  <si>
    <t>hardwoods,East WS</t>
  </si>
  <si>
    <t>softwoods,West WS</t>
  </si>
  <si>
    <t>softwoods,East WS</t>
  </si>
  <si>
    <t>EMISSION OF NITRIC OXIDE AND NITROUS OXIDE FROM SOIL UNDER FIELD AND LABORATORY CONDITIONS</t>
  </si>
  <si>
    <t>Picea abies (L</t>
  </si>
  <si>
    <t>reduced dep</t>
  </si>
  <si>
    <t>ambient dep</t>
  </si>
  <si>
    <t>Nitrogen availability links forest productivity, soil nitrous oxide and nitric oxide fluxes of a tropical montane forest in southern Ecuador</t>
  </si>
  <si>
    <t>upper montane rain forest</t>
  </si>
  <si>
    <t>1000m</t>
  </si>
  <si>
    <t>3000m</t>
  </si>
  <si>
    <t>non-tilled</t>
  </si>
  <si>
    <t>tilled</t>
  </si>
  <si>
    <t>G,grass sward</t>
  </si>
  <si>
    <t>Effects of biochar on nitrous oxide and nitric oxide emissions from paddy field during the wheat growth season</t>
  </si>
  <si>
    <t>Short-term effects of tillage and compaction on nitrous oxide,nitric oxide, nitrogen dioxide, methane and carbon dioxide fluxes from grassland</t>
  </si>
  <si>
    <t xml:space="preserve">summer rice-winter wheat </t>
  </si>
  <si>
    <t>urea</t>
  </si>
  <si>
    <t>Two-year simultaneous records of N2O and NO fluxes from a farmed cropland in the northern China plain with a reduced nitrogen addition rate by one-third</t>
  </si>
  <si>
    <t>NPK</t>
  </si>
  <si>
    <t>Characteristics of annual nitrous and nitric oxide emissions from major cereal crops in the North China Plain under alternative fertilizer management</t>
  </si>
  <si>
    <t>pasture</t>
  </si>
  <si>
    <t>Urine</t>
  </si>
  <si>
    <t>Dung</t>
  </si>
  <si>
    <t>Tillage and crop residue management significantly affects N-trace gas emissions during the non-rice season of a subtropical rice-wheat rotation</t>
  </si>
  <si>
    <t>Effects of tillage during the nonwaterlogged period on nitrous oxide and nitric oxide emissions in typical Chinese rice-wheat rotation ecosystems</t>
  </si>
  <si>
    <t>Ranch</t>
  </si>
  <si>
    <t xml:space="preserve"> shallow clay (soil series: Vernon</t>
  </si>
  <si>
    <t>very rocky soil</t>
  </si>
  <si>
    <t xml:space="preserve"> clay loam (soil series: Tillman)</t>
  </si>
  <si>
    <t>conventional tillage followed by planting of forage grass</t>
  </si>
  <si>
    <t>no-tillage/herbicide treatment followed by two plantings</t>
  </si>
  <si>
    <t xml:space="preserve"> pasture</t>
  </si>
  <si>
    <t>Annual nitric and nitrous oxide fluxes from Chinese subtropical plastic greenhouse and conventional vegetable cultivations</t>
  </si>
  <si>
    <t>Mitigating gaseous nitrogen emissions intensity from a Chinese rice cropping system through an improved management practice aimed to close the yield gap</t>
  </si>
  <si>
    <t>riparian zone</t>
  </si>
  <si>
    <t>recovering</t>
  </si>
  <si>
    <t>grazing</t>
  </si>
  <si>
    <t>animal urine,</t>
  </si>
  <si>
    <t>fertilizer (ammonium nitrate)</t>
  </si>
  <si>
    <t>Response of nitric and nitrous oxide fluxes to N fertilizer application in greenhouse vegetable cropping systems in southeast China</t>
  </si>
  <si>
    <t xml:space="preserve">fertilizer + urine </t>
  </si>
  <si>
    <t>plowland</t>
  </si>
  <si>
    <t>with N+no till+no compaction.</t>
  </si>
  <si>
    <t>with N+no till+compacted.</t>
  </si>
  <si>
    <t>with N+tilled+no compaction.</t>
  </si>
  <si>
    <t xml:space="preserve">barley </t>
  </si>
  <si>
    <t xml:space="preserve"> +U</t>
  </si>
  <si>
    <t xml:space="preserve"> +U+NBPT</t>
  </si>
  <si>
    <t>pH</t>
    <phoneticPr fontId="6" type="noConversion"/>
  </si>
  <si>
    <t>Crop</t>
    <phoneticPr fontId="6" type="noConversion"/>
  </si>
  <si>
    <t>Qinli Xiong-2016-Warming and nitrogen deposition are interactive in shaping surface
soil microbial communities near the alpine timberline zone on the
eastern Qinghai–Tibet Plateau, southwestern China</t>
    <phoneticPr fontId="6" type="noConversion"/>
  </si>
  <si>
    <t>forest</t>
    <phoneticPr fontId="6" type="noConversion"/>
  </si>
  <si>
    <t>coniferousforests (Abies faxoniana)</t>
    <phoneticPr fontId="6" type="noConversion"/>
  </si>
  <si>
    <t>AT</t>
    <phoneticPr fontId="6" type="noConversion"/>
  </si>
  <si>
    <r>
      <t>33°33.25</t>
    </r>
    <r>
      <rPr>
        <sz val="11"/>
        <color theme="1"/>
        <rFont val="宋体"/>
        <family val="3"/>
        <charset val="134"/>
      </rPr>
      <t>′</t>
    </r>
    <phoneticPr fontId="6" type="noConversion"/>
  </si>
  <si>
    <r>
      <t>102°20.92</t>
    </r>
    <r>
      <rPr>
        <sz val="11"/>
        <color theme="1"/>
        <rFont val="宋体"/>
        <family val="3"/>
        <charset val="134"/>
      </rPr>
      <t>′</t>
    </r>
    <phoneticPr fontId="6" type="noConversion"/>
  </si>
  <si>
    <t>5</t>
    <phoneticPr fontId="6" type="noConversion"/>
  </si>
  <si>
    <t>W</t>
    <phoneticPr fontId="6" type="noConversion"/>
  </si>
  <si>
    <t>LN</t>
    <phoneticPr fontId="6" type="noConversion"/>
  </si>
  <si>
    <t>MN</t>
    <phoneticPr fontId="6" type="noConversion"/>
  </si>
  <si>
    <t>5</t>
  </si>
  <si>
    <t>HN</t>
    <phoneticPr fontId="6" type="noConversion"/>
  </si>
  <si>
    <t>WLN</t>
    <phoneticPr fontId="6" type="noConversion"/>
  </si>
  <si>
    <t>WHN</t>
    <phoneticPr fontId="6" type="noConversion"/>
  </si>
  <si>
    <t>Eric W. Morrison-2016-Chronic nitrogen additions fundamentally restructure the soil fungal
community in a temperate forest</t>
    <phoneticPr fontId="6" type="noConversion"/>
  </si>
  <si>
    <t>G</t>
    <phoneticPr fontId="6" type="noConversion"/>
  </si>
  <si>
    <r>
      <t>26°40</t>
    </r>
    <r>
      <rPr>
        <sz val="11"/>
        <color theme="1"/>
        <rFont val="宋体"/>
        <family val="3"/>
        <charset val="134"/>
      </rPr>
      <t>′</t>
    </r>
    <r>
      <rPr>
        <sz val="11"/>
        <color theme="1"/>
        <rFont val="Times New Roman"/>
        <family val="1"/>
      </rPr>
      <t>-27°09</t>
    </r>
    <r>
      <rPr>
        <sz val="11"/>
        <color theme="1"/>
        <rFont val="宋体"/>
        <family val="3"/>
        <charset val="134"/>
      </rPr>
      <t>′</t>
    </r>
    <phoneticPr fontId="6" type="noConversion"/>
  </si>
  <si>
    <r>
      <t>109°26</t>
    </r>
    <r>
      <rPr>
        <sz val="11"/>
        <color theme="1"/>
        <rFont val="宋体"/>
        <family val="3"/>
        <charset val="134"/>
      </rPr>
      <t>′</t>
    </r>
    <r>
      <rPr>
        <sz val="11"/>
        <color theme="1"/>
        <rFont val="Times New Roman"/>
        <family val="1"/>
      </rPr>
      <t>-110°08</t>
    </r>
    <r>
      <rPr>
        <sz val="11"/>
        <color theme="1"/>
        <rFont val="宋体"/>
        <family val="3"/>
        <charset val="134"/>
      </rPr>
      <t>′</t>
    </r>
    <phoneticPr fontId="6" type="noConversion"/>
  </si>
  <si>
    <t>N</t>
    <phoneticPr fontId="6" type="noConversion"/>
  </si>
  <si>
    <t>G*N</t>
    <phoneticPr fontId="6" type="noConversion"/>
  </si>
  <si>
    <t>Attard</t>
    <phoneticPr fontId="6" type="noConversion"/>
  </si>
  <si>
    <t>grassland</t>
    <phoneticPr fontId="6" type="noConversion"/>
  </si>
  <si>
    <t>Festuca arundinacea,Dactylis glomerata and Lolium multiflorum</t>
    <phoneticPr fontId="6" type="noConversion"/>
  </si>
  <si>
    <r>
      <t>46°24.51</t>
    </r>
    <r>
      <rPr>
        <sz val="11"/>
        <color theme="1"/>
        <rFont val="宋体"/>
        <family val="3"/>
        <charset val="134"/>
      </rPr>
      <t>′</t>
    </r>
    <phoneticPr fontId="6" type="noConversion"/>
  </si>
  <si>
    <r>
      <t>0°07.14</t>
    </r>
    <r>
      <rPr>
        <sz val="11"/>
        <color theme="1"/>
        <rFont val="宋体"/>
        <family val="3"/>
        <charset val="134"/>
      </rPr>
      <t>′</t>
    </r>
    <phoneticPr fontId="6" type="noConversion"/>
  </si>
  <si>
    <t>Kieloaho</t>
    <phoneticPr fontId="6" type="noConversion"/>
  </si>
  <si>
    <t>no plant</t>
    <phoneticPr fontId="6" type="noConversion"/>
  </si>
  <si>
    <r>
      <t>61°51</t>
    </r>
    <r>
      <rPr>
        <sz val="11"/>
        <color theme="1"/>
        <rFont val="宋体"/>
        <family val="3"/>
        <charset val="134"/>
      </rPr>
      <t>′</t>
    </r>
    <phoneticPr fontId="6" type="noConversion"/>
  </si>
  <si>
    <r>
      <t>24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′</t>
    </r>
    <phoneticPr fontId="6" type="noConversion"/>
  </si>
  <si>
    <t>plotted plant</t>
    <phoneticPr fontId="6" type="noConversion"/>
  </si>
  <si>
    <t>Wang-The effect of understory removal on microclimate and soil
properties in two subtropical lumber plantations</t>
    <phoneticPr fontId="6" type="noConversion"/>
  </si>
  <si>
    <t>Acacia</t>
    <phoneticPr fontId="6" type="noConversion"/>
  </si>
  <si>
    <t>N-fix plant</t>
    <phoneticPr fontId="6" type="noConversion"/>
  </si>
  <si>
    <r>
      <t>22°34</t>
    </r>
    <r>
      <rPr>
        <sz val="11"/>
        <color theme="1"/>
        <rFont val="宋体"/>
        <family val="3"/>
        <charset val="134"/>
      </rPr>
      <t>′</t>
    </r>
    <phoneticPr fontId="6" type="noConversion"/>
  </si>
  <si>
    <r>
      <t>112°50</t>
    </r>
    <r>
      <rPr>
        <sz val="11"/>
        <color theme="1"/>
        <rFont val="宋体"/>
        <family val="3"/>
        <charset val="134"/>
      </rPr>
      <t>′</t>
    </r>
    <phoneticPr fontId="6" type="noConversion"/>
  </si>
  <si>
    <t>Eucalyptus</t>
    <phoneticPr fontId="6" type="noConversion"/>
  </si>
  <si>
    <t>Yin-Enhanced root exudation stimulates soil nitrogen transformations in a subalpine coniferous forest under experimental warming</t>
    <phoneticPr fontId="6" type="noConversion"/>
  </si>
  <si>
    <t>coniferousforests</t>
    <phoneticPr fontId="6" type="noConversion"/>
  </si>
  <si>
    <r>
      <t>CK-2011-5</t>
    </r>
    <r>
      <rPr>
        <sz val="11"/>
        <color theme="1"/>
        <rFont val="宋体"/>
        <family val="3"/>
        <charset val="134"/>
      </rPr>
      <t>月</t>
    </r>
    <phoneticPr fontId="6" type="noConversion"/>
  </si>
  <si>
    <r>
      <t>31°41</t>
    </r>
    <r>
      <rPr>
        <sz val="11"/>
        <color theme="1"/>
        <rFont val="宋体"/>
        <family val="3"/>
        <charset val="134"/>
      </rPr>
      <t>′</t>
    </r>
    <phoneticPr fontId="6" type="noConversion"/>
  </si>
  <si>
    <r>
      <t>103°53</t>
    </r>
    <r>
      <rPr>
        <sz val="11"/>
        <color theme="1"/>
        <rFont val="宋体"/>
        <family val="3"/>
        <charset val="134"/>
      </rPr>
      <t>′</t>
    </r>
    <phoneticPr fontId="6" type="noConversion"/>
  </si>
  <si>
    <r>
      <t>CK-2011-7</t>
    </r>
    <r>
      <rPr>
        <sz val="11"/>
        <color theme="1"/>
        <rFont val="宋体"/>
        <family val="3"/>
        <charset val="134"/>
      </rPr>
      <t>月</t>
    </r>
    <phoneticPr fontId="6" type="noConversion"/>
  </si>
  <si>
    <r>
      <t>CK-2011-9</t>
    </r>
    <r>
      <rPr>
        <sz val="11"/>
        <color theme="1"/>
        <rFont val="宋体"/>
        <family val="3"/>
        <charset val="134"/>
      </rPr>
      <t>月</t>
    </r>
    <phoneticPr fontId="6" type="noConversion"/>
  </si>
  <si>
    <r>
      <t>W(at+1.8oC st+3.6)-2011-5</t>
    </r>
    <r>
      <rPr>
        <sz val="11"/>
        <color theme="1"/>
        <rFont val="宋体"/>
        <family val="3"/>
        <charset val="134"/>
      </rPr>
      <t>月</t>
    </r>
    <phoneticPr fontId="6" type="noConversion"/>
  </si>
  <si>
    <r>
      <t>W-2011-7</t>
    </r>
    <r>
      <rPr>
        <sz val="11"/>
        <color theme="1"/>
        <rFont val="宋体"/>
        <family val="3"/>
        <charset val="134"/>
      </rPr>
      <t>月</t>
    </r>
    <phoneticPr fontId="6" type="noConversion"/>
  </si>
  <si>
    <r>
      <t>W-2011-9</t>
    </r>
    <r>
      <rPr>
        <sz val="11"/>
        <color theme="1"/>
        <rFont val="宋体"/>
        <family val="3"/>
        <charset val="134"/>
      </rPr>
      <t>月</t>
    </r>
    <phoneticPr fontId="6" type="noConversion"/>
  </si>
  <si>
    <r>
      <t>N(+25g N m-2a-1)-2011-5</t>
    </r>
    <r>
      <rPr>
        <sz val="11"/>
        <color theme="1"/>
        <rFont val="宋体"/>
        <family val="3"/>
        <charset val="134"/>
      </rPr>
      <t>月</t>
    </r>
    <phoneticPr fontId="6" type="noConversion"/>
  </si>
  <si>
    <r>
      <t>N(+25g N m-2a-1)-2011-7</t>
    </r>
    <r>
      <rPr>
        <sz val="11"/>
        <color theme="1"/>
        <rFont val="宋体"/>
        <family val="3"/>
        <charset val="134"/>
      </rPr>
      <t>月</t>
    </r>
    <phoneticPr fontId="6" type="noConversion"/>
  </si>
  <si>
    <r>
      <t>N(+25g N m-2a-1)-2011-9</t>
    </r>
    <r>
      <rPr>
        <sz val="11"/>
        <color theme="1"/>
        <rFont val="宋体"/>
        <family val="3"/>
        <charset val="134"/>
      </rPr>
      <t>月</t>
    </r>
    <phoneticPr fontId="6" type="noConversion"/>
  </si>
  <si>
    <r>
      <t>WN-2011-5</t>
    </r>
    <r>
      <rPr>
        <sz val="11"/>
        <color theme="1"/>
        <rFont val="宋体"/>
        <family val="3"/>
        <charset val="134"/>
      </rPr>
      <t>月</t>
    </r>
    <phoneticPr fontId="6" type="noConversion"/>
  </si>
  <si>
    <r>
      <t>WN-2011-7</t>
    </r>
    <r>
      <rPr>
        <sz val="11"/>
        <color theme="1"/>
        <rFont val="宋体"/>
        <family val="3"/>
        <charset val="134"/>
      </rPr>
      <t>月</t>
    </r>
    <phoneticPr fontId="6" type="noConversion"/>
  </si>
  <si>
    <r>
      <t>WN-2011-9</t>
    </r>
    <r>
      <rPr>
        <sz val="11"/>
        <color theme="1"/>
        <rFont val="宋体"/>
        <family val="3"/>
        <charset val="134"/>
      </rPr>
      <t>月</t>
    </r>
    <phoneticPr fontId="6" type="noConversion"/>
  </si>
  <si>
    <t>Zhang-Do woarming-induced changes in quantity and stoichiometry of root exudation promote soil N transfermations</t>
    <phoneticPr fontId="6" type="noConversion"/>
  </si>
  <si>
    <t>Urban</t>
    <phoneticPr fontId="6" type="noConversion"/>
  </si>
  <si>
    <t>Ma-Changes in N supply pathways under different long-term fertilization regimes in Northest  China</t>
    <phoneticPr fontId="6" type="noConversion"/>
  </si>
  <si>
    <t>CK(0-day)</t>
    <phoneticPr fontId="6" type="noConversion"/>
  </si>
  <si>
    <r>
      <t>42°32</t>
    </r>
    <r>
      <rPr>
        <sz val="11"/>
        <color theme="1"/>
        <rFont val="宋体"/>
        <family val="3"/>
        <charset val="134"/>
      </rPr>
      <t>′</t>
    </r>
    <phoneticPr fontId="6" type="noConversion"/>
  </si>
  <si>
    <t>2:1clay mineral content</t>
    <phoneticPr fontId="6" type="noConversion"/>
  </si>
  <si>
    <t>CK(10-day)</t>
    <phoneticPr fontId="6" type="noConversion"/>
  </si>
  <si>
    <t>2:2clay mineral content</t>
  </si>
  <si>
    <t>CK(20-day)</t>
    <phoneticPr fontId="6" type="noConversion"/>
  </si>
  <si>
    <t>2:3clay mineral content</t>
  </si>
  <si>
    <t>CK(30-day)</t>
    <phoneticPr fontId="6" type="noConversion"/>
  </si>
  <si>
    <t>2:4clay mineral content</t>
  </si>
  <si>
    <t>CK(60-day)</t>
    <phoneticPr fontId="6" type="noConversion"/>
  </si>
  <si>
    <t>2:5clay mineral content</t>
  </si>
  <si>
    <t>CK(65-day)</t>
    <phoneticPr fontId="6" type="noConversion"/>
  </si>
  <si>
    <t>2:6clay mineral content</t>
  </si>
  <si>
    <t>CK(90-day)</t>
    <phoneticPr fontId="6" type="noConversion"/>
  </si>
  <si>
    <t>2:7clay mineral content</t>
  </si>
  <si>
    <t>CK(120-day)</t>
    <phoneticPr fontId="6" type="noConversion"/>
  </si>
  <si>
    <t>2:8clay mineral content</t>
  </si>
  <si>
    <t>CK(150-day)</t>
    <phoneticPr fontId="6" type="noConversion"/>
  </si>
  <si>
    <t>2:9clay mineral content</t>
  </si>
  <si>
    <t>CK(180-day)</t>
    <phoneticPr fontId="6" type="noConversion"/>
  </si>
  <si>
    <t>2:10clay mineral content</t>
  </si>
  <si>
    <t>Wang-Long-term fertilization leads to specific PLFA</t>
    <phoneticPr fontId="6" type="noConversion"/>
  </si>
  <si>
    <t>CK(non-rhizosphere)</t>
    <phoneticPr fontId="6" type="noConversion"/>
  </si>
  <si>
    <t>available N</t>
    <phoneticPr fontId="6" type="noConversion"/>
  </si>
  <si>
    <t>CK(rhizosphere)</t>
    <phoneticPr fontId="6" type="noConversion"/>
  </si>
  <si>
    <t>26°12´</t>
  </si>
  <si>
    <t>106°08´</t>
  </si>
  <si>
    <t>Peng-influences of nitrogen addition and aboveground litter-input manipulations on soil respiration and  biochemical properties in a subtropical forest</t>
    <phoneticPr fontId="6" type="noConversion"/>
  </si>
  <si>
    <t>Castanopsis fargesii, Schima superba, Symplocos botryantha</t>
    <phoneticPr fontId="6" type="noConversion"/>
  </si>
  <si>
    <t>CNL0(ambient N deposition with no litter alteration)</t>
    <phoneticPr fontId="6" type="noConversion"/>
  </si>
  <si>
    <t>30°04´</t>
    <phoneticPr fontId="6" type="noConversion"/>
  </si>
  <si>
    <t>103°00´</t>
    <phoneticPr fontId="6" type="noConversion"/>
  </si>
  <si>
    <t>0-10cm</t>
    <phoneticPr fontId="6" type="noConversion"/>
  </si>
  <si>
    <t>CNL1(ambient N deposition with no litter alteration)</t>
    <phoneticPr fontId="6" type="noConversion"/>
  </si>
  <si>
    <t>30°05´</t>
  </si>
  <si>
    <t>10-20cm</t>
    <phoneticPr fontId="6" type="noConversion"/>
  </si>
  <si>
    <t>Kooch-Effects of grazing management on leaf litter decomposition and soil microbial</t>
    <phoneticPr fontId="6" type="noConversion"/>
  </si>
  <si>
    <t>woody rangelands</t>
    <phoneticPr fontId="6" type="noConversion"/>
  </si>
  <si>
    <r>
      <t>36° 19</t>
    </r>
    <r>
      <rPr>
        <sz val="11"/>
        <color theme="1"/>
        <rFont val="宋体"/>
        <family val="3"/>
        <charset val="134"/>
      </rPr>
      <t>′</t>
    </r>
  </si>
  <si>
    <t>non-woody rangelands</t>
    <phoneticPr fontId="6" type="noConversion"/>
  </si>
  <si>
    <t>Wang-short-term responses of greenhouse gas emissions and ecosystem carbon fluxes to elevated ozone and N fertilization in a temperate grassland</t>
    <phoneticPr fontId="6" type="noConversion"/>
  </si>
  <si>
    <t xml:space="preserve"> grass</t>
    <phoneticPr fontId="6" type="noConversion"/>
  </si>
  <si>
    <r>
      <t>53°13</t>
    </r>
    <r>
      <rPr>
        <sz val="11"/>
        <color theme="1"/>
        <rFont val="宋体"/>
        <family val="3"/>
        <charset val="134"/>
      </rPr>
      <t>′</t>
    </r>
    <phoneticPr fontId="6" type="noConversion"/>
  </si>
  <si>
    <r>
      <t>4°01</t>
    </r>
    <r>
      <rPr>
        <sz val="11"/>
        <color theme="1"/>
        <rFont val="宋体"/>
        <family val="3"/>
        <charset val="134"/>
      </rPr>
      <t>′</t>
    </r>
    <r>
      <rPr>
        <sz val="11"/>
        <color theme="1"/>
        <rFont val="Times New Roman"/>
        <family val="1"/>
      </rPr>
      <t>W</t>
    </r>
  </si>
  <si>
    <r>
      <t>N+(100kgNha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 NH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NO</t>
    </r>
    <r>
      <rPr>
        <vertAlign val="subscript"/>
        <sz val="11"/>
        <color theme="1"/>
        <rFont val="Times New Roman"/>
        <family val="1"/>
      </rPr>
      <t>3</t>
    </r>
    <phoneticPr fontId="6" type="noConversion"/>
  </si>
  <si>
    <t>Yao-Effects of shrub species on soil nitrogen mineralization in the desert-loess transition zone</t>
    <phoneticPr fontId="6" type="noConversion"/>
  </si>
  <si>
    <t>desert-loess</t>
    <phoneticPr fontId="6" type="noConversion"/>
  </si>
  <si>
    <t>shrub</t>
    <phoneticPr fontId="6" type="noConversion"/>
  </si>
  <si>
    <t>A. ordosica</t>
    <phoneticPr fontId="6" type="noConversion"/>
  </si>
  <si>
    <r>
      <t>38°49</t>
    </r>
    <r>
      <rPr>
        <sz val="11"/>
        <color theme="1"/>
        <rFont val="宋体"/>
        <family val="3"/>
        <charset val="134"/>
      </rPr>
      <t>′</t>
    </r>
    <phoneticPr fontId="6" type="noConversion"/>
  </si>
  <si>
    <r>
      <t>110°22</t>
    </r>
    <r>
      <rPr>
        <sz val="11"/>
        <color theme="1"/>
        <rFont val="宋体"/>
        <family val="3"/>
        <charset val="134"/>
      </rPr>
      <t>′</t>
    </r>
    <phoneticPr fontId="6" type="noConversion"/>
  </si>
  <si>
    <t>9(-9~24)</t>
    <phoneticPr fontId="6" type="noConversion"/>
  </si>
  <si>
    <r>
      <t>g N m</t>
    </r>
    <r>
      <rPr>
        <vertAlign val="superscript"/>
        <sz val="11"/>
        <color theme="1"/>
        <rFont val="Times New Roman"/>
        <family val="1"/>
      </rPr>
      <t>-2</t>
    </r>
    <phoneticPr fontId="6" type="noConversion"/>
  </si>
  <si>
    <t>C. korshinskii</t>
  </si>
  <si>
    <t>S. psammophila</t>
    <phoneticPr fontId="6" type="noConversion"/>
  </si>
  <si>
    <r>
      <t>g N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等线"/>
        <family val="2"/>
        <charset val="134"/>
        <scheme val="minor"/>
      </rPr>
      <t/>
    </r>
  </si>
  <si>
    <t>neighboring bare land</t>
  </si>
  <si>
    <t xml:space="preserve">Wei-Disentangling species and functional group richness effects on soil N cycling in a grassland ecosystem </t>
    <phoneticPr fontId="6" type="noConversion"/>
  </si>
  <si>
    <t>SR(Species richness)=1</t>
    <phoneticPr fontId="6" type="noConversion"/>
  </si>
  <si>
    <t>CK,SR=1</t>
    <phoneticPr fontId="6" type="noConversion"/>
  </si>
  <si>
    <t>45°</t>
  </si>
  <si>
    <t>93°W</t>
    <phoneticPr fontId="6" type="noConversion"/>
  </si>
  <si>
    <t>5.5(-11~22)</t>
    <phoneticPr fontId="6" type="noConversion"/>
  </si>
  <si>
    <t>CK,SR=4</t>
    <phoneticPr fontId="6" type="noConversion"/>
  </si>
  <si>
    <t>elevated CO2,SR=1</t>
    <phoneticPr fontId="6" type="noConversion"/>
  </si>
  <si>
    <t>elevated CO2,SR=4</t>
    <phoneticPr fontId="6" type="noConversion"/>
  </si>
  <si>
    <t>enriched N,SR=1</t>
    <phoneticPr fontId="6" type="noConversion"/>
  </si>
  <si>
    <t>enriched N,SR=4</t>
    <phoneticPr fontId="6" type="noConversion"/>
  </si>
  <si>
    <t>E&amp;N, SR=1</t>
    <phoneticPr fontId="6" type="noConversion"/>
  </si>
  <si>
    <t>E&amp;N, SR=4</t>
    <phoneticPr fontId="6" type="noConversion"/>
  </si>
  <si>
    <t>Duran-Differential sensitivity to climate change of C and N cycling processes across soil horizons in a northern hardwood forest</t>
    <phoneticPr fontId="6" type="noConversion"/>
  </si>
  <si>
    <t>LOW(lower elevation, south-facing)</t>
    <phoneticPr fontId="6" type="noConversion"/>
  </si>
  <si>
    <r>
      <t>43.56</t>
    </r>
    <r>
      <rPr>
        <vertAlign val="superscript"/>
        <sz val="11"/>
        <color theme="1"/>
        <rFont val="Times New Roman"/>
        <family val="1"/>
      </rPr>
      <t>o</t>
    </r>
    <phoneticPr fontId="6" type="noConversion"/>
  </si>
  <si>
    <r>
      <t>71.45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W</t>
    </r>
    <phoneticPr fontId="6" type="noConversion"/>
  </si>
  <si>
    <t>High(higher elevation, north facing)</t>
    <phoneticPr fontId="6" type="noConversion"/>
  </si>
  <si>
    <t>Prendergast-Miller- Soil nitrogen pools and turnover in native woodland and managed pasture soils</t>
    <phoneticPr fontId="6" type="noConversion"/>
  </si>
  <si>
    <t>Farmland</t>
    <phoneticPr fontId="6" type="noConversion"/>
  </si>
  <si>
    <t>woodland and pasture</t>
    <phoneticPr fontId="6" type="noConversion"/>
  </si>
  <si>
    <t>34.85 S</t>
    <phoneticPr fontId="6" type="noConversion"/>
  </si>
  <si>
    <t>Delgado-Baquerizo_2011_Depolymerization and mineralization rates at 13 Mediterranean sites with varying soil N availability. A test for the Schimel and Bennett model</t>
  </si>
  <si>
    <t>Costal sand dunes</t>
    <phoneticPr fontId="6" type="noConversion"/>
  </si>
  <si>
    <r>
      <rPr>
        <sz val="11"/>
        <color theme="1"/>
        <rFont val="Times New Roman"/>
        <family val="1"/>
      </rPr>
      <t xml:space="preserve">AA </t>
    </r>
    <r>
      <rPr>
        <i/>
        <sz val="11"/>
        <color theme="1"/>
        <rFont val="Times New Roman"/>
        <family val="1"/>
      </rPr>
      <t>Ammophila arenaria</t>
    </r>
    <phoneticPr fontId="6" type="noConversion"/>
  </si>
  <si>
    <t>MS Mediterranean Shrubland</t>
    <phoneticPr fontId="6" type="noConversion"/>
  </si>
  <si>
    <t>FPF Mediterranean floodplain forest</t>
    <phoneticPr fontId="6" type="noConversion"/>
  </si>
  <si>
    <t>Deciduous</t>
  </si>
  <si>
    <r>
      <rPr>
        <sz val="11"/>
        <color theme="1"/>
        <rFont val="Times New Roman"/>
        <family val="1"/>
      </rPr>
      <t xml:space="preserve">PP </t>
    </r>
    <r>
      <rPr>
        <i/>
        <sz val="11"/>
        <color theme="1"/>
        <rFont val="Times New Roman"/>
        <family val="1"/>
      </rPr>
      <t>Pinus pinnea</t>
    </r>
    <phoneticPr fontId="6" type="noConversion"/>
  </si>
  <si>
    <t>Coniferous</t>
    <phoneticPr fontId="6" type="noConversion"/>
  </si>
  <si>
    <t>COD Mediterranean cork-oak Dehesa</t>
    <phoneticPr fontId="6" type="noConversion"/>
  </si>
  <si>
    <r>
      <rPr>
        <sz val="11"/>
        <color theme="1"/>
        <rFont val="Times New Roman"/>
        <family val="1"/>
      </rPr>
      <t xml:space="preserve">JP </t>
    </r>
    <r>
      <rPr>
        <i/>
        <sz val="11"/>
        <color theme="1"/>
        <rFont val="Times New Roman"/>
        <family val="1"/>
      </rPr>
      <t>Juniperus phoenicia</t>
    </r>
    <phoneticPr fontId="6" type="noConversion"/>
  </si>
  <si>
    <t>HOD Mediterranean holm-oak Dehesa</t>
    <phoneticPr fontId="6" type="noConversion"/>
  </si>
  <si>
    <r>
      <rPr>
        <sz val="11"/>
        <color theme="1"/>
        <rFont val="Times New Roman"/>
        <family val="1"/>
      </rPr>
      <t xml:space="preserve">PPI </t>
    </r>
    <r>
      <rPr>
        <i/>
        <sz val="11"/>
        <color theme="1"/>
        <rFont val="Times New Roman"/>
        <family val="1"/>
      </rPr>
      <t>Pinus pinaster</t>
    </r>
    <phoneticPr fontId="6" type="noConversion"/>
  </si>
  <si>
    <t>QS Cork-oak forest</t>
    <phoneticPr fontId="6" type="noConversion"/>
  </si>
  <si>
    <r>
      <rPr>
        <sz val="11"/>
        <color theme="1"/>
        <rFont val="Times New Roman"/>
        <family val="1"/>
      </rPr>
      <t xml:space="preserve">OE </t>
    </r>
    <r>
      <rPr>
        <i/>
        <sz val="11"/>
        <color theme="1"/>
        <rFont val="Times New Roman"/>
        <family val="1"/>
      </rPr>
      <t>Olea europaea</t>
    </r>
    <phoneticPr fontId="6" type="noConversion"/>
  </si>
  <si>
    <r>
      <rPr>
        <sz val="11"/>
        <color theme="1"/>
        <rFont val="Times New Roman"/>
        <family val="1"/>
      </rPr>
      <t xml:space="preserve">ST </t>
    </r>
    <r>
      <rPr>
        <i/>
        <sz val="11"/>
        <color theme="1"/>
        <rFont val="Times New Roman"/>
        <family val="1"/>
      </rPr>
      <t>Stipa tenacissima</t>
    </r>
    <phoneticPr fontId="6" type="noConversion"/>
  </si>
  <si>
    <r>
      <rPr>
        <sz val="11"/>
        <color theme="1"/>
        <rFont val="Times New Roman"/>
        <family val="1"/>
      </rPr>
      <t xml:space="preserve">RS </t>
    </r>
    <r>
      <rPr>
        <i/>
        <sz val="11"/>
        <color theme="1"/>
        <rFont val="Times New Roman"/>
        <family val="1"/>
      </rPr>
      <t>Retama sphaerocarpa</t>
    </r>
    <phoneticPr fontId="6" type="noConversion"/>
  </si>
  <si>
    <t>Castil lo-Monroy_2010 Biological soil crusts modulate nitrogen availability in semi-arid ecosystems: insights from a Mediterranean
grassland</t>
    <phoneticPr fontId="6" type="noConversion"/>
  </si>
  <si>
    <t>Stipa tenacissima</t>
  </si>
  <si>
    <t>Retama sphaerocarpa</t>
  </si>
  <si>
    <t>Jung_2010_Changes in CO2, 13C abundance, inorganic nitrogen, beta-glucosidase, and oxidative enzyme activities of soil during the decomposition of switchgrass root carbon as affected by inorganic nitrogen additions</t>
    <phoneticPr fontId="6" type="noConversion"/>
  </si>
  <si>
    <r>
      <rPr>
        <i/>
        <sz val="11"/>
        <color theme="1"/>
        <rFont val="Times New Roman"/>
        <family val="1"/>
      </rPr>
      <t>Schedonorus phoenix</t>
    </r>
    <r>
      <rPr>
        <sz val="11"/>
        <color theme="1"/>
        <rFont val="Times New Roman"/>
        <family val="1"/>
      </rPr>
      <t xml:space="preserve"> (Scop.) Holub</t>
    </r>
    <phoneticPr fontId="6" type="noConversion"/>
  </si>
  <si>
    <t>Ma_2011_The Effects of Warming and Nitrogen Addition on Soil Nitrogen Cycling in a Temperate Grassland, Northeastern China</t>
    <phoneticPr fontId="6" type="noConversion"/>
  </si>
  <si>
    <r>
      <rPr>
        <i/>
        <sz val="11"/>
        <color theme="1"/>
        <rFont val="Times New Roman"/>
        <family val="1"/>
      </rPr>
      <t>Leymus chinensis</t>
    </r>
    <r>
      <rPr>
        <sz val="11"/>
        <color theme="1"/>
        <rFont val="Times New Roman"/>
        <family val="1"/>
      </rPr>
      <t xml:space="preserve"> (Trin.)</t>
    </r>
    <phoneticPr fontId="6" type="noConversion"/>
  </si>
  <si>
    <t>Sousa_2010_Assessment of N mineralization and leaching in soil using a new in-situ incubation method</t>
    <phoneticPr fontId="6" type="noConversion"/>
  </si>
  <si>
    <t>Zhang_2012_ Impacts of altitude and position on the rates of soil nitrogen mineralization and nitrification in alpine meadows on the eastern Qinghai-Tibetan Plateau, China</t>
    <phoneticPr fontId="6" type="noConversion"/>
  </si>
  <si>
    <t>Voigtlaender_2012_Introducing Acacia mangium trees in Eucalyptus grandis plantations: consequences for soil organic matter stocks and nitrogen mineralization</t>
    <phoneticPr fontId="6" type="noConversion"/>
  </si>
  <si>
    <t>Acacia mangium</t>
  </si>
  <si>
    <t>Eucalyptus grandis</t>
  </si>
  <si>
    <t>Zhou_2011_Symbiotic nitrogen fixation and soil N availability under legume crops in an arid environment</t>
    <phoneticPr fontId="6" type="noConversion"/>
  </si>
  <si>
    <t>Oat</t>
    <phoneticPr fontId="6" type="noConversion"/>
  </si>
  <si>
    <t>Mustard</t>
    <phoneticPr fontId="6" type="noConversion"/>
  </si>
  <si>
    <t>Vetch</t>
    <phoneticPr fontId="6" type="noConversion"/>
  </si>
  <si>
    <t>Pea</t>
    <phoneticPr fontId="6" type="noConversion"/>
  </si>
  <si>
    <t>nil-cropped</t>
    <phoneticPr fontId="6" type="noConversion"/>
  </si>
  <si>
    <t>Festuco–Agrostietum</t>
  </si>
  <si>
    <r>
      <t xml:space="preserve">90-year-old  </t>
    </r>
    <r>
      <rPr>
        <i/>
        <sz val="11"/>
        <color theme="1"/>
        <rFont val="Times New Roman"/>
        <family val="1"/>
      </rPr>
      <t>Picea abies</t>
    </r>
    <r>
      <rPr>
        <sz val="11"/>
        <color theme="1"/>
        <rFont val="Times New Roman"/>
        <family val="1"/>
      </rPr>
      <t xml:space="preserve"> (L.) Karst.</t>
    </r>
    <phoneticPr fontId="6" type="noConversion"/>
  </si>
  <si>
    <t>gridling</t>
    <phoneticPr fontId="6" type="noConversion"/>
  </si>
  <si>
    <r>
      <t xml:space="preserve">35-year-old  </t>
    </r>
    <r>
      <rPr>
        <i/>
        <sz val="11"/>
        <color theme="1"/>
        <rFont val="Times New Roman"/>
        <family val="1"/>
      </rPr>
      <t>Picea abies</t>
    </r>
    <r>
      <rPr>
        <sz val="11"/>
        <color theme="1"/>
        <rFont val="Times New Roman"/>
        <family val="1"/>
      </rPr>
      <t xml:space="preserve"> (L.) Karst.</t>
    </r>
    <phoneticPr fontId="6" type="noConversion"/>
  </si>
  <si>
    <r>
      <t>Zeng_2009_Land cover change effects on soil chemical and biological properties after planting Mongolian pine (</t>
    </r>
    <r>
      <rPr>
        <i/>
        <sz val="11"/>
        <color theme="1"/>
        <rFont val="Times New Roman"/>
        <family val="1"/>
      </rPr>
      <t>Pinus sylvestris</t>
    </r>
    <r>
      <rPr>
        <sz val="11"/>
        <color theme="1"/>
        <rFont val="Times New Roman"/>
        <family val="1"/>
      </rPr>
      <t xml:space="preserve"> var. </t>
    </r>
    <r>
      <rPr>
        <i/>
        <sz val="11"/>
        <color theme="1"/>
        <rFont val="Times New Roman"/>
        <family val="1"/>
      </rPr>
      <t>mongolica</t>
    </r>
    <r>
      <rPr>
        <sz val="11"/>
        <color theme="1"/>
        <rFont val="Times New Roman"/>
        <family val="1"/>
      </rPr>
      <t>) in sandy lands in Keerqin, northeastern China</t>
    </r>
    <phoneticPr fontId="6" type="noConversion"/>
  </si>
  <si>
    <t>Savanna</t>
    <phoneticPr fontId="6" type="noConversion"/>
  </si>
  <si>
    <t>Zhang_2008_Seasonal variations in nitrogen mineralization under three land use types in a grassland landscape</t>
    <phoneticPr fontId="6" type="noConversion"/>
  </si>
  <si>
    <t>Stipa krylovii &amp;Artemisia frigida</t>
    <phoneticPr fontId="6" type="noConversion"/>
  </si>
  <si>
    <t>Artemisia scoparia</t>
  </si>
  <si>
    <t>Zea mays &amp; Linum usitatissimum</t>
    <phoneticPr fontId="6" type="noConversion"/>
  </si>
  <si>
    <t>Zhou_2009_Effects of prescribed burning and seasonal and interannual climate variation on nitrogen mineralization in a typical steppe in Inner Mongolia</t>
    <phoneticPr fontId="6" type="noConversion"/>
  </si>
  <si>
    <t>unburn 2006</t>
    <phoneticPr fontId="6" type="noConversion"/>
  </si>
  <si>
    <t>burn 2006</t>
    <phoneticPr fontId="6" type="noConversion"/>
  </si>
  <si>
    <t>unburn 2007</t>
    <phoneticPr fontId="6" type="noConversion"/>
  </si>
  <si>
    <t>burn 2007</t>
    <phoneticPr fontId="6" type="noConversion"/>
  </si>
  <si>
    <t>Desert</t>
    <phoneticPr fontId="6" type="noConversion"/>
  </si>
  <si>
    <t>Stark_2008_Differences in soil enzyme activities, microbial community structure and short-term nitrogen mineralisation resulting from farm management history and organic matter amendments</t>
    <phoneticPr fontId="6" type="noConversion"/>
  </si>
  <si>
    <t>ORG</t>
    <phoneticPr fontId="6" type="noConversion"/>
  </si>
  <si>
    <t>CON</t>
    <phoneticPr fontId="6" type="noConversion"/>
  </si>
  <si>
    <t>L8</t>
    <phoneticPr fontId="6" type="noConversion"/>
  </si>
  <si>
    <t>L4</t>
    <phoneticPr fontId="6" type="noConversion"/>
  </si>
  <si>
    <t>Yang_2008_Conversion of natural ecosystems to cropland increases the soil net nitrogen mineralization and nitrification in Tibet</t>
    <phoneticPr fontId="6" type="noConversion"/>
  </si>
  <si>
    <t>Oak</t>
  </si>
  <si>
    <t>Wheat and barley</t>
  </si>
  <si>
    <r>
      <rPr>
        <i/>
        <sz val="11"/>
        <color theme="1"/>
        <rFont val="Times New Roman"/>
        <family val="1"/>
      </rPr>
      <t>Castanopsis fargesii</t>
    </r>
    <r>
      <rPr>
        <sz val="11"/>
        <color theme="1"/>
        <rFont val="Times New Roman"/>
        <family val="1"/>
      </rPr>
      <t xml:space="preserve"> Franch</t>
    </r>
    <phoneticPr fontId="6" type="noConversion"/>
  </si>
  <si>
    <t>Evergreen</t>
    <phoneticPr fontId="6" type="noConversion"/>
  </si>
  <si>
    <r>
      <rPr>
        <i/>
        <sz val="11"/>
        <color theme="1"/>
        <rFont val="Times New Roman"/>
        <family val="1"/>
      </rPr>
      <t>Pinus massoniana</t>
    </r>
    <r>
      <rPr>
        <sz val="11"/>
        <color theme="1"/>
        <rFont val="Times New Roman"/>
        <family val="1"/>
      </rPr>
      <t xml:space="preserve"> Lamb</t>
    </r>
    <phoneticPr fontId="6" type="noConversion"/>
  </si>
  <si>
    <t>coniferous</t>
  </si>
  <si>
    <t>Chinese fir</t>
    <phoneticPr fontId="6" type="noConversion"/>
  </si>
  <si>
    <t>plantation</t>
  </si>
  <si>
    <t xml:space="preserve">Bamboo </t>
  </si>
  <si>
    <t>Waxberry</t>
  </si>
  <si>
    <t>Uri_2008_The effect of land use type on net nitrogen mineralization on abandoned agricultural land: Silver birch stand versus grassland</t>
    <phoneticPr fontId="6" type="noConversion"/>
  </si>
  <si>
    <t>6月</t>
    <phoneticPr fontId="6" type="noConversion"/>
  </si>
  <si>
    <t>7月</t>
    <phoneticPr fontId="6" type="noConversion"/>
  </si>
  <si>
    <t>8月</t>
  </si>
  <si>
    <t>9月</t>
  </si>
  <si>
    <t>TOC</t>
    <phoneticPr fontId="6" type="noConversion"/>
  </si>
  <si>
    <t>total soil C</t>
    <phoneticPr fontId="6" type="noConversion"/>
  </si>
  <si>
    <t>Nie-Response of soil net N transformation to simulated N deposition</t>
    <phoneticPr fontId="6" type="noConversion"/>
  </si>
  <si>
    <r>
      <t>23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10'</t>
    </r>
    <phoneticPr fontId="6" type="noConversion"/>
  </si>
  <si>
    <r>
      <t>112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10'</t>
    </r>
    <phoneticPr fontId="6" type="noConversion"/>
  </si>
  <si>
    <t>Cunninghamia lanceolata</t>
    <phoneticPr fontId="6" type="noConversion"/>
  </si>
  <si>
    <t>123°23</t>
    <phoneticPr fontId="6" type="noConversion"/>
  </si>
  <si>
    <r>
      <t>42°33′</t>
    </r>
    <r>
      <rPr>
        <sz val="11"/>
        <color theme="1"/>
        <rFont val="宋体"/>
        <family val="3"/>
        <charset val="134"/>
      </rPr>
      <t/>
    </r>
    <phoneticPr fontId="6" type="noConversion"/>
  </si>
  <si>
    <t>123°24</t>
    <phoneticPr fontId="6" type="noConversion"/>
  </si>
  <si>
    <r>
      <t>42°34′</t>
    </r>
    <r>
      <rPr>
        <sz val="11"/>
        <color theme="1"/>
        <rFont val="宋体"/>
        <family val="3"/>
        <charset val="134"/>
      </rPr>
      <t/>
    </r>
    <phoneticPr fontId="6" type="noConversion"/>
  </si>
  <si>
    <t>123°25</t>
    <phoneticPr fontId="6" type="noConversion"/>
  </si>
  <si>
    <r>
      <t>42°35′</t>
    </r>
    <r>
      <rPr>
        <sz val="11"/>
        <color theme="1"/>
        <rFont val="宋体"/>
        <family val="3"/>
        <charset val="134"/>
      </rPr>
      <t/>
    </r>
    <phoneticPr fontId="6" type="noConversion"/>
  </si>
  <si>
    <t>123°26</t>
    <phoneticPr fontId="6" type="noConversion"/>
  </si>
  <si>
    <r>
      <t>42°36′</t>
    </r>
    <r>
      <rPr>
        <sz val="11"/>
        <color theme="1"/>
        <rFont val="宋体"/>
        <family val="3"/>
        <charset val="134"/>
      </rPr>
      <t/>
    </r>
    <phoneticPr fontId="6" type="noConversion"/>
  </si>
  <si>
    <t>123°27</t>
    <phoneticPr fontId="6" type="noConversion"/>
  </si>
  <si>
    <r>
      <t>42°37′</t>
    </r>
    <r>
      <rPr>
        <sz val="11"/>
        <color theme="1"/>
        <rFont val="宋体"/>
        <family val="3"/>
        <charset val="134"/>
      </rPr>
      <t/>
    </r>
    <phoneticPr fontId="6" type="noConversion"/>
  </si>
  <si>
    <t>123°28</t>
    <phoneticPr fontId="6" type="noConversion"/>
  </si>
  <si>
    <r>
      <t>42°38′</t>
    </r>
    <r>
      <rPr>
        <sz val="11"/>
        <color theme="1"/>
        <rFont val="宋体"/>
        <family val="3"/>
        <charset val="134"/>
      </rPr>
      <t/>
    </r>
    <phoneticPr fontId="6" type="noConversion"/>
  </si>
  <si>
    <t>123°29</t>
    <phoneticPr fontId="6" type="noConversion"/>
  </si>
  <si>
    <r>
      <t>42°39′</t>
    </r>
    <r>
      <rPr>
        <sz val="11"/>
        <color theme="1"/>
        <rFont val="宋体"/>
        <family val="3"/>
        <charset val="134"/>
      </rPr>
      <t/>
    </r>
    <phoneticPr fontId="6" type="noConversion"/>
  </si>
  <si>
    <t>123°30</t>
    <phoneticPr fontId="6" type="noConversion"/>
  </si>
  <si>
    <r>
      <t>42°40′</t>
    </r>
    <r>
      <rPr>
        <sz val="11"/>
        <color theme="1"/>
        <rFont val="宋体"/>
        <family val="3"/>
        <charset val="134"/>
      </rPr>
      <t/>
    </r>
    <phoneticPr fontId="6" type="noConversion"/>
  </si>
  <si>
    <t>123°31</t>
    <phoneticPr fontId="6" type="noConversion"/>
  </si>
  <si>
    <r>
      <t>42°41′</t>
    </r>
    <r>
      <rPr>
        <sz val="11"/>
        <color theme="1"/>
        <rFont val="宋体"/>
        <family val="3"/>
        <charset val="134"/>
      </rPr>
      <t/>
    </r>
    <phoneticPr fontId="6" type="noConversion"/>
  </si>
  <si>
    <t>123°32</t>
    <phoneticPr fontId="6" type="noConversion"/>
  </si>
  <si>
    <t>26°11´</t>
    <phoneticPr fontId="6" type="noConversion"/>
  </si>
  <si>
    <t>106°07´</t>
    <phoneticPr fontId="6" type="noConversion"/>
  </si>
  <si>
    <t>103°01´</t>
    <phoneticPr fontId="6" type="noConversion"/>
  </si>
  <si>
    <r>
      <t>51° 44</t>
    </r>
    <r>
      <rPr>
        <sz val="11"/>
        <color theme="1"/>
        <rFont val="宋体"/>
        <family val="3"/>
        <charset val="134"/>
      </rPr>
      <t>′</t>
    </r>
    <phoneticPr fontId="6" type="noConversion"/>
  </si>
  <si>
    <r>
      <t>36° 20′</t>
    </r>
    <r>
      <rPr>
        <sz val="11"/>
        <color theme="1"/>
        <rFont val="宋体"/>
        <family val="3"/>
        <charset val="134"/>
      </rPr>
      <t/>
    </r>
    <phoneticPr fontId="6" type="noConversion"/>
  </si>
  <si>
    <r>
      <t>51° 45′</t>
    </r>
    <r>
      <rPr>
        <sz val="11"/>
        <color theme="1"/>
        <rFont val="宋体"/>
        <family val="3"/>
        <charset val="134"/>
      </rPr>
      <t/>
    </r>
    <phoneticPr fontId="6" type="noConversion"/>
  </si>
  <si>
    <t>Cynosurus cristatus-Centaurea nigra</t>
    <phoneticPr fontId="6" type="noConversion"/>
  </si>
  <si>
    <r>
      <t>53°14′</t>
    </r>
    <r>
      <rPr>
        <sz val="11"/>
        <color theme="1"/>
        <rFont val="宋体"/>
        <family val="3"/>
        <charset val="134"/>
      </rPr>
      <t/>
    </r>
    <phoneticPr fontId="6" type="noConversion"/>
  </si>
  <si>
    <r>
      <t>T(</t>
    </r>
    <r>
      <rPr>
        <vertAlign val="superscript"/>
        <sz val="11"/>
        <rFont val="Times New Roman"/>
        <family val="1"/>
      </rPr>
      <t>o</t>
    </r>
    <r>
      <rPr>
        <sz val="11"/>
        <rFont val="Times New Roman"/>
        <family val="1"/>
      </rPr>
      <t>C)</t>
    </r>
    <phoneticPr fontId="6" type="noConversion"/>
  </si>
  <si>
    <r>
      <t>BD(g cm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>)</t>
    </r>
    <phoneticPr fontId="6" type="noConversion"/>
  </si>
  <si>
    <r>
      <t>NH</t>
    </r>
    <r>
      <rPr>
        <vertAlign val="subscript"/>
        <sz val="11"/>
        <color theme="1" tint="4.9989318521683403E-2"/>
        <rFont val="Times New Roman"/>
        <family val="1"/>
      </rPr>
      <t>4</t>
    </r>
    <r>
      <rPr>
        <vertAlign val="superscript"/>
        <sz val="11"/>
        <color theme="1" tint="4.9989318521683403E-2"/>
        <rFont val="Times New Roman"/>
        <family val="1"/>
      </rPr>
      <t>+</t>
    </r>
    <r>
      <rPr>
        <sz val="11"/>
        <color theme="1" tint="4.9989318521683403E-2"/>
        <rFont val="Times New Roman"/>
        <family val="1"/>
      </rPr>
      <t>(mg kg</t>
    </r>
    <r>
      <rPr>
        <vertAlign val="superscript"/>
        <sz val="11"/>
        <color theme="1" tint="4.9989318521683403E-2"/>
        <rFont val="Times New Roman"/>
        <family val="1"/>
      </rPr>
      <t>-1</t>
    </r>
    <r>
      <rPr>
        <sz val="11"/>
        <color theme="1" tint="4.9989318521683403E-2"/>
        <rFont val="Times New Roman"/>
        <family val="1"/>
      </rPr>
      <t>)</t>
    </r>
    <phoneticPr fontId="6" type="noConversion"/>
  </si>
  <si>
    <r>
      <t>NO</t>
    </r>
    <r>
      <rPr>
        <vertAlign val="subscript"/>
        <sz val="11"/>
        <color theme="1" tint="4.9989318521683403E-2"/>
        <rFont val="Times New Roman"/>
        <family val="1"/>
      </rPr>
      <t>3</t>
    </r>
    <r>
      <rPr>
        <vertAlign val="superscript"/>
        <sz val="11"/>
        <color theme="1" tint="4.9989318521683403E-2"/>
        <rFont val="Times New Roman"/>
        <family val="1"/>
      </rPr>
      <t>-</t>
    </r>
    <r>
      <rPr>
        <sz val="11"/>
        <color theme="1" tint="4.9989318521683403E-2"/>
        <rFont val="Times New Roman"/>
        <family val="1"/>
      </rPr>
      <t>(mg kg</t>
    </r>
    <r>
      <rPr>
        <vertAlign val="superscript"/>
        <sz val="11"/>
        <color theme="1" tint="4.9989318521683403E-2"/>
        <rFont val="Times New Roman"/>
        <family val="1"/>
      </rPr>
      <t>-1</t>
    </r>
    <r>
      <rPr>
        <sz val="11"/>
        <color theme="1" tint="4.9989318521683403E-2"/>
        <rFont val="Times New Roman"/>
        <family val="1"/>
      </rPr>
      <t>)</t>
    </r>
    <phoneticPr fontId="6" type="noConversion"/>
  </si>
  <si>
    <r>
      <t>IN(mg kg</t>
    </r>
    <r>
      <rPr>
        <vertAlign val="superscript"/>
        <sz val="11"/>
        <color theme="1" tint="4.9989318521683403E-2"/>
        <rFont val="Times New Roman"/>
        <family val="1"/>
      </rPr>
      <t>-1</t>
    </r>
    <r>
      <rPr>
        <sz val="11"/>
        <color theme="1" tint="4.9989318521683403E-2"/>
        <rFont val="Times New Roman"/>
        <family val="1"/>
      </rPr>
      <t>)</t>
    </r>
    <phoneticPr fontId="6" type="noConversion"/>
  </si>
  <si>
    <r>
      <t>SOC(g kg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6" type="noConversion"/>
  </si>
  <si>
    <r>
      <t>TN(g kg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6" type="noConversion"/>
  </si>
  <si>
    <r>
      <t>Emissions of CO</t>
    </r>
    <r>
      <rPr>
        <vertAlign val="subscript"/>
        <sz val="11"/>
        <color theme="2" tint="-0.89996032593768116"/>
        <rFont val="Times New Roman"/>
        <family val="1"/>
      </rPr>
      <t>2</t>
    </r>
    <r>
      <rPr>
        <sz val="11"/>
        <color theme="2" tint="-0.89996032593768116"/>
        <rFont val="Times New Roman"/>
        <family val="1"/>
      </rPr>
      <t>,N</t>
    </r>
    <r>
      <rPr>
        <vertAlign val="subscript"/>
        <sz val="11"/>
        <color theme="2" tint="-0.89996032593768116"/>
        <rFont val="Times New Roman"/>
        <family val="1"/>
      </rPr>
      <t>2</t>
    </r>
    <r>
      <rPr>
        <sz val="11"/>
        <color theme="2" tint="-0.89996032593768116"/>
        <rFont val="Times New Roman"/>
        <family val="1"/>
      </rPr>
      <t>O,and NO in conventional and no-till management practices in Rondonia,brazil</t>
    </r>
  </si>
  <si>
    <t>4°02′W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</si>
</sst>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0_);[Red]\(0.00\)"/>
    <numFmt numFmtId="178" formatCode="0.0000_);[Red]\(0.0000\)"/>
    <numFmt numFmtId="179" formatCode="0.000_ "/>
    <numFmt numFmtId="180" formatCode="0.0_ "/>
    <numFmt numFmtId="181" formatCode="0.0_ ;[Red]\-0.0\ "/>
  </numFmts>
  <fonts count="37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theme="2" tint="-0.89996032593768116"/>
      <name val="Times New Roman"/>
      <family val="1"/>
    </font>
    <font>
      <sz val="11.3"/>
      <color rgb="FF000000"/>
      <name val="等线"/>
      <family val="3"/>
      <charset val="134"/>
    </font>
    <font>
      <vertAlign val="subscript"/>
      <sz val="11"/>
      <color theme="2" tint="-0.89996032593768116"/>
      <name val="Times New Roman"/>
      <family val="1"/>
    </font>
    <font>
      <sz val="12"/>
      <name val="宋体"/>
      <family val="3"/>
      <charset val="134"/>
    </font>
    <font>
      <sz val="12"/>
      <name val="Times New Roman"/>
      <family val="1"/>
    </font>
    <font>
      <b/>
      <sz val="11"/>
      <color rgb="FFFA7D00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rgb="FF1C1D1E"/>
      <name val="Arial"/>
      <family val="2"/>
    </font>
    <font>
      <sz val="10"/>
      <name val="Arial"/>
      <family val="2"/>
    </font>
    <font>
      <sz val="11"/>
      <color rgb="FF0061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vertAlign val="superscript"/>
      <sz val="11"/>
      <name val="Times New Roman"/>
      <family val="1"/>
    </font>
    <font>
      <sz val="11"/>
      <color theme="1" tint="4.9989318521683403E-2"/>
      <name val="Times New Roman"/>
      <family val="1"/>
    </font>
    <font>
      <vertAlign val="subscript"/>
      <sz val="11"/>
      <color theme="1" tint="4.9989318521683403E-2"/>
      <name val="Times New Roman"/>
      <family val="1"/>
    </font>
    <font>
      <vertAlign val="superscript"/>
      <sz val="11"/>
      <color theme="1" tint="4.9989318521683403E-2"/>
      <name val="Times New Roman"/>
      <family val="1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FF0000"/>
      <name val="Times New Roman"/>
      <family val="1"/>
    </font>
    <font>
      <sz val="11.3"/>
      <color rgb="FFFF0000"/>
      <name val="等线"/>
      <family val="3"/>
      <charset val="134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/>
    <xf numFmtId="0" fontId="25" fillId="0" borderId="0"/>
    <xf numFmtId="0" fontId="26" fillId="4" borderId="0" applyNumberFormat="0" applyBorder="0" applyAlignment="0" applyProtection="0">
      <alignment vertical="center"/>
    </xf>
  </cellStyleXfs>
  <cellXfs count="61">
    <xf numFmtId="0" fontId="0" fillId="0" borderId="0" xfId="0"/>
    <xf numFmtId="0" fontId="16" fillId="0" borderId="0" xfId="1" applyFont="1" applyFill="1">
      <alignment vertical="center"/>
    </xf>
    <xf numFmtId="0" fontId="5" fillId="0" borderId="0" xfId="3" applyFont="1" applyAlignment="1">
      <alignment horizontal="left" vertical="center"/>
    </xf>
    <xf numFmtId="0" fontId="7" fillId="0" borderId="0" xfId="0" applyFont="1"/>
    <xf numFmtId="0" fontId="5" fillId="0" borderId="0" xfId="0" applyFont="1" applyAlignment="1">
      <alignment horizontal="left"/>
    </xf>
    <xf numFmtId="0" fontId="15" fillId="0" borderId="0" xfId="3" applyFont="1">
      <alignment vertical="center"/>
    </xf>
    <xf numFmtId="0" fontId="7" fillId="0" borderId="0" xfId="0" applyFont="1" applyAlignment="1">
      <alignment wrapText="1"/>
    </xf>
    <xf numFmtId="0" fontId="21" fillId="0" borderId="0" xfId="2" applyFont="1" applyFill="1" applyBorder="1" applyAlignment="1"/>
    <xf numFmtId="0" fontId="8" fillId="0" borderId="0" xfId="0" applyFont="1" applyFill="1"/>
    <xf numFmtId="176" fontId="8" fillId="0" borderId="0" xfId="0" applyNumberFormat="1" applyFont="1" applyFill="1"/>
    <xf numFmtId="0" fontId="17" fillId="0" borderId="0" xfId="0" applyFont="1" applyFill="1"/>
    <xf numFmtId="0" fontId="9" fillId="0" borderId="0" xfId="0" applyFont="1" applyFill="1"/>
    <xf numFmtId="0" fontId="8" fillId="0" borderId="0" xfId="0" applyFont="1" applyFill="1" applyAlignment="1">
      <alignment horizontal="left" vertical="top" wrapText="1"/>
    </xf>
    <xf numFmtId="0" fontId="8" fillId="0" borderId="0" xfId="4" applyFont="1" applyFill="1">
      <alignment vertical="center"/>
    </xf>
    <xf numFmtId="0" fontId="8" fillId="0" borderId="0" xfId="4" applyFont="1" applyFill="1" applyAlignment="1">
      <alignment horizontal="left" vertical="center"/>
    </xf>
    <xf numFmtId="176" fontId="11" fillId="0" borderId="0" xfId="3" applyNumberFormat="1" applyFont="1" applyFill="1" applyAlignment="1">
      <alignment horizontal="left" vertical="center"/>
    </xf>
    <xf numFmtId="176" fontId="0" fillId="0" borderId="0" xfId="0" applyNumberFormat="1" applyFont="1" applyFill="1"/>
    <xf numFmtId="0" fontId="12" fillId="0" borderId="0" xfId="0" applyFont="1" applyFill="1"/>
    <xf numFmtId="0" fontId="4" fillId="0" borderId="0" xfId="3" applyFont="1" applyFill="1">
      <alignment vertical="center"/>
    </xf>
    <xf numFmtId="0" fontId="4" fillId="0" borderId="0" xfId="3" applyFont="1" applyFill="1" applyAlignment="1">
      <alignment vertical="center" wrapText="1"/>
    </xf>
    <xf numFmtId="0" fontId="0" fillId="0" borderId="0" xfId="0" applyFont="1" applyFill="1"/>
    <xf numFmtId="0" fontId="11" fillId="0" borderId="0" xfId="3" applyFont="1" applyFill="1">
      <alignment vertical="center"/>
    </xf>
    <xf numFmtId="0" fontId="29" fillId="0" borderId="0" xfId="3" applyFont="1" applyFill="1" applyAlignment="1">
      <alignment horizontal="left" vertical="center"/>
    </xf>
    <xf numFmtId="177" fontId="11" fillId="0" borderId="0" xfId="3" applyNumberFormat="1" applyFont="1" applyFill="1" applyAlignment="1">
      <alignment horizontal="left" vertical="center"/>
    </xf>
    <xf numFmtId="0" fontId="11" fillId="0" borderId="0" xfId="3" applyFont="1" applyFill="1" applyAlignment="1">
      <alignment horizontal="left" vertical="center"/>
    </xf>
    <xf numFmtId="177" fontId="11" fillId="0" borderId="0" xfId="3" applyNumberFormat="1" applyFont="1" applyFill="1" applyAlignment="1">
      <alignment horizontal="right" vertical="center"/>
    </xf>
    <xf numFmtId="0" fontId="11" fillId="0" borderId="0" xfId="3" applyFont="1" applyFill="1" applyAlignment="1">
      <alignment horizontal="right" vertical="center"/>
    </xf>
    <xf numFmtId="177" fontId="8" fillId="0" borderId="0" xfId="0" applyNumberFormat="1" applyFont="1" applyFill="1"/>
    <xf numFmtId="177" fontId="8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right"/>
    </xf>
    <xf numFmtId="0" fontId="8" fillId="0" borderId="0" xfId="0" applyFont="1" applyFill="1" applyAlignment="1">
      <alignment vertical="top"/>
    </xf>
    <xf numFmtId="0" fontId="11" fillId="0" borderId="0" xfId="6" applyFont="1" applyFill="1" applyAlignment="1">
      <alignment horizontal="right"/>
    </xf>
    <xf numFmtId="0" fontId="8" fillId="0" borderId="0" xfId="0" applyFont="1" applyFill="1" applyAlignment="1">
      <alignment horizontal="left"/>
    </xf>
    <xf numFmtId="177" fontId="8" fillId="0" borderId="0" xfId="0" applyNumberFormat="1" applyFont="1" applyFill="1" applyAlignment="1">
      <alignment horizontal="right"/>
    </xf>
    <xf numFmtId="181" fontId="8" fillId="0" borderId="0" xfId="0" applyNumberFormat="1" applyFont="1" applyFill="1"/>
    <xf numFmtId="180" fontId="8" fillId="0" borderId="0" xfId="0" applyNumberFormat="1" applyFont="1" applyFill="1" applyAlignment="1">
      <alignment horizontal="left"/>
    </xf>
    <xf numFmtId="176" fontId="12" fillId="0" borderId="0" xfId="0" applyNumberFormat="1" applyFont="1" applyFill="1"/>
    <xf numFmtId="178" fontId="8" fillId="0" borderId="0" xfId="0" applyNumberFormat="1" applyFont="1" applyFill="1"/>
    <xf numFmtId="0" fontId="10" fillId="0" borderId="0" xfId="0" applyFont="1" applyFill="1"/>
    <xf numFmtId="0" fontId="8" fillId="0" borderId="0" xfId="0" applyFont="1" applyFill="1" applyAlignment="1">
      <alignment vertical="center"/>
    </xf>
    <xf numFmtId="179" fontId="8" fillId="0" borderId="0" xfId="0" applyNumberFormat="1" applyFont="1" applyFill="1"/>
    <xf numFmtId="0" fontId="20" fillId="0" borderId="0" xfId="5" applyFont="1" applyFill="1" applyAlignment="1">
      <alignment horizontal="left"/>
    </xf>
    <xf numFmtId="49" fontId="8" fillId="0" borderId="0" xfId="0" applyNumberFormat="1" applyFont="1" applyFill="1"/>
    <xf numFmtId="0" fontId="8" fillId="0" borderId="0" xfId="0" applyFont="1" applyFill="1" applyAlignment="1">
      <alignment wrapText="1"/>
    </xf>
    <xf numFmtId="0" fontId="24" fillId="0" borderId="0" xfId="0" applyFont="1" applyFill="1"/>
    <xf numFmtId="0" fontId="5" fillId="0" borderId="0" xfId="1" applyFont="1" applyFill="1">
      <alignment vertical="center"/>
    </xf>
    <xf numFmtId="0" fontId="15" fillId="0" borderId="0" xfId="3" applyFont="1" applyFill="1">
      <alignment vertical="center"/>
    </xf>
    <xf numFmtId="0" fontId="12" fillId="0" borderId="0" xfId="1" applyFont="1" applyFill="1">
      <alignment vertical="center"/>
    </xf>
    <xf numFmtId="0" fontId="27" fillId="0" borderId="0" xfId="7" applyFont="1" applyFill="1" applyAlignment="1"/>
    <xf numFmtId="0" fontId="33" fillId="0" borderId="0" xfId="3" applyFont="1" applyFill="1">
      <alignment vertical="center"/>
    </xf>
    <xf numFmtId="0" fontId="5" fillId="0" borderId="0" xfId="4" applyFont="1" applyFill="1">
      <alignment vertical="center"/>
    </xf>
    <xf numFmtId="0" fontId="5" fillId="0" borderId="0" xfId="4" applyFont="1" applyFill="1" applyAlignment="1">
      <alignment horizontal="left" vertical="center"/>
    </xf>
    <xf numFmtId="0" fontId="32" fillId="0" borderId="0" xfId="0" applyFont="1" applyFill="1"/>
    <xf numFmtId="0" fontId="15" fillId="0" borderId="0" xfId="0" applyFont="1" applyFill="1"/>
    <xf numFmtId="0" fontId="34" fillId="0" borderId="0" xfId="5" applyFont="1" applyFill="1" applyAlignment="1">
      <alignment horizontal="left"/>
    </xf>
    <xf numFmtId="0" fontId="32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vertical="center"/>
    </xf>
    <xf numFmtId="0" fontId="35" fillId="0" borderId="0" xfId="0" applyFont="1" applyFill="1"/>
    <xf numFmtId="0" fontId="36" fillId="0" borderId="0" xfId="0" applyFont="1" applyFill="1" applyAlignment="1">
      <alignment horizontal="center" vertical="center"/>
    </xf>
    <xf numFmtId="180" fontId="36" fillId="0" borderId="0" xfId="0" applyNumberFormat="1" applyFont="1" applyFill="1" applyAlignment="1">
      <alignment horizontal="center" vertical="center"/>
    </xf>
    <xf numFmtId="0" fontId="33" fillId="0" borderId="0" xfId="3" applyFont="1" applyFill="1" applyAlignment="1">
      <alignment vertical="center" wrapText="1"/>
    </xf>
  </cellXfs>
  <cellStyles count="8">
    <cellStyle name="常规" xfId="0" builtinId="0"/>
    <cellStyle name="常规 10" xfId="3" xr:uid="{1B78B62E-CD31-49C6-B408-A28D72AE76DD}"/>
    <cellStyle name="常规 2" xfId="4" xr:uid="{AFC862A2-6C5D-4FAE-AF89-018747354469}"/>
    <cellStyle name="常规_meta-analysis" xfId="6" xr:uid="{0595FFBE-D3FD-4861-8D5C-9EE6374D397D}"/>
    <cellStyle name="常规_Sheet1" xfId="5" xr:uid="{D9677341-F625-4968-9857-F40C8613148D}"/>
    <cellStyle name="好" xfId="7" builtinId="26"/>
    <cellStyle name="计算" xfId="2" builtinId="2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305"/>
  <sheetViews>
    <sheetView tabSelected="1" zoomScale="85" zoomScaleNormal="85" workbookViewId="0">
      <pane ySplit="1" topLeftCell="A281" activePane="bottomLeft" state="frozen"/>
      <selection pane="bottomLeft" activeCell="K299" sqref="K299"/>
    </sheetView>
  </sheetViews>
  <sheetFormatPr defaultRowHeight="14" x14ac:dyDescent="0.45"/>
  <cols>
    <col min="1" max="16384" width="8.9375" style="20"/>
  </cols>
  <sheetData>
    <row r="1" spans="1:114" s="8" customFormat="1" ht="16.350000000000001" x14ac:dyDescent="0.45">
      <c r="A1" s="21" t="s">
        <v>0</v>
      </c>
      <c r="B1" s="9" t="s">
        <v>4</v>
      </c>
      <c r="C1" s="9" t="s">
        <v>5</v>
      </c>
      <c r="D1" s="13" t="s">
        <v>6</v>
      </c>
      <c r="E1" s="13" t="s">
        <v>7</v>
      </c>
      <c r="F1" s="13" t="s">
        <v>8</v>
      </c>
      <c r="G1" s="13" t="s">
        <v>1</v>
      </c>
      <c r="H1" s="13" t="s">
        <v>2</v>
      </c>
      <c r="I1" s="14" t="s">
        <v>3</v>
      </c>
      <c r="J1" s="14" t="s">
        <v>813</v>
      </c>
      <c r="K1" s="14" t="s">
        <v>9</v>
      </c>
      <c r="L1" s="14" t="s">
        <v>10</v>
      </c>
      <c r="M1" s="8" t="s">
        <v>814</v>
      </c>
      <c r="N1" s="15" t="s">
        <v>573</v>
      </c>
      <c r="O1" s="22" t="s">
        <v>815</v>
      </c>
      <c r="P1" s="23" t="s">
        <v>11</v>
      </c>
      <c r="Q1" s="23" t="s">
        <v>12</v>
      </c>
      <c r="R1" s="24" t="s">
        <v>13</v>
      </c>
      <c r="S1" s="22" t="s">
        <v>816</v>
      </c>
      <c r="T1" s="23" t="s">
        <v>11</v>
      </c>
      <c r="U1" s="23" t="s">
        <v>12</v>
      </c>
      <c r="V1" s="24" t="s">
        <v>13</v>
      </c>
      <c r="W1" s="22" t="s">
        <v>817</v>
      </c>
      <c r="X1" s="25" t="s">
        <v>11</v>
      </c>
      <c r="Y1" s="25" t="s">
        <v>12</v>
      </c>
      <c r="Z1" s="26" t="s">
        <v>13</v>
      </c>
      <c r="AA1" s="24" t="s">
        <v>14</v>
      </c>
      <c r="AB1" s="24" t="s">
        <v>11</v>
      </c>
      <c r="AC1" s="24" t="s">
        <v>12</v>
      </c>
      <c r="AD1" s="24" t="s">
        <v>13</v>
      </c>
      <c r="AE1" s="8" t="s">
        <v>818</v>
      </c>
      <c r="AF1" s="15" t="s">
        <v>11</v>
      </c>
      <c r="AG1" s="15" t="s">
        <v>12</v>
      </c>
      <c r="AH1" s="24" t="s">
        <v>13</v>
      </c>
      <c r="AI1" s="8" t="s">
        <v>819</v>
      </c>
      <c r="AJ1" s="15" t="s">
        <v>11</v>
      </c>
      <c r="AK1" s="15" t="s">
        <v>12</v>
      </c>
      <c r="AL1" s="24" t="s">
        <v>13</v>
      </c>
      <c r="AM1" s="8" t="s">
        <v>15</v>
      </c>
      <c r="AN1" s="15" t="s">
        <v>11</v>
      </c>
      <c r="AO1" s="15" t="s">
        <v>12</v>
      </c>
      <c r="AP1" s="24" t="s">
        <v>13</v>
      </c>
      <c r="AR1" s="15"/>
      <c r="AS1" s="15"/>
      <c r="AT1" s="24"/>
      <c r="AV1" s="15"/>
      <c r="AW1" s="15"/>
      <c r="AX1" s="24"/>
      <c r="AZ1" s="15"/>
      <c r="BA1" s="15"/>
      <c r="BB1" s="24"/>
      <c r="BD1" s="23"/>
      <c r="BE1" s="23"/>
      <c r="BF1" s="24"/>
      <c r="BH1" s="24"/>
      <c r="BI1" s="24"/>
      <c r="BJ1" s="24"/>
      <c r="BL1" s="24"/>
      <c r="BM1" s="24"/>
      <c r="BN1" s="24"/>
      <c r="BP1" s="23"/>
      <c r="BQ1" s="23"/>
      <c r="BR1" s="24"/>
      <c r="BT1" s="24"/>
      <c r="BU1" s="24"/>
      <c r="BV1" s="24"/>
      <c r="BX1" s="24"/>
      <c r="BY1" s="24"/>
      <c r="BZ1" s="24"/>
      <c r="CB1" s="24"/>
      <c r="CC1" s="24"/>
      <c r="CD1" s="24"/>
      <c r="CF1" s="24"/>
      <c r="CG1" s="24"/>
      <c r="CH1" s="24"/>
      <c r="CJ1" s="24"/>
      <c r="CK1" s="24"/>
      <c r="CL1" s="24"/>
      <c r="CN1" s="24"/>
      <c r="CO1" s="24"/>
      <c r="CP1" s="24"/>
      <c r="CR1" s="24"/>
      <c r="CS1" s="24"/>
      <c r="CT1" s="24"/>
      <c r="CV1" s="24"/>
      <c r="CW1" s="24"/>
      <c r="CX1" s="24"/>
      <c r="CZ1" s="24"/>
      <c r="DA1" s="24"/>
      <c r="DB1" s="24"/>
      <c r="DD1" s="24"/>
      <c r="DE1" s="24"/>
      <c r="DF1" s="24"/>
      <c r="DH1" s="24"/>
      <c r="DI1" s="24"/>
      <c r="DJ1" s="24"/>
    </row>
    <row r="2" spans="1:114" s="8" customFormat="1" x14ac:dyDescent="0.45">
      <c r="A2" s="8" t="s">
        <v>709</v>
      </c>
      <c r="B2" s="9">
        <v>37.016666666666666</v>
      </c>
      <c r="C2" s="9">
        <v>-6.55</v>
      </c>
      <c r="G2" s="8" t="s">
        <v>710</v>
      </c>
      <c r="H2" s="11" t="s">
        <v>711</v>
      </c>
      <c r="J2" s="8">
        <v>14</v>
      </c>
      <c r="K2" s="8">
        <v>400</v>
      </c>
      <c r="M2" s="8">
        <v>1.4</v>
      </c>
      <c r="P2" s="27"/>
      <c r="Q2" s="27"/>
      <c r="T2" s="27"/>
      <c r="U2" s="27"/>
      <c r="X2" s="28">
        <v>2.215799614643545</v>
      </c>
      <c r="Y2" s="28">
        <f t="shared" ref="Y2:Y13" si="0">X2/10</f>
        <v>0.22157996146435449</v>
      </c>
      <c r="Z2" s="29">
        <v>5</v>
      </c>
      <c r="AF2" s="9"/>
      <c r="AG2" s="9"/>
      <c r="AJ2" s="9"/>
      <c r="AK2" s="9"/>
      <c r="AN2" s="9"/>
      <c r="AO2" s="9"/>
    </row>
    <row r="3" spans="1:114" s="8" customFormat="1" x14ac:dyDescent="0.45">
      <c r="B3" s="9">
        <v>37.016666666666666</v>
      </c>
      <c r="C3" s="9">
        <v>-6.5666666666666664</v>
      </c>
      <c r="G3" s="8" t="s">
        <v>66</v>
      </c>
      <c r="H3" s="8" t="s">
        <v>712</v>
      </c>
      <c r="J3" s="8">
        <v>14</v>
      </c>
      <c r="K3" s="8">
        <v>400</v>
      </c>
      <c r="M3" s="8">
        <v>1.4</v>
      </c>
      <c r="P3" s="27"/>
      <c r="Q3" s="27"/>
      <c r="T3" s="27"/>
      <c r="U3" s="27"/>
      <c r="X3" s="28">
        <v>5.9730250481695597</v>
      </c>
      <c r="Y3" s="28">
        <f t="shared" si="0"/>
        <v>0.59730250481695601</v>
      </c>
      <c r="Z3" s="29">
        <v>5</v>
      </c>
      <c r="AF3" s="9"/>
      <c r="AG3" s="9"/>
      <c r="AJ3" s="9"/>
      <c r="AK3" s="9"/>
      <c r="AN3" s="9"/>
      <c r="AO3" s="9"/>
    </row>
    <row r="4" spans="1:114" s="8" customFormat="1" x14ac:dyDescent="0.45">
      <c r="B4" s="9">
        <v>37.133333333333333</v>
      </c>
      <c r="C4" s="9">
        <v>-6.5333333333333332</v>
      </c>
      <c r="G4" s="8" t="s">
        <v>48</v>
      </c>
      <c r="H4" s="8" t="s">
        <v>713</v>
      </c>
      <c r="I4" s="8" t="s">
        <v>714</v>
      </c>
      <c r="J4" s="8">
        <v>14</v>
      </c>
      <c r="K4" s="8">
        <v>400</v>
      </c>
      <c r="M4" s="8">
        <v>1.4</v>
      </c>
      <c r="P4" s="27"/>
      <c r="Q4" s="27"/>
      <c r="T4" s="27"/>
      <c r="U4" s="27"/>
      <c r="X4" s="28">
        <v>9.2003853564547224</v>
      </c>
      <c r="Y4" s="28">
        <f t="shared" si="0"/>
        <v>0.92003853564547222</v>
      </c>
      <c r="Z4" s="29">
        <v>5</v>
      </c>
      <c r="AF4" s="9"/>
      <c r="AG4" s="9"/>
      <c r="AJ4" s="9"/>
      <c r="AK4" s="9"/>
      <c r="AN4" s="9"/>
      <c r="AO4" s="9"/>
    </row>
    <row r="5" spans="1:114" s="8" customFormat="1" x14ac:dyDescent="0.45">
      <c r="B5" s="9">
        <v>37.266666666666666</v>
      </c>
      <c r="C5" s="9">
        <v>-6.3833333333333337</v>
      </c>
      <c r="G5" s="8" t="s">
        <v>48</v>
      </c>
      <c r="H5" s="11" t="s">
        <v>715</v>
      </c>
      <c r="I5" s="8" t="s">
        <v>716</v>
      </c>
      <c r="J5" s="8">
        <v>14</v>
      </c>
      <c r="K5" s="8">
        <v>400</v>
      </c>
      <c r="M5" s="8">
        <v>1.4</v>
      </c>
      <c r="P5" s="27"/>
      <c r="Q5" s="27"/>
      <c r="T5" s="27"/>
      <c r="U5" s="27"/>
      <c r="X5" s="28">
        <v>9.6339113680154096</v>
      </c>
      <c r="Y5" s="28">
        <f t="shared" si="0"/>
        <v>0.96339113680154098</v>
      </c>
      <c r="Z5" s="29">
        <v>5</v>
      </c>
      <c r="AF5" s="9"/>
      <c r="AG5" s="9"/>
      <c r="AJ5" s="9"/>
      <c r="AK5" s="9"/>
      <c r="AN5" s="9"/>
      <c r="AO5" s="9"/>
    </row>
    <row r="6" spans="1:114" s="8" customFormat="1" ht="16.5" customHeight="1" x14ac:dyDescent="0.45">
      <c r="B6" s="9">
        <v>37.25</v>
      </c>
      <c r="C6" s="9">
        <v>-6.4666666666666668</v>
      </c>
      <c r="G6" s="8" t="s">
        <v>18</v>
      </c>
      <c r="H6" s="12" t="s">
        <v>717</v>
      </c>
      <c r="J6" s="8">
        <v>14</v>
      </c>
      <c r="K6" s="8">
        <v>400</v>
      </c>
      <c r="M6" s="8">
        <v>1.4</v>
      </c>
      <c r="P6" s="27"/>
      <c r="Q6" s="27"/>
      <c r="T6" s="27"/>
      <c r="U6" s="27"/>
      <c r="X6" s="28">
        <v>11.7533718689788</v>
      </c>
      <c r="Y6" s="28">
        <f t="shared" si="0"/>
        <v>1.1753371868978799</v>
      </c>
      <c r="Z6" s="29">
        <v>5</v>
      </c>
      <c r="AF6" s="9"/>
      <c r="AG6" s="9"/>
      <c r="AJ6" s="9"/>
      <c r="AK6" s="9"/>
      <c r="AN6" s="9"/>
      <c r="AO6" s="9"/>
    </row>
    <row r="7" spans="1:114" s="8" customFormat="1" x14ac:dyDescent="0.45">
      <c r="B7" s="9">
        <v>37.016666666666666</v>
      </c>
      <c r="C7" s="9">
        <v>-6.5666666666666664</v>
      </c>
      <c r="G7" s="8" t="s">
        <v>48</v>
      </c>
      <c r="H7" s="11" t="s">
        <v>718</v>
      </c>
      <c r="I7" s="8" t="s">
        <v>716</v>
      </c>
      <c r="J7" s="8">
        <v>14</v>
      </c>
      <c r="K7" s="8">
        <v>400</v>
      </c>
      <c r="M7" s="8">
        <v>1.4</v>
      </c>
      <c r="P7" s="27"/>
      <c r="Q7" s="27"/>
      <c r="T7" s="27"/>
      <c r="U7" s="27"/>
      <c r="X7" s="28">
        <v>15.4142581888247</v>
      </c>
      <c r="Y7" s="28">
        <f t="shared" si="0"/>
        <v>1.5414258188824701</v>
      </c>
      <c r="Z7" s="29">
        <v>5</v>
      </c>
      <c r="AF7" s="9"/>
      <c r="AG7" s="9"/>
      <c r="AJ7" s="9"/>
      <c r="AK7" s="9"/>
      <c r="AN7" s="9"/>
      <c r="AO7" s="9"/>
    </row>
    <row r="8" spans="1:114" s="8" customFormat="1" x14ac:dyDescent="0.45">
      <c r="B8" s="9">
        <v>37.233333333333334</v>
      </c>
      <c r="C8" s="9">
        <v>-6.2833333333333332</v>
      </c>
      <c r="G8" s="8" t="s">
        <v>18</v>
      </c>
      <c r="H8" s="8" t="s">
        <v>719</v>
      </c>
      <c r="J8" s="8">
        <v>14</v>
      </c>
      <c r="K8" s="8">
        <v>400</v>
      </c>
      <c r="M8" s="8">
        <v>1.4</v>
      </c>
      <c r="P8" s="27"/>
      <c r="Q8" s="27"/>
      <c r="T8" s="27"/>
      <c r="U8" s="27"/>
      <c r="X8" s="28">
        <v>22.447013487475949</v>
      </c>
      <c r="Y8" s="28">
        <f t="shared" si="0"/>
        <v>2.2447013487475949</v>
      </c>
      <c r="Z8" s="29">
        <v>5</v>
      </c>
      <c r="AF8" s="9"/>
      <c r="AG8" s="9"/>
      <c r="AJ8" s="9"/>
      <c r="AK8" s="9"/>
      <c r="AN8" s="9"/>
      <c r="AO8" s="9"/>
    </row>
    <row r="9" spans="1:114" s="8" customFormat="1" x14ac:dyDescent="0.45">
      <c r="B9" s="9">
        <v>42.166666666666664</v>
      </c>
      <c r="C9" s="9">
        <v>-8.6666666666666661</v>
      </c>
      <c r="G9" s="8" t="s">
        <v>48</v>
      </c>
      <c r="H9" s="11" t="s">
        <v>720</v>
      </c>
      <c r="I9" s="8" t="s">
        <v>716</v>
      </c>
      <c r="J9" s="8">
        <v>14</v>
      </c>
      <c r="K9" s="8">
        <v>400</v>
      </c>
      <c r="M9" s="8">
        <v>1.4</v>
      </c>
      <c r="P9" s="27"/>
      <c r="Q9" s="27"/>
      <c r="T9" s="27"/>
      <c r="U9" s="27"/>
      <c r="X9" s="28">
        <v>25.433526011560701</v>
      </c>
      <c r="Y9" s="28">
        <f t="shared" si="0"/>
        <v>2.5433526011560703</v>
      </c>
      <c r="Z9" s="29">
        <v>5</v>
      </c>
      <c r="AF9" s="9"/>
      <c r="AG9" s="9"/>
      <c r="AJ9" s="9"/>
      <c r="AK9" s="9"/>
      <c r="AN9" s="9"/>
      <c r="AO9" s="9"/>
    </row>
    <row r="10" spans="1:114" s="8" customFormat="1" x14ac:dyDescent="0.45">
      <c r="B10" s="9">
        <v>36.266666666666666</v>
      </c>
      <c r="C10" s="9">
        <v>-5.5666666666666664</v>
      </c>
      <c r="G10" s="8" t="s">
        <v>48</v>
      </c>
      <c r="H10" s="8" t="s">
        <v>721</v>
      </c>
      <c r="I10" s="8" t="s">
        <v>714</v>
      </c>
      <c r="J10" s="8">
        <v>14</v>
      </c>
      <c r="K10" s="8">
        <v>400</v>
      </c>
      <c r="M10" s="8">
        <v>1.4</v>
      </c>
      <c r="P10" s="27"/>
      <c r="Q10" s="27"/>
      <c r="T10" s="27"/>
      <c r="U10" s="27"/>
      <c r="X10" s="28">
        <v>28.131021194605001</v>
      </c>
      <c r="Y10" s="28">
        <f t="shared" si="0"/>
        <v>2.8131021194604999</v>
      </c>
      <c r="Z10" s="29">
        <v>5</v>
      </c>
      <c r="AF10" s="9"/>
      <c r="AG10" s="9"/>
      <c r="AJ10" s="9"/>
      <c r="AK10" s="9"/>
      <c r="AN10" s="9"/>
      <c r="AO10" s="9"/>
    </row>
    <row r="11" spans="1:114" s="8" customFormat="1" x14ac:dyDescent="0.45">
      <c r="B11" s="9">
        <v>36.466666666666669</v>
      </c>
      <c r="C11" s="9">
        <v>-5.6166666666666671</v>
      </c>
      <c r="G11" s="8" t="s">
        <v>48</v>
      </c>
      <c r="H11" s="11" t="s">
        <v>722</v>
      </c>
      <c r="I11" s="8" t="e">
        <f>H11/10</f>
        <v>#VALUE!</v>
      </c>
      <c r="J11" s="8">
        <v>14</v>
      </c>
      <c r="K11" s="8">
        <v>400</v>
      </c>
      <c r="M11" s="8">
        <v>1.4</v>
      </c>
      <c r="P11" s="27"/>
      <c r="Q11" s="27"/>
      <c r="T11" s="27"/>
      <c r="U11" s="27"/>
      <c r="X11" s="28">
        <v>50.096339113680202</v>
      </c>
      <c r="Y11" s="28">
        <f t="shared" si="0"/>
        <v>5.0096339113680202</v>
      </c>
      <c r="Z11" s="29">
        <v>5</v>
      </c>
      <c r="AF11" s="9"/>
      <c r="AG11" s="9"/>
      <c r="AJ11" s="9"/>
      <c r="AK11" s="9"/>
      <c r="AN11" s="9"/>
      <c r="AO11" s="9"/>
    </row>
    <row r="12" spans="1:114" s="8" customFormat="1" x14ac:dyDescent="0.45">
      <c r="B12" s="9">
        <v>39.983333333333334</v>
      </c>
      <c r="C12" s="9">
        <v>-3.6166666666666667</v>
      </c>
      <c r="G12" s="8" t="s">
        <v>18</v>
      </c>
      <c r="H12" s="11" t="s">
        <v>723</v>
      </c>
      <c r="J12" s="8">
        <v>14</v>
      </c>
      <c r="K12" s="8">
        <v>400</v>
      </c>
      <c r="M12" s="8">
        <v>1.4</v>
      </c>
      <c r="P12" s="27"/>
      <c r="Q12" s="27"/>
      <c r="T12" s="27"/>
      <c r="U12" s="27"/>
      <c r="X12" s="28">
        <v>66.473988439306396</v>
      </c>
      <c r="Y12" s="28">
        <f t="shared" si="0"/>
        <v>6.64739884393064</v>
      </c>
      <c r="Z12" s="29">
        <v>5</v>
      </c>
      <c r="AF12" s="9"/>
      <c r="AG12" s="9"/>
      <c r="AJ12" s="9"/>
      <c r="AK12" s="9"/>
      <c r="AN12" s="9"/>
      <c r="AO12" s="9"/>
    </row>
    <row r="13" spans="1:114" s="8" customFormat="1" x14ac:dyDescent="0.45">
      <c r="B13" s="9">
        <v>39.983333333333334</v>
      </c>
      <c r="C13" s="9">
        <v>-3.6166666666666667</v>
      </c>
      <c r="G13" s="8" t="s">
        <v>66</v>
      </c>
      <c r="H13" s="11" t="s">
        <v>724</v>
      </c>
      <c r="J13" s="8">
        <v>14</v>
      </c>
      <c r="K13" s="8">
        <v>400</v>
      </c>
      <c r="M13" s="8">
        <v>1.4</v>
      </c>
      <c r="P13" s="27"/>
      <c r="Q13" s="27"/>
      <c r="T13" s="27"/>
      <c r="U13" s="27"/>
      <c r="X13" s="28">
        <v>97.013487475915241</v>
      </c>
      <c r="Y13" s="28">
        <f t="shared" si="0"/>
        <v>9.7013487475915241</v>
      </c>
      <c r="Z13" s="29">
        <v>5</v>
      </c>
      <c r="AF13" s="9"/>
      <c r="AG13" s="9"/>
      <c r="AJ13" s="9"/>
      <c r="AK13" s="9"/>
      <c r="AN13" s="9"/>
      <c r="AO13" s="9"/>
    </row>
    <row r="14" spans="1:114" s="8" customFormat="1" ht="14.25" customHeight="1" x14ac:dyDescent="0.45">
      <c r="A14" s="12" t="s">
        <v>725</v>
      </c>
      <c r="B14" s="9">
        <v>40.033333333333331</v>
      </c>
      <c r="C14" s="9">
        <v>-3.6166666666666667</v>
      </c>
      <c r="G14" s="8" t="s">
        <v>18</v>
      </c>
      <c r="H14" s="11" t="s">
        <v>726</v>
      </c>
      <c r="J14" s="8">
        <v>13.8</v>
      </c>
      <c r="K14" s="8">
        <v>388</v>
      </c>
      <c r="M14" s="8">
        <v>1.4</v>
      </c>
      <c r="P14" s="28">
        <v>4.6670461013090501</v>
      </c>
      <c r="Q14" s="28">
        <v>2.0701802480902867</v>
      </c>
      <c r="R14" s="8">
        <v>12</v>
      </c>
      <c r="T14" s="28">
        <v>24.029126213592217</v>
      </c>
      <c r="U14" s="28">
        <v>11.89133356097925</v>
      </c>
      <c r="V14" s="8">
        <v>12</v>
      </c>
      <c r="X14" s="28">
        <v>28.696172314901268</v>
      </c>
      <c r="Y14" s="28">
        <v>6.0350944507533315</v>
      </c>
      <c r="Z14" s="29">
        <v>12</v>
      </c>
      <c r="AF14" s="9"/>
      <c r="AG14" s="9"/>
      <c r="AJ14" s="9"/>
      <c r="AK14" s="9"/>
      <c r="AN14" s="9"/>
      <c r="AO14" s="9"/>
    </row>
    <row r="15" spans="1:114" s="8" customFormat="1" ht="15" customHeight="1" x14ac:dyDescent="0.45">
      <c r="A15" s="12"/>
      <c r="B15" s="9">
        <v>40.033333333333331</v>
      </c>
      <c r="C15" s="9">
        <v>-3.6166666666666667</v>
      </c>
      <c r="G15" s="30" t="s">
        <v>230</v>
      </c>
      <c r="J15" s="8">
        <v>13.8</v>
      </c>
      <c r="K15" s="8">
        <v>388</v>
      </c>
      <c r="M15" s="8">
        <v>1.4</v>
      </c>
      <c r="P15" s="28">
        <v>5.0085372794536154</v>
      </c>
      <c r="Q15" s="28">
        <v>5.0275806025049921</v>
      </c>
      <c r="R15" s="8">
        <v>12</v>
      </c>
      <c r="T15" s="28">
        <v>29.646324549237146</v>
      </c>
      <c r="U15" s="28">
        <v>18.377515503331562</v>
      </c>
      <c r="V15" s="8">
        <v>12</v>
      </c>
      <c r="X15" s="28">
        <v>34.654861828690763</v>
      </c>
      <c r="Y15" s="28">
        <v>9.5264059695915275</v>
      </c>
      <c r="Z15" s="29">
        <v>12</v>
      </c>
      <c r="AF15" s="9"/>
      <c r="AG15" s="9"/>
      <c r="AJ15" s="9"/>
      <c r="AK15" s="9"/>
      <c r="AN15" s="9"/>
      <c r="AO15" s="9"/>
    </row>
    <row r="16" spans="1:114" s="8" customFormat="1" ht="15" customHeight="1" x14ac:dyDescent="0.45">
      <c r="A16" s="12"/>
      <c r="B16" s="9">
        <v>40.033333333333331</v>
      </c>
      <c r="C16" s="9">
        <v>-3.6166666666666667</v>
      </c>
      <c r="G16" s="8" t="s">
        <v>66</v>
      </c>
      <c r="H16" s="11" t="s">
        <v>727</v>
      </c>
      <c r="J16" s="8">
        <v>13.8</v>
      </c>
      <c r="K16" s="8">
        <v>388</v>
      </c>
      <c r="M16" s="8">
        <v>1.4</v>
      </c>
      <c r="P16" s="28">
        <v>4.6670461013090501</v>
      </c>
      <c r="Q16" s="28">
        <v>7.6892409214782349</v>
      </c>
      <c r="R16" s="8">
        <v>12</v>
      </c>
      <c r="T16" s="28">
        <v>84.570041608876423</v>
      </c>
      <c r="U16" s="28">
        <v>82.158304603129352</v>
      </c>
      <c r="V16" s="8">
        <v>12</v>
      </c>
      <c r="X16" s="28">
        <v>89.237087710185477</v>
      </c>
      <c r="Y16" s="28">
        <v>41.258670122803039</v>
      </c>
      <c r="Z16" s="29">
        <v>12</v>
      </c>
      <c r="AF16" s="9"/>
      <c r="AG16" s="9"/>
      <c r="AJ16" s="9"/>
      <c r="AK16" s="9"/>
      <c r="AN16" s="9"/>
      <c r="AO16" s="9"/>
    </row>
    <row r="17" spans="1:41" s="8" customFormat="1" x14ac:dyDescent="0.45">
      <c r="A17" s="8" t="s">
        <v>728</v>
      </c>
      <c r="B17" s="9">
        <v>39.166666666666664</v>
      </c>
      <c r="C17" s="9">
        <v>-82.6</v>
      </c>
      <c r="G17" s="8" t="s">
        <v>18</v>
      </c>
      <c r="H17" s="8" t="s">
        <v>729</v>
      </c>
      <c r="M17" s="8">
        <v>1.2</v>
      </c>
      <c r="P17" s="27"/>
      <c r="Q17" s="27"/>
      <c r="T17" s="27"/>
      <c r="U17" s="27"/>
      <c r="X17" s="28">
        <v>64.122500000000002</v>
      </c>
      <c r="Y17" s="28">
        <f>X17/10</f>
        <v>6.4122500000000002</v>
      </c>
      <c r="Z17" s="31">
        <v>9</v>
      </c>
      <c r="AF17" s="9"/>
      <c r="AG17" s="9"/>
      <c r="AJ17" s="9"/>
      <c r="AK17" s="9"/>
      <c r="AN17" s="9"/>
      <c r="AO17" s="9"/>
    </row>
    <row r="18" spans="1:41" s="8" customFormat="1" x14ac:dyDescent="0.45">
      <c r="B18" s="9">
        <v>39.166666666666664</v>
      </c>
      <c r="C18" s="9">
        <v>-82.6</v>
      </c>
      <c r="G18" s="8" t="s">
        <v>18</v>
      </c>
      <c r="H18" s="8" t="s">
        <v>729</v>
      </c>
      <c r="M18" s="8">
        <v>1.2</v>
      </c>
      <c r="P18" s="27"/>
      <c r="Q18" s="27"/>
      <c r="T18" s="27"/>
      <c r="U18" s="27"/>
      <c r="X18" s="28">
        <v>80.932500000000005</v>
      </c>
      <c r="Y18" s="28">
        <f>X18/10</f>
        <v>8.0932500000000012</v>
      </c>
      <c r="Z18" s="31">
        <v>9</v>
      </c>
      <c r="AF18" s="9"/>
      <c r="AG18" s="9"/>
      <c r="AJ18" s="9"/>
      <c r="AK18" s="9"/>
      <c r="AN18" s="9"/>
      <c r="AO18" s="9"/>
    </row>
    <row r="19" spans="1:41" s="8" customFormat="1" x14ac:dyDescent="0.45">
      <c r="B19" s="9">
        <v>39.166666666666664</v>
      </c>
      <c r="C19" s="9">
        <v>-82.6</v>
      </c>
      <c r="G19" s="8" t="s">
        <v>18</v>
      </c>
      <c r="H19" s="8" t="s">
        <v>729</v>
      </c>
      <c r="M19" s="8">
        <v>1.2</v>
      </c>
      <c r="P19" s="27"/>
      <c r="Q19" s="27"/>
      <c r="T19" s="27"/>
      <c r="U19" s="27"/>
      <c r="X19" s="28">
        <v>133.1925</v>
      </c>
      <c r="Y19" s="28">
        <f>X19/10</f>
        <v>13.31925</v>
      </c>
      <c r="Z19" s="31">
        <v>9</v>
      </c>
      <c r="AF19" s="9"/>
      <c r="AG19" s="9"/>
      <c r="AJ19" s="9"/>
      <c r="AK19" s="9"/>
      <c r="AN19" s="9"/>
      <c r="AO19" s="9"/>
    </row>
    <row r="20" spans="1:41" s="8" customFormat="1" x14ac:dyDescent="0.45">
      <c r="A20" s="8" t="s">
        <v>730</v>
      </c>
      <c r="B20" s="9">
        <v>44.75</v>
      </c>
      <c r="C20" s="9">
        <v>123.75</v>
      </c>
      <c r="D20" s="32"/>
      <c r="E20" s="32"/>
      <c r="F20" s="32"/>
      <c r="G20" s="8" t="s">
        <v>18</v>
      </c>
      <c r="H20" s="8" t="s">
        <v>731</v>
      </c>
      <c r="J20" s="8">
        <v>4.9000000000000004</v>
      </c>
      <c r="K20" s="8">
        <v>410</v>
      </c>
      <c r="P20" s="27"/>
      <c r="Q20" s="27"/>
      <c r="T20" s="27"/>
      <c r="U20" s="27"/>
      <c r="X20" s="28">
        <v>19.5833333333333</v>
      </c>
      <c r="Y20" s="28">
        <v>2.3328473740793307</v>
      </c>
      <c r="Z20" s="29">
        <v>6</v>
      </c>
      <c r="AF20" s="9"/>
      <c r="AG20" s="9"/>
      <c r="AJ20" s="9">
        <v>53.110539845758403</v>
      </c>
      <c r="AK20" s="9">
        <v>5.0375110391425792</v>
      </c>
      <c r="AL20" s="8">
        <v>6</v>
      </c>
      <c r="AN20" s="9"/>
      <c r="AO20" s="9"/>
    </row>
    <row r="21" spans="1:41" s="8" customFormat="1" x14ac:dyDescent="0.45">
      <c r="B21" s="9">
        <v>44.75</v>
      </c>
      <c r="C21" s="9">
        <v>123.75</v>
      </c>
      <c r="D21" s="32"/>
      <c r="E21" s="32"/>
      <c r="F21" s="32"/>
      <c r="G21" s="8" t="s">
        <v>18</v>
      </c>
      <c r="H21" s="8" t="s">
        <v>731</v>
      </c>
      <c r="J21" s="8">
        <v>4.9000000000000004</v>
      </c>
      <c r="K21" s="8">
        <v>410</v>
      </c>
      <c r="P21" s="27"/>
      <c r="Q21" s="27"/>
      <c r="T21" s="27"/>
      <c r="U21" s="27"/>
      <c r="X21" s="28">
        <v>19.761904761904798</v>
      </c>
      <c r="Y21" s="28">
        <v>1.4580296087995273</v>
      </c>
      <c r="Z21" s="29">
        <v>6</v>
      </c>
      <c r="AF21" s="9"/>
      <c r="AG21" s="9"/>
      <c r="AJ21" s="9">
        <v>57.095115681233899</v>
      </c>
      <c r="AK21" s="9">
        <v>5.0375110391428404</v>
      </c>
      <c r="AL21" s="8">
        <v>6</v>
      </c>
      <c r="AN21" s="9"/>
      <c r="AO21" s="9"/>
    </row>
    <row r="22" spans="1:41" s="8" customFormat="1" x14ac:dyDescent="0.45">
      <c r="B22" s="9">
        <v>44.75</v>
      </c>
      <c r="C22" s="9">
        <v>123.75</v>
      </c>
      <c r="D22" s="32"/>
      <c r="E22" s="32"/>
      <c r="F22" s="32"/>
      <c r="G22" s="8" t="s">
        <v>18</v>
      </c>
      <c r="H22" s="8" t="s">
        <v>731</v>
      </c>
      <c r="J22" s="8">
        <v>4.9000000000000004</v>
      </c>
      <c r="K22" s="8">
        <v>410</v>
      </c>
      <c r="P22" s="27"/>
      <c r="Q22" s="27"/>
      <c r="T22" s="27"/>
      <c r="U22" s="27"/>
      <c r="X22" s="28">
        <v>20.297619047619001</v>
      </c>
      <c r="Y22" s="28">
        <v>2.0412414523194773</v>
      </c>
      <c r="Z22" s="29">
        <v>6</v>
      </c>
      <c r="AF22" s="9"/>
      <c r="AG22" s="9"/>
      <c r="AJ22" s="9">
        <v>60.051413881748097</v>
      </c>
      <c r="AK22" s="9">
        <v>5.3523554790890602</v>
      </c>
      <c r="AL22" s="8">
        <v>6</v>
      </c>
      <c r="AN22" s="9"/>
      <c r="AO22" s="9"/>
    </row>
    <row r="23" spans="1:41" s="8" customFormat="1" x14ac:dyDescent="0.45">
      <c r="B23" s="9">
        <v>44.75</v>
      </c>
      <c r="C23" s="9">
        <v>123.75</v>
      </c>
      <c r="D23" s="32"/>
      <c r="E23" s="32"/>
      <c r="F23" s="32"/>
      <c r="G23" s="8" t="s">
        <v>18</v>
      </c>
      <c r="H23" s="8" t="s">
        <v>731</v>
      </c>
      <c r="J23" s="8">
        <v>4.9000000000000004</v>
      </c>
      <c r="K23" s="8">
        <v>410</v>
      </c>
      <c r="P23" s="27"/>
      <c r="Q23" s="27"/>
      <c r="T23" s="27"/>
      <c r="U23" s="27"/>
      <c r="X23" s="28">
        <v>20.3571428571429</v>
      </c>
      <c r="Y23" s="28">
        <v>1.895438491439307</v>
      </c>
      <c r="Z23" s="29">
        <v>6</v>
      </c>
      <c r="AF23" s="9"/>
      <c r="AG23" s="9"/>
      <c r="AJ23" s="9">
        <v>60.051413881748097</v>
      </c>
      <c r="AK23" s="9">
        <v>4.7226665991963603</v>
      </c>
      <c r="AL23" s="8">
        <v>6</v>
      </c>
      <c r="AN23" s="9"/>
      <c r="AO23" s="9"/>
    </row>
    <row r="24" spans="1:41" s="8" customFormat="1" x14ac:dyDescent="0.45">
      <c r="B24" s="9">
        <v>44.75</v>
      </c>
      <c r="C24" s="9">
        <v>123.75</v>
      </c>
      <c r="D24" s="32"/>
      <c r="E24" s="32"/>
      <c r="F24" s="32"/>
      <c r="G24" s="8" t="s">
        <v>18</v>
      </c>
      <c r="H24" s="8" t="s">
        <v>731</v>
      </c>
      <c r="J24" s="8">
        <v>4.9000000000000004</v>
      </c>
      <c r="K24" s="8">
        <v>410</v>
      </c>
      <c r="P24" s="27"/>
      <c r="Q24" s="27"/>
      <c r="T24" s="27"/>
      <c r="U24" s="27"/>
      <c r="X24" s="28">
        <v>20.476190476190499</v>
      </c>
      <c r="Y24" s="28">
        <v>1.7496355305593805</v>
      </c>
      <c r="Z24" s="29">
        <v>6</v>
      </c>
      <c r="AF24" s="9"/>
      <c r="AG24" s="9"/>
      <c r="AJ24" s="9">
        <v>66.092544987146496</v>
      </c>
      <c r="AK24" s="9">
        <v>5.9820443589822485</v>
      </c>
      <c r="AL24" s="8">
        <v>6</v>
      </c>
      <c r="AN24" s="9"/>
      <c r="AO24" s="9"/>
    </row>
    <row r="25" spans="1:41" s="8" customFormat="1" x14ac:dyDescent="0.45">
      <c r="B25" s="9">
        <v>44.75</v>
      </c>
      <c r="C25" s="9">
        <v>123.75</v>
      </c>
      <c r="D25" s="32"/>
      <c r="E25" s="32"/>
      <c r="F25" s="32"/>
      <c r="G25" s="8" t="s">
        <v>18</v>
      </c>
      <c r="H25" s="8" t="s">
        <v>731</v>
      </c>
      <c r="J25" s="8">
        <v>4.9000000000000004</v>
      </c>
      <c r="K25" s="8">
        <v>410</v>
      </c>
      <c r="P25" s="27"/>
      <c r="Q25" s="27"/>
      <c r="T25" s="27"/>
      <c r="U25" s="27"/>
      <c r="X25" s="28">
        <v>20.952380952380999</v>
      </c>
      <c r="Y25" s="28">
        <v>2.3328473740790958</v>
      </c>
      <c r="Z25" s="29">
        <v>6</v>
      </c>
      <c r="AF25" s="9"/>
      <c r="AG25" s="9"/>
      <c r="AJ25" s="9">
        <v>70.077120822622106</v>
      </c>
      <c r="AK25" s="9">
        <v>5.6671999190357498</v>
      </c>
      <c r="AL25" s="8">
        <v>6</v>
      </c>
      <c r="AN25" s="9"/>
      <c r="AO25" s="9"/>
    </row>
    <row r="26" spans="1:41" s="8" customFormat="1" x14ac:dyDescent="0.45">
      <c r="A26" s="8" t="s">
        <v>17</v>
      </c>
      <c r="B26" s="9">
        <v>-43.633333333333333</v>
      </c>
      <c r="C26" s="9">
        <v>172.45</v>
      </c>
      <c r="G26" s="8" t="s">
        <v>18</v>
      </c>
      <c r="I26" s="8" t="s">
        <v>19</v>
      </c>
      <c r="J26" s="8">
        <v>12</v>
      </c>
      <c r="K26" s="8">
        <v>630</v>
      </c>
      <c r="M26" s="8">
        <v>1.23</v>
      </c>
      <c r="P26" s="27">
        <v>7.236842105263162</v>
      </c>
      <c r="Q26" s="27">
        <f>P26/10</f>
        <v>0.72368421052631615</v>
      </c>
      <c r="R26" s="8">
        <v>4</v>
      </c>
      <c r="T26" s="27">
        <v>4.154483430799222</v>
      </c>
      <c r="U26" s="27">
        <f>T26/10</f>
        <v>0.41544834307992218</v>
      </c>
      <c r="V26" s="8">
        <v>4</v>
      </c>
      <c r="X26" s="33">
        <v>11.391325536062384</v>
      </c>
      <c r="Y26" s="27">
        <f>X26/10</f>
        <v>1.1391325536062384</v>
      </c>
      <c r="Z26" s="8">
        <v>4</v>
      </c>
      <c r="AF26" s="9"/>
      <c r="AG26" s="9"/>
      <c r="AJ26" s="9"/>
      <c r="AK26" s="9"/>
      <c r="AN26" s="9"/>
      <c r="AO26" s="9"/>
    </row>
    <row r="27" spans="1:41" s="8" customFormat="1" x14ac:dyDescent="0.45">
      <c r="B27" s="9">
        <v>-43.633333333333333</v>
      </c>
      <c r="C27" s="9">
        <v>172.45</v>
      </c>
      <c r="G27" s="8" t="s">
        <v>18</v>
      </c>
      <c r="I27" s="8" t="s">
        <v>20</v>
      </c>
      <c r="J27" s="8">
        <v>12</v>
      </c>
      <c r="K27" s="8">
        <v>630</v>
      </c>
      <c r="M27" s="8">
        <v>1.23</v>
      </c>
      <c r="P27" s="27">
        <v>75.511695906432664</v>
      </c>
      <c r="Q27" s="27">
        <f>P27/10</f>
        <v>7.5511695906432665</v>
      </c>
      <c r="R27" s="8">
        <v>4</v>
      </c>
      <c r="T27" s="27">
        <v>38.243177387914237</v>
      </c>
      <c r="U27" s="27">
        <f>T27/10</f>
        <v>3.8243177387914238</v>
      </c>
      <c r="V27" s="8">
        <v>4</v>
      </c>
      <c r="X27" s="33">
        <v>113.75487329434691</v>
      </c>
      <c r="Y27" s="27">
        <f>X27/10</f>
        <v>11.375487329434691</v>
      </c>
      <c r="Z27" s="8">
        <v>4</v>
      </c>
      <c r="AF27" s="9"/>
      <c r="AG27" s="9"/>
      <c r="AJ27" s="9"/>
      <c r="AK27" s="9"/>
      <c r="AN27" s="9"/>
      <c r="AO27" s="9"/>
    </row>
    <row r="28" spans="1:41" s="8" customFormat="1" x14ac:dyDescent="0.45">
      <c r="B28" s="9">
        <v>-43.633333333333333</v>
      </c>
      <c r="C28" s="9">
        <v>172.45</v>
      </c>
      <c r="G28" s="8" t="s">
        <v>18</v>
      </c>
      <c r="I28" s="8" t="s">
        <v>21</v>
      </c>
      <c r="J28" s="8">
        <v>12</v>
      </c>
      <c r="K28" s="8">
        <v>630</v>
      </c>
      <c r="M28" s="8">
        <v>1.23</v>
      </c>
      <c r="P28" s="27">
        <v>78.472222222222115</v>
      </c>
      <c r="Q28" s="27">
        <f>P28/10</f>
        <v>7.8472222222222117</v>
      </c>
      <c r="R28" s="8">
        <v>4</v>
      </c>
      <c r="T28" s="27">
        <v>30.165692007797276</v>
      </c>
      <c r="U28" s="27">
        <f>T28/10</f>
        <v>3.0165692007797276</v>
      </c>
      <c r="V28" s="8">
        <v>4</v>
      </c>
      <c r="X28" s="33">
        <v>108.63791423001939</v>
      </c>
      <c r="Y28" s="27">
        <f>X28/10</f>
        <v>10.863791423001938</v>
      </c>
      <c r="Z28" s="8">
        <v>4</v>
      </c>
      <c r="AF28" s="9"/>
      <c r="AG28" s="9"/>
      <c r="AJ28" s="9"/>
      <c r="AK28" s="9"/>
      <c r="AN28" s="9"/>
      <c r="AO28" s="9"/>
    </row>
    <row r="29" spans="1:41" s="8" customFormat="1" x14ac:dyDescent="0.45">
      <c r="B29" s="9">
        <v>-43.633333333333333</v>
      </c>
      <c r="C29" s="9">
        <v>172.45</v>
      </c>
      <c r="G29" s="8" t="s">
        <v>18</v>
      </c>
      <c r="I29" s="8" t="s">
        <v>22</v>
      </c>
      <c r="J29" s="8">
        <v>12</v>
      </c>
      <c r="K29" s="8">
        <v>630</v>
      </c>
      <c r="M29" s="8">
        <v>1.23</v>
      </c>
      <c r="P29" s="27">
        <v>95.138888888888843</v>
      </c>
      <c r="Q29" s="27">
        <f>P29/10</f>
        <v>9.513888888888884</v>
      </c>
      <c r="R29" s="8">
        <v>4</v>
      </c>
      <c r="T29" s="27">
        <v>23.793859649122805</v>
      </c>
      <c r="U29" s="27">
        <f>T29/10</f>
        <v>2.3793859649122804</v>
      </c>
      <c r="V29" s="8">
        <v>4</v>
      </c>
      <c r="X29" s="33">
        <v>118.93274853801165</v>
      </c>
      <c r="Y29" s="27">
        <f>X29/10</f>
        <v>11.893274853801165</v>
      </c>
      <c r="Z29" s="8">
        <v>4</v>
      </c>
      <c r="AF29" s="9"/>
      <c r="AG29" s="9"/>
      <c r="AJ29" s="9"/>
      <c r="AK29" s="9"/>
      <c r="AN29" s="9"/>
      <c r="AO29" s="9"/>
    </row>
    <row r="30" spans="1:41" s="8" customFormat="1" x14ac:dyDescent="0.45">
      <c r="A30" s="8" t="s">
        <v>732</v>
      </c>
      <c r="B30" s="9"/>
      <c r="C30" s="9"/>
      <c r="P30" s="27">
        <v>3.6</v>
      </c>
      <c r="Q30" s="27">
        <f>P30/10</f>
        <v>0.36</v>
      </c>
      <c r="T30" s="27">
        <v>1.7</v>
      </c>
      <c r="U30" s="27">
        <f>T30/10</f>
        <v>0.16999999999999998</v>
      </c>
      <c r="X30" s="33">
        <v>5.3</v>
      </c>
      <c r="Y30" s="33">
        <f>X30/10</f>
        <v>0.53</v>
      </c>
      <c r="Z30" s="29"/>
      <c r="AF30" s="9"/>
      <c r="AG30" s="9"/>
      <c r="AJ30" s="9"/>
      <c r="AK30" s="9"/>
      <c r="AN30" s="9"/>
      <c r="AO30" s="9"/>
    </row>
    <row r="31" spans="1:41" s="8" customFormat="1" x14ac:dyDescent="0.45">
      <c r="A31" s="8" t="s">
        <v>733</v>
      </c>
      <c r="B31" s="9">
        <v>102</v>
      </c>
      <c r="C31" s="9">
        <v>34</v>
      </c>
      <c r="G31" s="8" t="s">
        <v>18</v>
      </c>
      <c r="J31" s="8">
        <v>3.8</v>
      </c>
      <c r="K31" s="8">
        <v>650</v>
      </c>
      <c r="P31" s="28">
        <v>7.5</v>
      </c>
      <c r="Q31" s="28">
        <v>0.28999999999999998</v>
      </c>
      <c r="R31" s="32">
        <v>90</v>
      </c>
      <c r="T31" s="28">
        <v>8.6999999999999993</v>
      </c>
      <c r="U31" s="28">
        <v>0.37</v>
      </c>
      <c r="V31" s="32">
        <v>90</v>
      </c>
      <c r="X31" s="33">
        <v>16.2</v>
      </c>
      <c r="Y31" s="33">
        <v>3.6049965325919526</v>
      </c>
      <c r="Z31" s="29">
        <v>90</v>
      </c>
      <c r="AF31" s="9"/>
      <c r="AG31" s="9"/>
      <c r="AJ31" s="9"/>
      <c r="AK31" s="9"/>
      <c r="AN31" s="9"/>
      <c r="AO31" s="9"/>
    </row>
    <row r="32" spans="1:41" s="8" customFormat="1" x14ac:dyDescent="0.45">
      <c r="B32" s="9">
        <v>102</v>
      </c>
      <c r="C32" s="9">
        <v>34</v>
      </c>
      <c r="G32" s="8" t="s">
        <v>18</v>
      </c>
      <c r="J32" s="8">
        <v>3.8</v>
      </c>
      <c r="K32" s="8">
        <v>650</v>
      </c>
      <c r="P32" s="28">
        <v>7.6</v>
      </c>
      <c r="Q32" s="28">
        <v>0.28999999999999998</v>
      </c>
      <c r="R32" s="32">
        <v>90</v>
      </c>
      <c r="T32" s="28">
        <v>17.2</v>
      </c>
      <c r="U32" s="28">
        <v>0.87</v>
      </c>
      <c r="V32" s="32">
        <v>90</v>
      </c>
      <c r="X32" s="33">
        <v>24.7</v>
      </c>
      <c r="Y32" s="33">
        <v>8.2535446930394709</v>
      </c>
      <c r="Z32" s="29">
        <v>90</v>
      </c>
      <c r="AF32" s="9"/>
      <c r="AG32" s="9"/>
      <c r="AJ32" s="9"/>
      <c r="AK32" s="9"/>
      <c r="AN32" s="9"/>
      <c r="AO32" s="9"/>
    </row>
    <row r="33" spans="1:42" s="8" customFormat="1" x14ac:dyDescent="0.45">
      <c r="B33" s="9">
        <v>102</v>
      </c>
      <c r="C33" s="9">
        <v>34</v>
      </c>
      <c r="G33" s="8" t="s">
        <v>18</v>
      </c>
      <c r="J33" s="8">
        <v>3.1</v>
      </c>
      <c r="K33" s="8">
        <v>500</v>
      </c>
      <c r="P33" s="28">
        <v>11.6</v>
      </c>
      <c r="Q33" s="28">
        <v>0.4</v>
      </c>
      <c r="R33" s="32">
        <v>90</v>
      </c>
      <c r="T33" s="28">
        <v>4.4000000000000004</v>
      </c>
      <c r="U33" s="28">
        <v>0.2</v>
      </c>
      <c r="V33" s="32">
        <v>90</v>
      </c>
      <c r="X33" s="33">
        <v>16.2</v>
      </c>
      <c r="Y33" s="33">
        <v>4.8382848200576207</v>
      </c>
      <c r="Z33" s="29">
        <v>90</v>
      </c>
      <c r="AB33" s="34"/>
      <c r="AC33" s="34"/>
      <c r="AF33" s="9"/>
      <c r="AG33" s="9"/>
      <c r="AJ33" s="9"/>
      <c r="AK33" s="9"/>
      <c r="AN33" s="9"/>
      <c r="AO33" s="9"/>
    </row>
    <row r="34" spans="1:42" s="8" customFormat="1" x14ac:dyDescent="0.45">
      <c r="B34" s="9">
        <v>102</v>
      </c>
      <c r="C34" s="9">
        <v>34</v>
      </c>
      <c r="G34" s="8" t="s">
        <v>18</v>
      </c>
      <c r="J34" s="8">
        <v>3.1</v>
      </c>
      <c r="K34" s="8">
        <v>500</v>
      </c>
      <c r="P34" s="28">
        <v>18.7</v>
      </c>
      <c r="Q34" s="28">
        <v>0.74</v>
      </c>
      <c r="R34" s="32">
        <v>90</v>
      </c>
      <c r="T34" s="28">
        <v>7.3</v>
      </c>
      <c r="U34" s="28">
        <v>0.63</v>
      </c>
      <c r="V34" s="32">
        <v>90</v>
      </c>
      <c r="X34" s="33">
        <v>26</v>
      </c>
      <c r="Y34" s="33">
        <v>10.814989597775856</v>
      </c>
      <c r="Z34" s="29">
        <v>90</v>
      </c>
      <c r="AB34" s="34"/>
      <c r="AC34" s="34"/>
      <c r="AF34" s="9"/>
      <c r="AG34" s="9"/>
      <c r="AJ34" s="9"/>
      <c r="AK34" s="9"/>
      <c r="AN34" s="9"/>
      <c r="AO34" s="9"/>
    </row>
    <row r="35" spans="1:42" s="8" customFormat="1" x14ac:dyDescent="0.45">
      <c r="B35" s="9">
        <v>102</v>
      </c>
      <c r="C35" s="9">
        <v>34</v>
      </c>
      <c r="G35" s="8" t="s">
        <v>18</v>
      </c>
      <c r="J35" s="8">
        <v>2.4</v>
      </c>
      <c r="K35" s="8">
        <v>350</v>
      </c>
      <c r="P35" s="28">
        <v>9.8000000000000007</v>
      </c>
      <c r="Q35" s="28">
        <v>0.62</v>
      </c>
      <c r="R35" s="32">
        <v>90</v>
      </c>
      <c r="T35" s="28">
        <v>14.4</v>
      </c>
      <c r="U35" s="28">
        <v>0.87</v>
      </c>
      <c r="V35" s="32">
        <v>90</v>
      </c>
      <c r="X35" s="33">
        <v>24.2</v>
      </c>
      <c r="Y35" s="33">
        <v>10.625252938165756</v>
      </c>
      <c r="Z35" s="29">
        <v>90</v>
      </c>
      <c r="AB35" s="34"/>
      <c r="AC35" s="34"/>
      <c r="AF35" s="9"/>
      <c r="AG35" s="9"/>
      <c r="AJ35" s="9"/>
      <c r="AK35" s="9"/>
      <c r="AN35" s="9"/>
      <c r="AO35" s="9"/>
    </row>
    <row r="36" spans="1:42" s="8" customFormat="1" x14ac:dyDescent="0.45">
      <c r="B36" s="9">
        <v>102</v>
      </c>
      <c r="C36" s="9">
        <v>34</v>
      </c>
      <c r="G36" s="8" t="s">
        <v>18</v>
      </c>
      <c r="J36" s="8">
        <v>2.4</v>
      </c>
      <c r="K36" s="8">
        <v>350</v>
      </c>
      <c r="P36" s="28">
        <v>14.4</v>
      </c>
      <c r="Q36" s="28">
        <v>0.92</v>
      </c>
      <c r="R36" s="32">
        <v>90</v>
      </c>
      <c r="T36" s="28">
        <v>13.5</v>
      </c>
      <c r="U36" s="28">
        <v>0.67</v>
      </c>
      <c r="V36" s="32">
        <v>90</v>
      </c>
      <c r="X36" s="33">
        <v>27.9</v>
      </c>
      <c r="Y36" s="33">
        <v>10.909857927580909</v>
      </c>
      <c r="Z36" s="29">
        <v>90</v>
      </c>
      <c r="AB36" s="34"/>
      <c r="AC36" s="34"/>
      <c r="AF36" s="9"/>
      <c r="AG36" s="9"/>
      <c r="AJ36" s="9"/>
      <c r="AK36" s="9"/>
      <c r="AN36" s="9"/>
      <c r="AO36" s="9"/>
    </row>
    <row r="37" spans="1:42" s="8" customFormat="1" x14ac:dyDescent="0.45">
      <c r="A37" s="8" t="s">
        <v>734</v>
      </c>
      <c r="B37" s="9">
        <v>-23.033333333333335</v>
      </c>
      <c r="C37" s="9">
        <v>-48.633333333333333</v>
      </c>
      <c r="G37" s="8" t="s">
        <v>48</v>
      </c>
      <c r="H37" s="11" t="s">
        <v>735</v>
      </c>
      <c r="J37" s="8">
        <v>19</v>
      </c>
      <c r="K37" s="8">
        <v>1390</v>
      </c>
      <c r="M37" s="8">
        <v>1.4</v>
      </c>
      <c r="P37" s="27"/>
      <c r="Q37" s="27"/>
      <c r="T37" s="27"/>
      <c r="U37" s="27"/>
      <c r="X37" s="33">
        <v>2.4</v>
      </c>
      <c r="Y37" s="33">
        <f>X37/10</f>
        <v>0.24</v>
      </c>
      <c r="Z37" s="29">
        <v>4</v>
      </c>
      <c r="AF37" s="9"/>
      <c r="AG37" s="9"/>
      <c r="AJ37" s="9"/>
      <c r="AK37" s="9"/>
      <c r="AN37" s="9"/>
      <c r="AO37" s="9"/>
    </row>
    <row r="38" spans="1:42" s="8" customFormat="1" x14ac:dyDescent="0.45">
      <c r="B38" s="9">
        <v>-23.033333333333335</v>
      </c>
      <c r="C38" s="9">
        <v>-48.633333333333333</v>
      </c>
      <c r="G38" s="8" t="s">
        <v>48</v>
      </c>
      <c r="H38" s="11" t="s">
        <v>736</v>
      </c>
      <c r="J38" s="8">
        <v>19</v>
      </c>
      <c r="K38" s="8">
        <v>1390</v>
      </c>
      <c r="M38" s="8">
        <v>1.4</v>
      </c>
      <c r="P38" s="27"/>
      <c r="Q38" s="27"/>
      <c r="T38" s="27"/>
      <c r="U38" s="27"/>
      <c r="X38" s="33">
        <v>1.2</v>
      </c>
      <c r="Y38" s="33">
        <f>X38/10</f>
        <v>0.12</v>
      </c>
      <c r="Z38" s="29">
        <v>4</v>
      </c>
      <c r="AF38" s="9"/>
      <c r="AG38" s="9"/>
      <c r="AJ38" s="9"/>
      <c r="AK38" s="9"/>
      <c r="AN38" s="9"/>
      <c r="AO38" s="9"/>
    </row>
    <row r="39" spans="1:42" s="8" customFormat="1" x14ac:dyDescent="0.45">
      <c r="A39" s="8" t="s">
        <v>737</v>
      </c>
      <c r="B39" s="9">
        <v>-35.083333333333336</v>
      </c>
      <c r="C39" s="9">
        <v>147.33333333333334</v>
      </c>
      <c r="G39" s="8" t="s">
        <v>30</v>
      </c>
      <c r="H39" s="8" t="s">
        <v>738</v>
      </c>
      <c r="J39" s="8">
        <v>22</v>
      </c>
      <c r="K39" s="8">
        <v>550</v>
      </c>
      <c r="M39" s="8">
        <v>1.5</v>
      </c>
      <c r="P39" s="27">
        <v>1.64</v>
      </c>
      <c r="Q39" s="27">
        <v>0.17320508075688773</v>
      </c>
      <c r="R39" s="8">
        <v>3</v>
      </c>
      <c r="T39" s="27">
        <v>2.1</v>
      </c>
      <c r="U39" s="27">
        <v>0.17320508075688773</v>
      </c>
      <c r="V39" s="8">
        <v>3</v>
      </c>
      <c r="X39" s="27">
        <f>P39+T39</f>
        <v>3.74</v>
      </c>
      <c r="Y39" s="27">
        <f>SQRT(Q39*Q39+U39*U39)/2</f>
        <v>0.1224744871391589</v>
      </c>
      <c r="Z39" s="29">
        <v>3</v>
      </c>
      <c r="AF39" s="9">
        <v>392.05955334987601</v>
      </c>
      <c r="AG39" s="9">
        <v>32.234196170636174</v>
      </c>
      <c r="AH39" s="8">
        <v>3</v>
      </c>
      <c r="AJ39" s="9">
        <v>71.018276762402095</v>
      </c>
      <c r="AK39" s="9">
        <v>8.6828656671859861</v>
      </c>
      <c r="AL39" s="8">
        <v>3</v>
      </c>
      <c r="AN39" s="9">
        <f t="shared" ref="AN39:AN49" si="1">AF39/AJ39</f>
        <v>5.5205444460662685</v>
      </c>
      <c r="AO39" s="9">
        <f t="shared" ref="AO39:AO49" si="2">AN39/10</f>
        <v>0.55205444460662689</v>
      </c>
      <c r="AP39" s="8">
        <v>3</v>
      </c>
    </row>
    <row r="40" spans="1:42" s="8" customFormat="1" x14ac:dyDescent="0.45">
      <c r="B40" s="9">
        <v>-35.083333333333336</v>
      </c>
      <c r="C40" s="9">
        <v>147.33333333333334</v>
      </c>
      <c r="G40" s="8" t="s">
        <v>30</v>
      </c>
      <c r="H40" s="8" t="s">
        <v>739</v>
      </c>
      <c r="J40" s="8">
        <v>22</v>
      </c>
      <c r="K40" s="8">
        <v>550</v>
      </c>
      <c r="M40" s="8">
        <v>1.5</v>
      </c>
      <c r="P40" s="27">
        <v>0.05</v>
      </c>
      <c r="Q40" s="27">
        <v>1.7320508075688773E-2</v>
      </c>
      <c r="R40" s="8">
        <v>3</v>
      </c>
      <c r="T40" s="27">
        <v>6.9</v>
      </c>
      <c r="U40" s="27">
        <v>0.69282032302755092</v>
      </c>
      <c r="V40" s="8">
        <v>3</v>
      </c>
      <c r="X40" s="27">
        <f>P40+T40</f>
        <v>6.95</v>
      </c>
      <c r="Y40" s="27">
        <f>SQRT(Q40*Q40+U40*U40)/2</f>
        <v>0.34651839777997356</v>
      </c>
      <c r="Z40" s="29">
        <v>3</v>
      </c>
      <c r="AF40" s="9">
        <v>424.31761786600498</v>
      </c>
      <c r="AG40" s="9">
        <v>12.893678468254075</v>
      </c>
      <c r="AH40" s="8">
        <v>3</v>
      </c>
      <c r="AJ40" s="9">
        <v>71.018276762402095</v>
      </c>
      <c r="AK40" s="9">
        <v>10.491796014516405</v>
      </c>
      <c r="AL40" s="8">
        <v>3</v>
      </c>
      <c r="AN40" s="9">
        <f t="shared" si="1"/>
        <v>5.9747664574514667</v>
      </c>
      <c r="AO40" s="9">
        <f t="shared" si="2"/>
        <v>0.59747664574514669</v>
      </c>
      <c r="AP40" s="8">
        <v>3</v>
      </c>
    </row>
    <row r="41" spans="1:42" s="8" customFormat="1" x14ac:dyDescent="0.45">
      <c r="B41" s="9">
        <v>-35.083333333333336</v>
      </c>
      <c r="C41" s="9">
        <v>147.33333333333334</v>
      </c>
      <c r="G41" s="8" t="s">
        <v>30</v>
      </c>
      <c r="H41" s="8" t="s">
        <v>740</v>
      </c>
      <c r="J41" s="8">
        <v>22</v>
      </c>
      <c r="K41" s="8">
        <v>550</v>
      </c>
      <c r="M41" s="8">
        <v>1.5</v>
      </c>
      <c r="P41" s="27">
        <v>0.43</v>
      </c>
      <c r="Q41" s="27">
        <v>0.13856406460551018</v>
      </c>
      <c r="R41" s="8">
        <v>3</v>
      </c>
      <c r="T41" s="27">
        <v>2.5</v>
      </c>
      <c r="U41" s="27">
        <v>1.2124355652982139</v>
      </c>
      <c r="V41" s="8">
        <v>3</v>
      </c>
      <c r="X41" s="27">
        <f>P41+T41</f>
        <v>2.93</v>
      </c>
      <c r="Y41" s="27">
        <f>SQRT(Q41*Q41+U41*U41)/2</f>
        <v>0.61016391240387191</v>
      </c>
      <c r="Z41" s="29">
        <v>3</v>
      </c>
      <c r="AF41" s="9">
        <v>400.74441687344898</v>
      </c>
      <c r="AG41" s="9">
        <v>38.681035404764096</v>
      </c>
      <c r="AH41" s="8">
        <v>3</v>
      </c>
      <c r="AJ41" s="9">
        <v>64.960835509138406</v>
      </c>
      <c r="AK41" s="9">
        <v>20.621805959566771</v>
      </c>
      <c r="AL41" s="8">
        <v>3</v>
      </c>
      <c r="AN41" s="9">
        <f t="shared" si="1"/>
        <v>6.1690157420631389</v>
      </c>
      <c r="AO41" s="9">
        <f t="shared" si="2"/>
        <v>0.61690157420631386</v>
      </c>
      <c r="AP41" s="8">
        <v>3</v>
      </c>
    </row>
    <row r="42" spans="1:42" s="8" customFormat="1" x14ac:dyDescent="0.45">
      <c r="B42" s="9">
        <v>-35.083333333333336</v>
      </c>
      <c r="C42" s="9">
        <v>147.33333333333334</v>
      </c>
      <c r="G42" s="8" t="s">
        <v>30</v>
      </c>
      <c r="H42" s="8" t="s">
        <v>741</v>
      </c>
      <c r="J42" s="8">
        <v>22</v>
      </c>
      <c r="K42" s="8">
        <v>550</v>
      </c>
      <c r="M42" s="8">
        <v>1.5</v>
      </c>
      <c r="P42" s="27">
        <v>0.88</v>
      </c>
      <c r="Q42" s="27">
        <v>6.9282032302755092E-2</v>
      </c>
      <c r="R42" s="8">
        <v>3</v>
      </c>
      <c r="T42" s="27">
        <v>4.5</v>
      </c>
      <c r="U42" s="27">
        <v>1.2124355652982139</v>
      </c>
      <c r="V42" s="8">
        <v>3</v>
      </c>
      <c r="X42" s="27">
        <f>P42+T42</f>
        <v>5.38</v>
      </c>
      <c r="Y42" s="27">
        <f>SQRT(Q42*Q42+U42*U42)/2</f>
        <v>0.60720671933041048</v>
      </c>
      <c r="Z42" s="29">
        <v>3</v>
      </c>
      <c r="AF42" s="9">
        <v>461.538461538462</v>
      </c>
      <c r="AG42" s="9">
        <v>45.127874638892017</v>
      </c>
      <c r="AH42" s="8">
        <v>3</v>
      </c>
      <c r="AJ42" s="9">
        <v>69.973890339425594</v>
      </c>
      <c r="AK42" s="9">
        <v>11.938940292380749</v>
      </c>
      <c r="AL42" s="8">
        <v>3</v>
      </c>
      <c r="AN42" s="9">
        <f t="shared" si="1"/>
        <v>6.5958668197474228</v>
      </c>
      <c r="AO42" s="9">
        <f t="shared" si="2"/>
        <v>0.65958668197474224</v>
      </c>
      <c r="AP42" s="8">
        <v>3</v>
      </c>
    </row>
    <row r="43" spans="1:42" s="8" customFormat="1" x14ac:dyDescent="0.45">
      <c r="B43" s="9">
        <v>-35.083333333333336</v>
      </c>
      <c r="C43" s="9">
        <v>147.33333333333334</v>
      </c>
      <c r="G43" s="8" t="s">
        <v>230</v>
      </c>
      <c r="H43" s="8" t="s">
        <v>742</v>
      </c>
      <c r="J43" s="8">
        <v>22</v>
      </c>
      <c r="K43" s="8">
        <v>550</v>
      </c>
      <c r="M43" s="8">
        <v>1.5</v>
      </c>
      <c r="P43" s="27">
        <v>1.5</v>
      </c>
      <c r="Q43" s="27">
        <v>0.13856406460551018</v>
      </c>
      <c r="R43" s="8">
        <v>3</v>
      </c>
      <c r="T43" s="27">
        <v>35.4</v>
      </c>
      <c r="U43" s="27">
        <v>3.8105117766515302</v>
      </c>
      <c r="V43" s="8">
        <v>3</v>
      </c>
      <c r="X43" s="27">
        <f>P43+T43</f>
        <v>36.9</v>
      </c>
      <c r="Y43" s="27">
        <f>SQRT(Q43*Q43+U43*U43)/2</f>
        <v>1.9065151454945224</v>
      </c>
      <c r="Z43" s="29">
        <v>3</v>
      </c>
      <c r="AF43" s="9">
        <v>393.30024813895801</v>
      </c>
      <c r="AG43" s="9">
        <v>25.787356936510022</v>
      </c>
      <c r="AH43" s="8">
        <v>3</v>
      </c>
      <c r="AJ43" s="9">
        <v>68.929503916449093</v>
      </c>
      <c r="AK43" s="9">
        <v>26.048597001558008</v>
      </c>
      <c r="AL43" s="8">
        <v>3</v>
      </c>
      <c r="AN43" s="9">
        <f t="shared" si="1"/>
        <v>5.7058331453492768</v>
      </c>
      <c r="AO43" s="9">
        <f t="shared" si="2"/>
        <v>0.57058331453492772</v>
      </c>
      <c r="AP43" s="8">
        <v>3</v>
      </c>
    </row>
    <row r="44" spans="1:42" s="8" customFormat="1" x14ac:dyDescent="0.45">
      <c r="B44" s="9">
        <v>46.833333333333336</v>
      </c>
      <c r="C44" s="9">
        <v>117.28333333333333</v>
      </c>
      <c r="G44" s="8" t="s">
        <v>18</v>
      </c>
      <c r="H44" s="11" t="s">
        <v>743</v>
      </c>
      <c r="J44" s="8">
        <v>3.5</v>
      </c>
      <c r="K44" s="8">
        <v>1041</v>
      </c>
      <c r="M44" s="8">
        <v>0.6</v>
      </c>
      <c r="P44" s="28">
        <v>8.4812094054459131</v>
      </c>
      <c r="Q44" s="28">
        <v>0.55619680734767596</v>
      </c>
      <c r="R44" s="8">
        <v>24</v>
      </c>
      <c r="T44" s="28">
        <v>1.0427487499999999</v>
      </c>
      <c r="U44" s="28">
        <v>0.20165362405201773</v>
      </c>
      <c r="V44" s="8">
        <v>24</v>
      </c>
      <c r="X44" s="33">
        <v>9.5239581554459125</v>
      </c>
      <c r="Y44" s="33">
        <v>0.29581204868846211</v>
      </c>
      <c r="Z44" s="29">
        <v>24</v>
      </c>
      <c r="AF44" s="9"/>
      <c r="AG44" s="9"/>
      <c r="AJ44" s="9">
        <v>162.47153573102923</v>
      </c>
      <c r="AK44" s="9">
        <v>6.204958639330262</v>
      </c>
      <c r="AL44" s="8">
        <v>24</v>
      </c>
      <c r="AN44" s="9">
        <f t="shared" si="1"/>
        <v>0</v>
      </c>
      <c r="AO44" s="9">
        <f t="shared" si="2"/>
        <v>0</v>
      </c>
    </row>
    <row r="45" spans="1:42" s="8" customFormat="1" x14ac:dyDescent="0.45">
      <c r="B45" s="9">
        <v>46.833333333333336</v>
      </c>
      <c r="C45" s="9">
        <v>117.28333333333333</v>
      </c>
      <c r="G45" s="8" t="s">
        <v>230</v>
      </c>
      <c r="J45" s="8">
        <v>3.5</v>
      </c>
      <c r="K45" s="8">
        <v>1041</v>
      </c>
      <c r="M45" s="8">
        <v>0.6</v>
      </c>
      <c r="P45" s="28">
        <v>5.240639832625523</v>
      </c>
      <c r="Q45" s="28">
        <v>0.5717130666824406</v>
      </c>
      <c r="R45" s="8">
        <v>24</v>
      </c>
      <c r="T45" s="28">
        <v>0.96258282500000003</v>
      </c>
      <c r="U45" s="28">
        <v>0.32005945166860111</v>
      </c>
      <c r="V45" s="8">
        <v>24</v>
      </c>
      <c r="X45" s="33">
        <v>6.2032226576255232</v>
      </c>
      <c r="Y45" s="33">
        <v>0.32760261110751482</v>
      </c>
      <c r="Z45" s="29">
        <v>24</v>
      </c>
      <c r="AF45" s="9"/>
      <c r="AG45" s="9"/>
      <c r="AJ45" s="9">
        <v>155.980426629161</v>
      </c>
      <c r="AK45" s="9">
        <v>5.1742591127228517</v>
      </c>
      <c r="AL45" s="8">
        <v>24</v>
      </c>
      <c r="AN45" s="9">
        <f t="shared" si="1"/>
        <v>0</v>
      </c>
      <c r="AO45" s="9">
        <f t="shared" si="2"/>
        <v>0</v>
      </c>
    </row>
    <row r="46" spans="1:42" s="8" customFormat="1" x14ac:dyDescent="0.45">
      <c r="B46" s="9">
        <v>50.45</v>
      </c>
      <c r="C46" s="9">
        <v>11.45</v>
      </c>
      <c r="G46" s="8" t="s">
        <v>48</v>
      </c>
      <c r="H46" s="8" t="s">
        <v>744</v>
      </c>
      <c r="I46" s="8" t="s">
        <v>25</v>
      </c>
      <c r="J46" s="8">
        <v>6</v>
      </c>
      <c r="K46" s="8">
        <v>1000</v>
      </c>
      <c r="P46" s="28">
        <v>7.2681704260651632</v>
      </c>
      <c r="Q46" s="28">
        <f>P46/10</f>
        <v>0.72681704260651636</v>
      </c>
      <c r="R46" s="8">
        <v>6</v>
      </c>
      <c r="S46" s="35"/>
      <c r="T46" s="28">
        <v>11.847379239465571</v>
      </c>
      <c r="U46" s="28">
        <f>T46/10</f>
        <v>1.1847379239465572</v>
      </c>
      <c r="V46" s="8">
        <v>6</v>
      </c>
      <c r="W46" s="35"/>
      <c r="X46" s="33">
        <v>19.11554966553074</v>
      </c>
      <c r="Y46" s="33">
        <f>X46/10</f>
        <v>1.911554966553074</v>
      </c>
      <c r="Z46" s="29">
        <v>6</v>
      </c>
      <c r="AF46" s="9">
        <v>1341.5792049019296</v>
      </c>
      <c r="AG46" s="9">
        <f>AF46/10</f>
        <v>134.15792049019296</v>
      </c>
      <c r="AJ46" s="9">
        <v>185.42237532294681</v>
      </c>
      <c r="AK46" s="9">
        <f>AJ46/10</f>
        <v>18.542237532294681</v>
      </c>
      <c r="AN46" s="9">
        <f t="shared" si="1"/>
        <v>7.2352605912060257</v>
      </c>
      <c r="AO46" s="9">
        <f t="shared" si="2"/>
        <v>0.72352605912060253</v>
      </c>
    </row>
    <row r="47" spans="1:42" s="8" customFormat="1" x14ac:dyDescent="0.45">
      <c r="B47" s="9">
        <v>50.45</v>
      </c>
      <c r="C47" s="9">
        <v>11.45</v>
      </c>
      <c r="G47" s="8" t="s">
        <v>48</v>
      </c>
      <c r="H47" s="8" t="s">
        <v>744</v>
      </c>
      <c r="I47" s="8" t="s">
        <v>745</v>
      </c>
      <c r="J47" s="8">
        <v>6</v>
      </c>
      <c r="K47" s="8">
        <v>1000</v>
      </c>
      <c r="P47" s="28">
        <v>18.564015672985288</v>
      </c>
      <c r="Q47" s="28">
        <f>P47/10</f>
        <v>1.8564015672985288</v>
      </c>
      <c r="R47" s="8">
        <v>6</v>
      </c>
      <c r="S47" s="35"/>
      <c r="T47" s="28">
        <v>28.389991303660377</v>
      </c>
      <c r="U47" s="28">
        <f>T47/10</f>
        <v>2.8389991303660378</v>
      </c>
      <c r="V47" s="8">
        <v>6</v>
      </c>
      <c r="W47" s="35"/>
      <c r="X47" s="33">
        <v>46.954006976645665</v>
      </c>
      <c r="Y47" s="33">
        <f>X47/10</f>
        <v>4.6954006976645664</v>
      </c>
      <c r="Z47" s="29">
        <v>6</v>
      </c>
      <c r="AF47" s="9">
        <v>1272.9235853800808</v>
      </c>
      <c r="AG47" s="9">
        <f>AF47/10</f>
        <v>127.29235853800807</v>
      </c>
      <c r="AJ47" s="9">
        <v>187.72932487799781</v>
      </c>
      <c r="AK47" s="9">
        <f>AJ47/10</f>
        <v>18.772932487799782</v>
      </c>
      <c r="AN47" s="9">
        <f t="shared" si="1"/>
        <v>6.7806326273603386</v>
      </c>
      <c r="AO47" s="9">
        <f t="shared" si="2"/>
        <v>0.6780632627360339</v>
      </c>
    </row>
    <row r="48" spans="1:42" s="8" customFormat="1" x14ac:dyDescent="0.45">
      <c r="B48" s="9">
        <v>50.45</v>
      </c>
      <c r="C48" s="9">
        <v>11.45</v>
      </c>
      <c r="G48" s="8" t="s">
        <v>48</v>
      </c>
      <c r="H48" s="8" t="s">
        <v>746</v>
      </c>
      <c r="I48" s="8" t="s">
        <v>25</v>
      </c>
      <c r="J48" s="8">
        <v>6</v>
      </c>
      <c r="K48" s="8">
        <v>1000</v>
      </c>
      <c r="P48" s="28">
        <v>4.2939900612250446</v>
      </c>
      <c r="Q48" s="28">
        <f>P48/10</f>
        <v>0.42939900612250448</v>
      </c>
      <c r="R48" s="8">
        <v>6</v>
      </c>
      <c r="S48" s="35"/>
      <c r="T48" s="28">
        <v>0.51205189694398312</v>
      </c>
      <c r="U48" s="28">
        <f>T48/10</f>
        <v>5.1205189694398315E-2</v>
      </c>
      <c r="V48" s="8">
        <v>6</v>
      </c>
      <c r="W48" s="35"/>
      <c r="X48" s="33">
        <v>4.8060419581690281</v>
      </c>
      <c r="Y48" s="33">
        <f>X48/10</f>
        <v>0.48060419581690283</v>
      </c>
      <c r="Z48" s="29">
        <v>6</v>
      </c>
      <c r="AF48" s="9">
        <v>1972.3104058879242</v>
      </c>
      <c r="AG48" s="9">
        <f>AF48/10</f>
        <v>197.23104058879241</v>
      </c>
      <c r="AJ48" s="9">
        <v>268.15626712596878</v>
      </c>
      <c r="AK48" s="9">
        <f>AJ48/10</f>
        <v>26.815626712596877</v>
      </c>
      <c r="AN48" s="9">
        <f t="shared" si="1"/>
        <v>7.3550785406831976</v>
      </c>
      <c r="AO48" s="9">
        <f t="shared" si="2"/>
        <v>0.73550785406831976</v>
      </c>
    </row>
    <row r="49" spans="1:41" s="8" customFormat="1" x14ac:dyDescent="0.45">
      <c r="B49" s="9">
        <v>50.45</v>
      </c>
      <c r="C49" s="9">
        <v>11.45</v>
      </c>
      <c r="G49" s="8" t="s">
        <v>48</v>
      </c>
      <c r="H49" s="8" t="s">
        <v>746</v>
      </c>
      <c r="I49" s="8" t="s">
        <v>745</v>
      </c>
      <c r="J49" s="8">
        <v>6</v>
      </c>
      <c r="K49" s="8">
        <v>1000</v>
      </c>
      <c r="P49" s="28">
        <v>30.6749855860308</v>
      </c>
      <c r="Q49" s="28">
        <f>P49/10</f>
        <v>3.0674985586030799</v>
      </c>
      <c r="R49" s="8">
        <v>6</v>
      </c>
      <c r="S49" s="35"/>
      <c r="T49" s="28">
        <v>2.562872778700116</v>
      </c>
      <c r="U49" s="28">
        <f>T49/10</f>
        <v>0.2562872778700116</v>
      </c>
      <c r="V49" s="8">
        <v>6</v>
      </c>
      <c r="W49" s="35"/>
      <c r="X49" s="33">
        <v>33.237858364730904</v>
      </c>
      <c r="Y49" s="33">
        <f>X49/10</f>
        <v>3.3237858364730903</v>
      </c>
      <c r="Z49" s="29">
        <v>6</v>
      </c>
      <c r="AF49" s="9">
        <v>2032.0610598949279</v>
      </c>
      <c r="AG49" s="9">
        <f>AF49/10</f>
        <v>203.20610598949278</v>
      </c>
      <c r="AJ49" s="9">
        <v>274.46018946214656</v>
      </c>
      <c r="AK49" s="9">
        <f>AJ49/10</f>
        <v>27.446018946214657</v>
      </c>
      <c r="AN49" s="9">
        <f t="shared" si="1"/>
        <v>7.4038463060056623</v>
      </c>
      <c r="AO49" s="9">
        <f t="shared" si="2"/>
        <v>0.74038463060056625</v>
      </c>
    </row>
    <row r="50" spans="1:41" s="8" customFormat="1" x14ac:dyDescent="0.45">
      <c r="A50" s="8" t="s">
        <v>747</v>
      </c>
      <c r="B50" s="9">
        <v>42.783333333333331</v>
      </c>
      <c r="C50" s="9">
        <v>122.23333333333333</v>
      </c>
      <c r="G50" s="8" t="s">
        <v>18</v>
      </c>
      <c r="J50" s="8">
        <v>6.4</v>
      </c>
      <c r="K50" s="8">
        <v>450</v>
      </c>
      <c r="P50" s="27">
        <v>0.86</v>
      </c>
      <c r="Q50" s="27">
        <v>0.14000000000000001</v>
      </c>
      <c r="R50" s="8">
        <v>4</v>
      </c>
      <c r="T50" s="27">
        <v>2.17</v>
      </c>
      <c r="U50" s="27">
        <v>0.12</v>
      </c>
      <c r="V50" s="8">
        <v>4</v>
      </c>
      <c r="X50" s="27">
        <v>3.03</v>
      </c>
      <c r="Y50" s="27">
        <v>0.18439088914585774</v>
      </c>
      <c r="Z50" s="29">
        <v>4</v>
      </c>
      <c r="AF50" s="9"/>
      <c r="AG50" s="9"/>
      <c r="AJ50" s="9"/>
      <c r="AK50" s="9"/>
      <c r="AN50" s="9"/>
      <c r="AO50" s="9"/>
    </row>
    <row r="51" spans="1:41" s="8" customFormat="1" x14ac:dyDescent="0.45">
      <c r="B51" s="9">
        <v>42.783333333333331</v>
      </c>
      <c r="C51" s="9">
        <v>122.23333333333333</v>
      </c>
      <c r="G51" s="8" t="s">
        <v>18</v>
      </c>
      <c r="J51" s="8">
        <v>6.4</v>
      </c>
      <c r="K51" s="8">
        <v>450</v>
      </c>
      <c r="P51" s="27">
        <v>0.8</v>
      </c>
      <c r="Q51" s="27">
        <v>0.26</v>
      </c>
      <c r="R51" s="8">
        <v>4</v>
      </c>
      <c r="T51" s="27">
        <v>1.29</v>
      </c>
      <c r="U51" s="27">
        <v>0.18</v>
      </c>
      <c r="V51" s="8">
        <v>4</v>
      </c>
      <c r="X51" s="27">
        <v>2.09</v>
      </c>
      <c r="Y51" s="27">
        <v>0.31622776601683794</v>
      </c>
      <c r="Z51" s="29">
        <v>4</v>
      </c>
      <c r="AF51" s="9"/>
      <c r="AG51" s="9"/>
      <c r="AJ51" s="9"/>
      <c r="AK51" s="9"/>
      <c r="AN51" s="9"/>
      <c r="AO51" s="9"/>
    </row>
    <row r="52" spans="1:41" s="8" customFormat="1" x14ac:dyDescent="0.45">
      <c r="B52" s="9">
        <v>42.783333333333331</v>
      </c>
      <c r="C52" s="9">
        <v>122.23333333333333</v>
      </c>
      <c r="G52" s="8" t="s">
        <v>18</v>
      </c>
      <c r="J52" s="8">
        <v>6.4</v>
      </c>
      <c r="K52" s="8">
        <v>450</v>
      </c>
      <c r="P52" s="27">
        <v>0.1</v>
      </c>
      <c r="Q52" s="27">
        <v>0.04</v>
      </c>
      <c r="R52" s="8">
        <v>4</v>
      </c>
      <c r="T52" s="27">
        <v>1.4</v>
      </c>
      <c r="U52" s="27">
        <v>0.16</v>
      </c>
      <c r="V52" s="8">
        <v>4</v>
      </c>
      <c r="X52" s="27">
        <v>1.5</v>
      </c>
      <c r="Y52" s="27">
        <v>0.16492422502470644</v>
      </c>
      <c r="Z52" s="29">
        <v>4</v>
      </c>
      <c r="AF52" s="9"/>
      <c r="AG52" s="9"/>
      <c r="AJ52" s="9"/>
      <c r="AK52" s="9"/>
      <c r="AN52" s="9"/>
      <c r="AO52" s="9"/>
    </row>
    <row r="53" spans="1:41" s="8" customFormat="1" x14ac:dyDescent="0.45">
      <c r="B53" s="9">
        <v>42.783333333333331</v>
      </c>
      <c r="C53" s="9">
        <v>122.23333333333333</v>
      </c>
      <c r="G53" s="8" t="s">
        <v>48</v>
      </c>
      <c r="I53" s="8" t="s">
        <v>716</v>
      </c>
      <c r="J53" s="8">
        <v>6.4</v>
      </c>
      <c r="K53" s="8">
        <v>450</v>
      </c>
      <c r="P53" s="27">
        <v>2.11</v>
      </c>
      <c r="Q53" s="27">
        <v>0.04</v>
      </c>
      <c r="R53" s="8">
        <v>4</v>
      </c>
      <c r="T53" s="27">
        <v>0.96</v>
      </c>
      <c r="U53" s="27">
        <v>0.12</v>
      </c>
      <c r="V53" s="8">
        <v>4</v>
      </c>
      <c r="X53" s="27">
        <v>3.07</v>
      </c>
      <c r="Y53" s="27">
        <v>0.12649110640673517</v>
      </c>
      <c r="Z53" s="29">
        <v>4</v>
      </c>
      <c r="AF53" s="9"/>
      <c r="AG53" s="9"/>
      <c r="AJ53" s="9"/>
      <c r="AK53" s="9"/>
      <c r="AN53" s="9"/>
      <c r="AO53" s="9"/>
    </row>
    <row r="54" spans="1:41" s="8" customFormat="1" x14ac:dyDescent="0.45">
      <c r="B54" s="9">
        <v>42.783333333333331</v>
      </c>
      <c r="C54" s="9">
        <v>122.23333333333333</v>
      </c>
      <c r="G54" s="8" t="s">
        <v>48</v>
      </c>
      <c r="I54" s="8" t="s">
        <v>716</v>
      </c>
      <c r="J54" s="8">
        <v>6.4</v>
      </c>
      <c r="K54" s="8">
        <v>450</v>
      </c>
      <c r="P54" s="27">
        <v>0.76</v>
      </c>
      <c r="Q54" s="27">
        <v>0.16</v>
      </c>
      <c r="R54" s="8">
        <v>4</v>
      </c>
      <c r="T54" s="27">
        <v>1.05</v>
      </c>
      <c r="U54" s="27">
        <v>0.06</v>
      </c>
      <c r="V54" s="8">
        <v>4</v>
      </c>
      <c r="X54" s="27">
        <v>1.81</v>
      </c>
      <c r="Y54" s="27">
        <v>0.17088007490635063</v>
      </c>
      <c r="Z54" s="29">
        <v>4</v>
      </c>
      <c r="AF54" s="9"/>
      <c r="AG54" s="9"/>
      <c r="AJ54" s="9"/>
      <c r="AK54" s="9"/>
      <c r="AN54" s="9"/>
      <c r="AO54" s="9"/>
    </row>
    <row r="55" spans="1:41" s="8" customFormat="1" x14ac:dyDescent="0.45">
      <c r="B55" s="9">
        <v>42.783333333333331</v>
      </c>
      <c r="C55" s="9">
        <v>122.23333333333333</v>
      </c>
      <c r="G55" s="8" t="s">
        <v>48</v>
      </c>
      <c r="I55" s="8" t="s">
        <v>716</v>
      </c>
      <c r="J55" s="8">
        <v>6.4</v>
      </c>
      <c r="K55" s="8">
        <v>450</v>
      </c>
      <c r="P55" s="27">
        <v>0.54</v>
      </c>
      <c r="Q55" s="27">
        <v>0.26</v>
      </c>
      <c r="R55" s="8">
        <v>4</v>
      </c>
      <c r="T55" s="27">
        <v>1.08</v>
      </c>
      <c r="U55" s="27">
        <v>0.18</v>
      </c>
      <c r="V55" s="8">
        <v>4</v>
      </c>
      <c r="X55" s="27">
        <v>1.62</v>
      </c>
      <c r="Y55" s="27">
        <v>0.31622776601683794</v>
      </c>
      <c r="Z55" s="29">
        <v>4</v>
      </c>
      <c r="AF55" s="9"/>
      <c r="AG55" s="9"/>
      <c r="AJ55" s="9"/>
      <c r="AK55" s="9"/>
      <c r="AN55" s="9"/>
      <c r="AO55" s="9"/>
    </row>
    <row r="56" spans="1:41" s="8" customFormat="1" x14ac:dyDescent="0.45">
      <c r="B56" s="9">
        <v>42.783333333333331</v>
      </c>
      <c r="C56" s="9">
        <v>122.23333333333333</v>
      </c>
      <c r="G56" s="8" t="s">
        <v>748</v>
      </c>
      <c r="J56" s="8">
        <v>6.4</v>
      </c>
      <c r="K56" s="8">
        <v>450</v>
      </c>
      <c r="P56" s="27">
        <v>1</v>
      </c>
      <c r="Q56" s="27">
        <v>0.08</v>
      </c>
      <c r="R56" s="8">
        <v>4</v>
      </c>
      <c r="T56" s="27">
        <v>2.21</v>
      </c>
      <c r="U56" s="27">
        <v>0.08</v>
      </c>
      <c r="V56" s="8">
        <v>4</v>
      </c>
      <c r="X56" s="27">
        <v>3.21</v>
      </c>
      <c r="Y56" s="27">
        <v>0.11313708498984761</v>
      </c>
      <c r="Z56" s="29">
        <v>4</v>
      </c>
      <c r="AF56" s="9"/>
      <c r="AG56" s="9"/>
      <c r="AJ56" s="9"/>
      <c r="AK56" s="9"/>
      <c r="AN56" s="9"/>
      <c r="AO56" s="9"/>
    </row>
    <row r="57" spans="1:41" s="8" customFormat="1" x14ac:dyDescent="0.45">
      <c r="B57" s="9">
        <v>42.783333333333331</v>
      </c>
      <c r="C57" s="9">
        <v>122.23333333333333</v>
      </c>
      <c r="G57" s="8" t="s">
        <v>748</v>
      </c>
      <c r="J57" s="8">
        <v>6.4</v>
      </c>
      <c r="K57" s="8">
        <v>450</v>
      </c>
      <c r="P57" s="27">
        <v>1.18</v>
      </c>
      <c r="Q57" s="27">
        <v>0.34</v>
      </c>
      <c r="R57" s="8">
        <v>4</v>
      </c>
      <c r="T57" s="27">
        <v>1.2</v>
      </c>
      <c r="U57" s="27">
        <v>0.06</v>
      </c>
      <c r="V57" s="8">
        <v>4</v>
      </c>
      <c r="X57" s="27">
        <v>2.38</v>
      </c>
      <c r="Y57" s="27">
        <v>0.34525353003264142</v>
      </c>
      <c r="Z57" s="29">
        <v>4</v>
      </c>
      <c r="AF57" s="9"/>
      <c r="AG57" s="9"/>
      <c r="AJ57" s="9"/>
      <c r="AK57" s="9"/>
      <c r="AN57" s="9"/>
      <c r="AO57" s="9"/>
    </row>
    <row r="58" spans="1:41" s="8" customFormat="1" x14ac:dyDescent="0.45">
      <c r="B58" s="9">
        <v>42.783333333333331</v>
      </c>
      <c r="C58" s="9">
        <v>122.23333333333333</v>
      </c>
      <c r="G58" s="8" t="s">
        <v>748</v>
      </c>
      <c r="J58" s="8">
        <v>6.4</v>
      </c>
      <c r="K58" s="8">
        <v>450</v>
      </c>
      <c r="P58" s="27">
        <v>0.12</v>
      </c>
      <c r="Q58" s="27">
        <v>0.12</v>
      </c>
      <c r="R58" s="8">
        <v>4</v>
      </c>
      <c r="T58" s="27">
        <v>1.93</v>
      </c>
      <c r="U58" s="27">
        <v>0.76</v>
      </c>
      <c r="V58" s="8">
        <v>4</v>
      </c>
      <c r="X58" s="27">
        <v>2.0499999999999998</v>
      </c>
      <c r="Y58" s="27">
        <v>0.76941536246685382</v>
      </c>
      <c r="Z58" s="29">
        <v>4</v>
      </c>
      <c r="AF58" s="9"/>
      <c r="AG58" s="9"/>
      <c r="AJ58" s="9"/>
      <c r="AK58" s="9"/>
      <c r="AN58" s="9"/>
      <c r="AO58" s="9"/>
    </row>
    <row r="59" spans="1:41" s="8" customFormat="1" x14ac:dyDescent="0.45">
      <c r="B59" s="9">
        <v>42.033333333333331</v>
      </c>
      <c r="C59" s="9">
        <v>116.26666666666667</v>
      </c>
      <c r="G59" s="8" t="s">
        <v>18</v>
      </c>
      <c r="H59" s="11" t="s">
        <v>750</v>
      </c>
      <c r="J59" s="8">
        <v>2.1</v>
      </c>
      <c r="K59" s="8">
        <v>385</v>
      </c>
      <c r="M59" s="8">
        <v>1.24</v>
      </c>
      <c r="P59" s="27">
        <v>2.48</v>
      </c>
      <c r="Q59" s="27">
        <v>0.46540305112880381</v>
      </c>
      <c r="R59" s="8">
        <v>6</v>
      </c>
      <c r="T59" s="27">
        <v>2.2999999999999998</v>
      </c>
      <c r="U59" s="27">
        <v>0.66136223055145804</v>
      </c>
      <c r="V59" s="8">
        <v>6</v>
      </c>
      <c r="X59" s="33">
        <v>4.78</v>
      </c>
      <c r="Y59" s="33">
        <v>0.68585712797928988</v>
      </c>
      <c r="Z59" s="29">
        <v>6</v>
      </c>
      <c r="AF59" s="9"/>
      <c r="AG59" s="9"/>
      <c r="AJ59" s="9"/>
      <c r="AK59" s="9"/>
      <c r="AN59" s="9"/>
      <c r="AO59" s="9"/>
    </row>
    <row r="60" spans="1:41" s="8" customFormat="1" x14ac:dyDescent="0.45">
      <c r="A60" s="8" t="s">
        <v>749</v>
      </c>
      <c r="B60" s="9">
        <v>42.033333333333331</v>
      </c>
      <c r="C60" s="9">
        <v>116.26666666666667</v>
      </c>
      <c r="G60" s="8" t="s">
        <v>230</v>
      </c>
      <c r="H60" s="11" t="s">
        <v>751</v>
      </c>
      <c r="J60" s="8">
        <v>2.1</v>
      </c>
      <c r="K60" s="8">
        <v>385</v>
      </c>
      <c r="M60" s="8">
        <v>1.46</v>
      </c>
      <c r="P60" s="27">
        <v>2.2400000000000002</v>
      </c>
      <c r="Q60" s="27">
        <v>0.51439284598446733</v>
      </c>
      <c r="R60" s="8">
        <v>6</v>
      </c>
      <c r="T60" s="27">
        <v>3.17</v>
      </c>
      <c r="U60" s="27">
        <v>0.61237243569579447</v>
      </c>
      <c r="V60" s="8">
        <v>6</v>
      </c>
      <c r="X60" s="33">
        <v>5.41</v>
      </c>
      <c r="Y60" s="33">
        <v>0.63686733312362631</v>
      </c>
      <c r="Z60" s="29">
        <v>6</v>
      </c>
      <c r="AF60" s="9"/>
      <c r="AG60" s="9"/>
      <c r="AJ60" s="9"/>
      <c r="AK60" s="9"/>
      <c r="AN60" s="9"/>
      <c r="AO60" s="9"/>
    </row>
    <row r="61" spans="1:41" s="8" customFormat="1" x14ac:dyDescent="0.45">
      <c r="B61" s="9">
        <v>42.033333333333331</v>
      </c>
      <c r="C61" s="9">
        <v>116.26666666666667</v>
      </c>
      <c r="G61" s="8" t="s">
        <v>30</v>
      </c>
      <c r="H61" s="11" t="s">
        <v>752</v>
      </c>
      <c r="J61" s="8">
        <v>2.1</v>
      </c>
      <c r="K61" s="8">
        <v>385</v>
      </c>
      <c r="M61" s="8">
        <v>1.47</v>
      </c>
      <c r="P61" s="27">
        <v>2.48</v>
      </c>
      <c r="Q61" s="27">
        <v>0.46540305112880381</v>
      </c>
      <c r="R61" s="8">
        <v>6</v>
      </c>
      <c r="T61" s="27">
        <v>6.03</v>
      </c>
      <c r="U61" s="27">
        <v>2.7679234093449909</v>
      </c>
      <c r="V61" s="8">
        <v>6</v>
      </c>
      <c r="X61" s="33">
        <v>8.51</v>
      </c>
      <c r="Y61" s="33">
        <v>2.5964591273501685</v>
      </c>
      <c r="Z61" s="29">
        <v>6</v>
      </c>
      <c r="AF61" s="9"/>
      <c r="AG61" s="9"/>
      <c r="AJ61" s="9"/>
      <c r="AK61" s="9"/>
      <c r="AN61" s="9"/>
      <c r="AO61" s="9"/>
    </row>
    <row r="62" spans="1:41" s="8" customFormat="1" x14ac:dyDescent="0.45">
      <c r="A62" s="8" t="s">
        <v>753</v>
      </c>
      <c r="B62" s="9">
        <v>43.633333333333333</v>
      </c>
      <c r="C62" s="9">
        <v>116.7</v>
      </c>
      <c r="G62" s="8" t="s">
        <v>18</v>
      </c>
      <c r="I62" s="8" t="s">
        <v>754</v>
      </c>
      <c r="J62" s="8">
        <v>-0.4</v>
      </c>
      <c r="K62" s="8">
        <v>350</v>
      </c>
      <c r="M62" s="8">
        <v>1.28</v>
      </c>
      <c r="P62" s="27">
        <v>0.97336065573770425</v>
      </c>
      <c r="Q62" s="27">
        <v>0.11165212457839911</v>
      </c>
      <c r="R62" s="8">
        <v>63</v>
      </c>
      <c r="T62" s="27">
        <v>5.080259562841535</v>
      </c>
      <c r="U62" s="27">
        <v>0.72313494946172951</v>
      </c>
      <c r="V62" s="8">
        <v>63</v>
      </c>
      <c r="X62" s="33">
        <v>6.0387864823348707</v>
      </c>
      <c r="Y62" s="33">
        <v>0.77229767729216769</v>
      </c>
      <c r="Z62" s="29">
        <v>63</v>
      </c>
      <c r="AF62" s="9"/>
      <c r="AG62" s="9"/>
      <c r="AJ62" s="9"/>
      <c r="AK62" s="9"/>
      <c r="AN62" s="9"/>
      <c r="AO62" s="9"/>
    </row>
    <row r="63" spans="1:41" s="8" customFormat="1" x14ac:dyDescent="0.45">
      <c r="B63" s="9">
        <v>43.633333333333333</v>
      </c>
      <c r="C63" s="9">
        <v>116.7</v>
      </c>
      <c r="G63" s="8" t="s">
        <v>18</v>
      </c>
      <c r="I63" s="8" t="s">
        <v>755</v>
      </c>
      <c r="J63" s="8">
        <v>-0.4</v>
      </c>
      <c r="K63" s="8">
        <v>350</v>
      </c>
      <c r="M63" s="8">
        <v>1.3</v>
      </c>
      <c r="P63" s="27">
        <v>0.98360655737704916</v>
      </c>
      <c r="Q63" s="27">
        <v>0.16918547118535476</v>
      </c>
      <c r="R63" s="8">
        <v>63</v>
      </c>
      <c r="T63" s="27">
        <v>4.9180327868852522</v>
      </c>
      <c r="U63" s="27">
        <v>0.54151098495796268</v>
      </c>
      <c r="V63" s="8">
        <v>63</v>
      </c>
      <c r="X63" s="33">
        <v>5.8986175115207402</v>
      </c>
      <c r="Y63" s="33">
        <v>0.57281842968377383</v>
      </c>
      <c r="Z63" s="29">
        <v>63</v>
      </c>
      <c r="AF63" s="9"/>
      <c r="AG63" s="9"/>
      <c r="AJ63" s="9"/>
      <c r="AK63" s="9"/>
      <c r="AN63" s="9"/>
      <c r="AO63" s="9"/>
    </row>
    <row r="64" spans="1:41" s="8" customFormat="1" x14ac:dyDescent="0.45">
      <c r="B64" s="9">
        <v>43.633333333333333</v>
      </c>
      <c r="C64" s="9">
        <v>116.7</v>
      </c>
      <c r="G64" s="8" t="s">
        <v>18</v>
      </c>
      <c r="I64" s="8" t="s">
        <v>756</v>
      </c>
      <c r="J64" s="8">
        <v>-0.4</v>
      </c>
      <c r="K64" s="8">
        <v>350</v>
      </c>
      <c r="M64" s="8">
        <v>1.25</v>
      </c>
      <c r="P64" s="27">
        <v>2.3664845173041886</v>
      </c>
      <c r="Q64" s="27">
        <v>0.33800011855874046</v>
      </c>
      <c r="R64" s="8">
        <v>54</v>
      </c>
      <c r="T64" s="27">
        <v>4.5595628415300533</v>
      </c>
      <c r="U64" s="27">
        <v>0.75579124150031929</v>
      </c>
      <c r="V64" s="8">
        <v>54</v>
      </c>
      <c r="X64" s="33">
        <v>6.9390681003584191</v>
      </c>
      <c r="Y64" s="33">
        <v>0.76244369225498632</v>
      </c>
      <c r="Z64" s="29">
        <v>54</v>
      </c>
      <c r="AF64" s="9"/>
      <c r="AG64" s="9"/>
      <c r="AJ64" s="9"/>
      <c r="AK64" s="9"/>
      <c r="AN64" s="9"/>
      <c r="AO64" s="9"/>
    </row>
    <row r="65" spans="1:42" s="8" customFormat="1" x14ac:dyDescent="0.45">
      <c r="B65" s="9">
        <v>43.633333333333333</v>
      </c>
      <c r="C65" s="9">
        <v>116.7</v>
      </c>
      <c r="G65" s="8" t="s">
        <v>18</v>
      </c>
      <c r="I65" s="8" t="s">
        <v>757</v>
      </c>
      <c r="J65" s="8">
        <v>-0.4</v>
      </c>
      <c r="K65" s="8">
        <v>350</v>
      </c>
      <c r="M65" s="8">
        <v>1.26</v>
      </c>
      <c r="P65" s="27">
        <v>1.8214936247723146</v>
      </c>
      <c r="Q65" s="27">
        <v>0.41514251157186549</v>
      </c>
      <c r="R65" s="8">
        <v>54</v>
      </c>
      <c r="T65" s="27">
        <v>5.2823315118397067</v>
      </c>
      <c r="U65" s="27">
        <v>1.0920525651854931</v>
      </c>
      <c r="V65" s="8">
        <v>54</v>
      </c>
      <c r="X65" s="33">
        <v>7.1115662513512019</v>
      </c>
      <c r="Y65" s="33">
        <v>1.1666159747830847</v>
      </c>
      <c r="Z65" s="29">
        <v>54</v>
      </c>
      <c r="AF65" s="9"/>
      <c r="AG65" s="9"/>
      <c r="AJ65" s="9"/>
      <c r="AK65" s="9"/>
      <c r="AN65" s="9"/>
      <c r="AO65" s="9"/>
    </row>
    <row r="66" spans="1:42" s="8" customFormat="1" x14ac:dyDescent="0.45">
      <c r="B66" s="9">
        <v>33.5</v>
      </c>
      <c r="C66" s="9">
        <v>-112.16666666666667</v>
      </c>
      <c r="G66" s="8" t="s">
        <v>758</v>
      </c>
      <c r="J66" s="8">
        <v>23</v>
      </c>
      <c r="K66" s="8">
        <v>18</v>
      </c>
      <c r="M66" s="8">
        <v>1.36</v>
      </c>
      <c r="P66" s="27">
        <v>4.24</v>
      </c>
      <c r="Q66" s="27">
        <v>0.42400000000000004</v>
      </c>
      <c r="R66" s="8">
        <v>73</v>
      </c>
      <c r="T66" s="27">
        <v>8.4600000000000009</v>
      </c>
      <c r="U66" s="27">
        <v>0.84600000000000009</v>
      </c>
      <c r="V66" s="8">
        <v>73</v>
      </c>
      <c r="X66" s="27">
        <v>12.700000000000001</v>
      </c>
      <c r="Y66" s="27">
        <v>1.27</v>
      </c>
      <c r="Z66" s="29">
        <v>73</v>
      </c>
      <c r="AF66" s="9"/>
      <c r="AG66" s="9"/>
      <c r="AJ66" s="9"/>
      <c r="AK66" s="9"/>
      <c r="AN66" s="9"/>
      <c r="AO66" s="9"/>
    </row>
    <row r="67" spans="1:42" s="8" customFormat="1" x14ac:dyDescent="0.45">
      <c r="B67" s="9">
        <v>33.5</v>
      </c>
      <c r="C67" s="9">
        <v>-112.16666666666667</v>
      </c>
      <c r="G67" s="8" t="s">
        <v>628</v>
      </c>
      <c r="J67" s="8">
        <v>23</v>
      </c>
      <c r="K67" s="8">
        <v>18</v>
      </c>
      <c r="M67" s="8">
        <v>1.26</v>
      </c>
      <c r="P67" s="27">
        <v>6.15</v>
      </c>
      <c r="Q67" s="27">
        <v>0.61499999999999999</v>
      </c>
      <c r="R67" s="8">
        <v>54</v>
      </c>
      <c r="T67" s="27">
        <v>17.64</v>
      </c>
      <c r="U67" s="27">
        <v>1.764</v>
      </c>
      <c r="V67" s="8">
        <v>54</v>
      </c>
      <c r="X67" s="27">
        <v>23.79</v>
      </c>
      <c r="Y67" s="27">
        <v>2.379</v>
      </c>
      <c r="Z67" s="29">
        <v>54</v>
      </c>
      <c r="AF67" s="9"/>
      <c r="AG67" s="9"/>
      <c r="AJ67" s="9"/>
      <c r="AK67" s="9"/>
      <c r="AN67" s="9"/>
      <c r="AO67" s="9"/>
    </row>
    <row r="68" spans="1:42" s="8" customFormat="1" x14ac:dyDescent="0.45">
      <c r="B68" s="9">
        <v>33.5</v>
      </c>
      <c r="C68" s="9">
        <v>-112.16666666666667</v>
      </c>
      <c r="G68" s="8" t="s">
        <v>30</v>
      </c>
      <c r="J68" s="8">
        <v>23</v>
      </c>
      <c r="K68" s="8">
        <v>18</v>
      </c>
      <c r="M68" s="8">
        <v>1.25</v>
      </c>
      <c r="P68" s="27">
        <v>4.6099999999999994</v>
      </c>
      <c r="Q68" s="27">
        <v>0.46099999999999997</v>
      </c>
      <c r="R68" s="8">
        <v>23</v>
      </c>
      <c r="T68" s="27">
        <v>33.870000000000005</v>
      </c>
      <c r="U68" s="27">
        <v>3.3870000000000005</v>
      </c>
      <c r="V68" s="8">
        <v>23</v>
      </c>
      <c r="X68" s="27">
        <v>38.480000000000004</v>
      </c>
      <c r="Y68" s="27">
        <v>3.8480000000000003</v>
      </c>
      <c r="Z68" s="29">
        <v>23</v>
      </c>
      <c r="AF68" s="9"/>
      <c r="AG68" s="9"/>
      <c r="AJ68" s="9"/>
      <c r="AK68" s="9"/>
      <c r="AN68" s="9"/>
      <c r="AO68" s="9"/>
    </row>
    <row r="69" spans="1:42" s="8" customFormat="1" x14ac:dyDescent="0.45">
      <c r="A69" s="8" t="s">
        <v>759</v>
      </c>
      <c r="B69" s="9">
        <v>-43.633333333333333</v>
      </c>
      <c r="C69" s="9">
        <v>172.45</v>
      </c>
      <c r="G69" s="8" t="s">
        <v>18</v>
      </c>
      <c r="I69" s="8" t="s">
        <v>760</v>
      </c>
      <c r="J69" s="8">
        <v>12</v>
      </c>
      <c r="K69" s="8">
        <v>650</v>
      </c>
      <c r="M69" s="8">
        <v>1.44</v>
      </c>
      <c r="P69" s="27">
        <v>2.1</v>
      </c>
      <c r="Q69" s="27">
        <v>2.9098453567157141</v>
      </c>
      <c r="R69" s="8">
        <v>108</v>
      </c>
      <c r="T69" s="27">
        <v>76.300000000000011</v>
      </c>
      <c r="U69" s="33">
        <v>52.065447275520448</v>
      </c>
      <c r="V69" s="8">
        <v>108</v>
      </c>
      <c r="X69" s="33">
        <v>78.400000000000006</v>
      </c>
      <c r="Y69" s="33">
        <v>54.975292632236169</v>
      </c>
      <c r="Z69" s="8">
        <v>108</v>
      </c>
      <c r="AF69" s="9">
        <v>755</v>
      </c>
      <c r="AG69" s="9">
        <v>840.05008779238869</v>
      </c>
      <c r="AH69" s="8">
        <v>135</v>
      </c>
      <c r="AJ69" s="9">
        <v>60.7</v>
      </c>
      <c r="AK69" s="9">
        <v>44.268199647150773</v>
      </c>
      <c r="AL69" s="8">
        <v>135</v>
      </c>
      <c r="AN69" s="9">
        <v>12.6</v>
      </c>
      <c r="AO69" s="9">
        <v>11.61895003862225</v>
      </c>
      <c r="AP69" s="8">
        <v>135</v>
      </c>
    </row>
    <row r="70" spans="1:42" s="8" customFormat="1" x14ac:dyDescent="0.45">
      <c r="B70" s="9">
        <v>-43.633333333333333</v>
      </c>
      <c r="C70" s="9">
        <v>172.45</v>
      </c>
      <c r="G70" s="8" t="s">
        <v>18</v>
      </c>
      <c r="I70" s="8" t="s">
        <v>761</v>
      </c>
      <c r="J70" s="8">
        <v>12</v>
      </c>
      <c r="K70" s="8">
        <v>650</v>
      </c>
      <c r="M70" s="8">
        <v>1.38</v>
      </c>
      <c r="P70" s="27">
        <v>2.58</v>
      </c>
      <c r="Q70" s="27">
        <v>4.2608449866194382</v>
      </c>
      <c r="R70" s="8">
        <v>108</v>
      </c>
      <c r="T70" s="27">
        <v>65.820000000000007</v>
      </c>
      <c r="U70" s="33">
        <v>57.781214940497748</v>
      </c>
      <c r="V70" s="8">
        <v>108</v>
      </c>
      <c r="X70" s="33">
        <v>68.400000000000006</v>
      </c>
      <c r="Y70" s="33">
        <v>62.042059927117187</v>
      </c>
      <c r="Z70" s="8">
        <v>108</v>
      </c>
      <c r="AF70" s="9">
        <v>877</v>
      </c>
      <c r="AG70" s="9">
        <v>1050.3530834914516</v>
      </c>
      <c r="AH70" s="8">
        <v>135</v>
      </c>
      <c r="AJ70" s="9">
        <v>57</v>
      </c>
      <c r="AK70" s="9">
        <v>37.180640123591203</v>
      </c>
      <c r="AL70" s="8">
        <v>135</v>
      </c>
      <c r="AN70" s="9">
        <v>15.5</v>
      </c>
      <c r="AO70" s="9">
        <v>16.963667056388484</v>
      </c>
      <c r="AP70" s="8">
        <v>135</v>
      </c>
    </row>
    <row r="71" spans="1:42" s="8" customFormat="1" x14ac:dyDescent="0.45">
      <c r="B71" s="9">
        <v>-43.633333333333333</v>
      </c>
      <c r="C71" s="9">
        <v>172.45</v>
      </c>
      <c r="G71" s="8" t="s">
        <v>18</v>
      </c>
      <c r="I71" s="8" t="s">
        <v>762</v>
      </c>
      <c r="J71" s="8">
        <v>12</v>
      </c>
      <c r="K71" s="8">
        <v>650</v>
      </c>
      <c r="M71" s="8">
        <v>1.41</v>
      </c>
      <c r="P71" s="27">
        <v>3.12</v>
      </c>
      <c r="Q71" s="27">
        <v>5.1760216382855271</v>
      </c>
      <c r="R71" s="8">
        <v>72</v>
      </c>
      <c r="T71" s="27">
        <v>101.88</v>
      </c>
      <c r="U71" s="33">
        <v>46.159930675857815</v>
      </c>
      <c r="V71" s="8">
        <v>72</v>
      </c>
      <c r="X71" s="33">
        <v>105</v>
      </c>
      <c r="Y71" s="33">
        <v>51.335952314143341</v>
      </c>
      <c r="Z71" s="8">
        <v>72</v>
      </c>
      <c r="AF71" s="9">
        <v>1031</v>
      </c>
      <c r="AG71" s="9">
        <v>1128.9331246801114</v>
      </c>
      <c r="AH71" s="8">
        <v>90</v>
      </c>
      <c r="AJ71" s="9">
        <v>81.400000000000006</v>
      </c>
      <c r="AK71" s="9">
        <v>42.121538433442815</v>
      </c>
      <c r="AL71" s="8">
        <v>90</v>
      </c>
      <c r="AN71" s="9">
        <v>11.9</v>
      </c>
      <c r="AO71" s="9">
        <v>6.6407830863535962</v>
      </c>
      <c r="AP71" s="8">
        <v>90</v>
      </c>
    </row>
    <row r="72" spans="1:42" s="8" customFormat="1" x14ac:dyDescent="0.45">
      <c r="B72" s="9">
        <v>-43.633333333333333</v>
      </c>
      <c r="C72" s="9">
        <v>172.45</v>
      </c>
      <c r="G72" s="8" t="s">
        <v>18</v>
      </c>
      <c r="I72" s="8" t="s">
        <v>763</v>
      </c>
      <c r="J72" s="8">
        <v>12</v>
      </c>
      <c r="K72" s="8">
        <v>650</v>
      </c>
      <c r="M72" s="8">
        <v>1.41</v>
      </c>
      <c r="P72" s="27">
        <v>1.87</v>
      </c>
      <c r="Q72" s="27">
        <v>2.4607315985291849</v>
      </c>
      <c r="R72" s="8">
        <v>72</v>
      </c>
      <c r="T72" s="27">
        <v>71.429999999999993</v>
      </c>
      <c r="U72" s="33">
        <v>36.147298654256304</v>
      </c>
      <c r="V72" s="8">
        <v>72</v>
      </c>
      <c r="X72" s="33">
        <v>73.3</v>
      </c>
      <c r="Y72" s="33">
        <v>38.60803025278549</v>
      </c>
      <c r="Z72" s="8">
        <v>72</v>
      </c>
      <c r="AF72" s="9">
        <v>820</v>
      </c>
      <c r="AG72" s="9">
        <v>872.78863420647269</v>
      </c>
      <c r="AH72" s="8">
        <v>90</v>
      </c>
      <c r="AJ72" s="9">
        <v>57.6</v>
      </c>
      <c r="AK72" s="9">
        <v>16.791694375494096</v>
      </c>
      <c r="AL72" s="8">
        <v>90</v>
      </c>
      <c r="AN72" s="9">
        <v>13.7</v>
      </c>
      <c r="AO72" s="9">
        <v>10.530384608360704</v>
      </c>
      <c r="AP72" s="8">
        <v>90</v>
      </c>
    </row>
    <row r="73" spans="1:42" s="8" customFormat="1" x14ac:dyDescent="0.45">
      <c r="B73" s="9">
        <v>-43.633333333333333</v>
      </c>
      <c r="C73" s="9">
        <v>172.45</v>
      </c>
      <c r="G73" s="8" t="s">
        <v>18</v>
      </c>
      <c r="I73" s="8" t="s">
        <v>19</v>
      </c>
      <c r="J73" s="8">
        <v>12</v>
      </c>
      <c r="K73" s="8">
        <v>650</v>
      </c>
      <c r="M73" s="8">
        <v>1.41</v>
      </c>
      <c r="P73" s="27">
        <v>2.04</v>
      </c>
      <c r="Q73" s="27">
        <v>2.545584412271571</v>
      </c>
      <c r="R73" s="8">
        <v>72</v>
      </c>
      <c r="T73" s="27">
        <v>39.660000000000004</v>
      </c>
      <c r="U73" s="33">
        <v>13.491597385039324</v>
      </c>
      <c r="V73" s="8">
        <v>72</v>
      </c>
      <c r="X73" s="33">
        <v>41.7</v>
      </c>
      <c r="Y73" s="33">
        <v>16.037181797310897</v>
      </c>
      <c r="Z73" s="8">
        <v>72</v>
      </c>
      <c r="AF73" s="9">
        <v>598</v>
      </c>
      <c r="AG73" s="9">
        <v>711.5124735378854</v>
      </c>
      <c r="AH73" s="8">
        <v>90</v>
      </c>
      <c r="AJ73" s="9">
        <v>37.5</v>
      </c>
      <c r="AK73" s="9">
        <v>6.0715731075232888</v>
      </c>
      <c r="AL73" s="8">
        <v>90</v>
      </c>
      <c r="AN73" s="9">
        <v>16.5</v>
      </c>
      <c r="AO73" s="9">
        <v>21.724847525356768</v>
      </c>
      <c r="AP73" s="8">
        <v>90</v>
      </c>
    </row>
    <row r="74" spans="1:42" s="8" customFormat="1" x14ac:dyDescent="0.45">
      <c r="A74" s="8" t="s">
        <v>23</v>
      </c>
      <c r="B74" s="9">
        <v>-37.733333333333334</v>
      </c>
      <c r="C74" s="9">
        <v>175.58333333333334</v>
      </c>
      <c r="G74" s="8" t="s">
        <v>18</v>
      </c>
      <c r="H74" s="8" t="s">
        <v>24</v>
      </c>
      <c r="I74" s="8" t="s">
        <v>25</v>
      </c>
      <c r="J74" s="8">
        <v>13.7</v>
      </c>
      <c r="K74" s="8">
        <v>1614</v>
      </c>
      <c r="M74" s="8">
        <v>1.04</v>
      </c>
      <c r="P74" s="27">
        <v>2.5142857142857142</v>
      </c>
      <c r="Q74" s="27">
        <f t="shared" ref="Q74:Q85" si="3">P74/10</f>
        <v>0.25142857142857145</v>
      </c>
      <c r="R74" s="8">
        <v>3</v>
      </c>
      <c r="T74" s="27">
        <v>14.737500000000001</v>
      </c>
      <c r="U74" s="27">
        <f t="shared" ref="U74:U85" si="4">T74/10</f>
        <v>1.4737500000000001</v>
      </c>
      <c r="V74" s="8">
        <v>3</v>
      </c>
      <c r="X74" s="27">
        <v>17.251785714285717</v>
      </c>
      <c r="Y74" s="27">
        <f t="shared" ref="Y74:Y85" si="5">X74/10</f>
        <v>1.7251785714285717</v>
      </c>
      <c r="Z74" s="29">
        <v>3</v>
      </c>
      <c r="AF74" s="9"/>
      <c r="AG74" s="9"/>
      <c r="AJ74" s="9"/>
      <c r="AK74" s="9"/>
      <c r="AN74" s="9"/>
      <c r="AO74" s="9"/>
    </row>
    <row r="75" spans="1:42" s="8" customFormat="1" x14ac:dyDescent="0.45">
      <c r="B75" s="9">
        <v>-37.733333333333334</v>
      </c>
      <c r="C75" s="9">
        <v>175.58333333333334</v>
      </c>
      <c r="G75" s="8" t="s">
        <v>18</v>
      </c>
      <c r="H75" s="8" t="s">
        <v>24</v>
      </c>
      <c r="J75" s="8">
        <v>13.7</v>
      </c>
      <c r="K75" s="8">
        <v>1614</v>
      </c>
      <c r="M75" s="8">
        <v>1.04</v>
      </c>
      <c r="P75" s="27">
        <v>2.5928571428571421</v>
      </c>
      <c r="Q75" s="27">
        <f t="shared" si="3"/>
        <v>0.25928571428571423</v>
      </c>
      <c r="R75" s="8">
        <v>3</v>
      </c>
      <c r="T75" s="27">
        <v>16.649999999999999</v>
      </c>
      <c r="U75" s="27">
        <f t="shared" si="4"/>
        <v>1.6649999999999998</v>
      </c>
      <c r="V75" s="8">
        <v>3</v>
      </c>
      <c r="X75" s="27">
        <v>19.24285714285714</v>
      </c>
      <c r="Y75" s="27">
        <f t="shared" si="5"/>
        <v>1.9242857142857139</v>
      </c>
      <c r="Z75" s="29">
        <v>3</v>
      </c>
      <c r="AF75" s="9"/>
      <c r="AG75" s="9"/>
      <c r="AJ75" s="9"/>
      <c r="AK75" s="9"/>
      <c r="AN75" s="9"/>
      <c r="AO75" s="9"/>
    </row>
    <row r="76" spans="1:42" s="8" customFormat="1" x14ac:dyDescent="0.45">
      <c r="B76" s="9">
        <v>-37.733333333333334</v>
      </c>
      <c r="C76" s="9">
        <v>175.58333333333334</v>
      </c>
      <c r="G76" s="8" t="s">
        <v>18</v>
      </c>
      <c r="H76" s="8" t="s">
        <v>24</v>
      </c>
      <c r="J76" s="8">
        <v>13.7</v>
      </c>
      <c r="K76" s="8">
        <v>1614</v>
      </c>
      <c r="M76" s="8">
        <v>1.04</v>
      </c>
      <c r="P76" s="27">
        <v>1.8107142857142862</v>
      </c>
      <c r="Q76" s="27">
        <f t="shared" si="3"/>
        <v>0.18107142857142861</v>
      </c>
      <c r="R76" s="8">
        <v>3</v>
      </c>
      <c r="T76" s="27">
        <v>14.4</v>
      </c>
      <c r="U76" s="27">
        <f t="shared" si="4"/>
        <v>1.44</v>
      </c>
      <c r="V76" s="8">
        <v>3</v>
      </c>
      <c r="X76" s="27">
        <v>16.210714285714285</v>
      </c>
      <c r="Y76" s="27">
        <f t="shared" si="5"/>
        <v>1.6210714285714285</v>
      </c>
      <c r="Z76" s="29">
        <v>3</v>
      </c>
      <c r="AF76" s="9"/>
      <c r="AG76" s="9"/>
      <c r="AJ76" s="9"/>
      <c r="AK76" s="9"/>
      <c r="AN76" s="9"/>
      <c r="AO76" s="9"/>
    </row>
    <row r="77" spans="1:42" s="8" customFormat="1" x14ac:dyDescent="0.45">
      <c r="B77" s="9">
        <v>-37.733333333333334</v>
      </c>
      <c r="C77" s="9">
        <v>175.58333333333334</v>
      </c>
      <c r="G77" s="8" t="s">
        <v>18</v>
      </c>
      <c r="H77" s="8" t="s">
        <v>24</v>
      </c>
      <c r="I77" s="8" t="s">
        <v>26</v>
      </c>
      <c r="J77" s="8">
        <v>13.7</v>
      </c>
      <c r="K77" s="8">
        <v>1614</v>
      </c>
      <c r="M77" s="8">
        <v>1.04</v>
      </c>
      <c r="P77" s="27">
        <v>3.7035714285714301</v>
      </c>
      <c r="Q77" s="27">
        <f t="shared" si="3"/>
        <v>0.370357142857143</v>
      </c>
      <c r="R77" s="8">
        <v>3</v>
      </c>
      <c r="T77" s="27">
        <v>145.6875</v>
      </c>
      <c r="U77" s="27">
        <f t="shared" si="4"/>
        <v>14.56875</v>
      </c>
      <c r="V77" s="8">
        <v>3</v>
      </c>
      <c r="X77" s="27">
        <v>149.39107142857142</v>
      </c>
      <c r="Y77" s="27">
        <f t="shared" si="5"/>
        <v>14.939107142857143</v>
      </c>
      <c r="Z77" s="29">
        <v>3</v>
      </c>
      <c r="AF77" s="9"/>
      <c r="AG77" s="9"/>
      <c r="AJ77" s="9"/>
      <c r="AK77" s="9"/>
      <c r="AN77" s="9"/>
      <c r="AO77" s="9"/>
    </row>
    <row r="78" spans="1:42" s="8" customFormat="1" x14ac:dyDescent="0.45">
      <c r="B78" s="9">
        <v>-37.733333333333334</v>
      </c>
      <c r="C78" s="9">
        <v>175.58333333333334</v>
      </c>
      <c r="G78" s="8" t="s">
        <v>18</v>
      </c>
      <c r="H78" s="8" t="s">
        <v>24</v>
      </c>
      <c r="J78" s="8">
        <v>13.7</v>
      </c>
      <c r="K78" s="8">
        <v>1614</v>
      </c>
      <c r="M78" s="8">
        <v>1.04</v>
      </c>
      <c r="P78" s="27">
        <v>3.660714285714286</v>
      </c>
      <c r="Q78" s="27">
        <f t="shared" si="3"/>
        <v>0.3660714285714286</v>
      </c>
      <c r="R78" s="8">
        <v>3</v>
      </c>
      <c r="T78" s="27">
        <v>142.19999999999999</v>
      </c>
      <c r="U78" s="27">
        <f t="shared" si="4"/>
        <v>14.219999999999999</v>
      </c>
      <c r="V78" s="8">
        <v>3</v>
      </c>
      <c r="X78" s="27">
        <v>145.86071428571427</v>
      </c>
      <c r="Y78" s="27">
        <f t="shared" si="5"/>
        <v>14.586071428571426</v>
      </c>
      <c r="Z78" s="29">
        <v>3</v>
      </c>
      <c r="AF78" s="9"/>
      <c r="AG78" s="9"/>
      <c r="AJ78" s="9"/>
      <c r="AK78" s="9"/>
      <c r="AN78" s="9"/>
      <c r="AO78" s="9"/>
    </row>
    <row r="79" spans="1:42" s="8" customFormat="1" x14ac:dyDescent="0.45">
      <c r="B79" s="9">
        <v>-37.733333333333334</v>
      </c>
      <c r="C79" s="9">
        <v>175.58333333333334</v>
      </c>
      <c r="G79" s="8" t="s">
        <v>18</v>
      </c>
      <c r="H79" s="8" t="s">
        <v>24</v>
      </c>
      <c r="J79" s="8">
        <v>13.7</v>
      </c>
      <c r="K79" s="8">
        <v>1614</v>
      </c>
      <c r="M79" s="8">
        <v>1.04</v>
      </c>
      <c r="P79" s="27">
        <v>2.6821428571428561</v>
      </c>
      <c r="Q79" s="27">
        <f t="shared" si="3"/>
        <v>0.26821428571428563</v>
      </c>
      <c r="R79" s="8">
        <v>3</v>
      </c>
      <c r="T79" s="27">
        <v>136.23750000000001</v>
      </c>
      <c r="U79" s="27">
        <f t="shared" si="4"/>
        <v>13.623750000000001</v>
      </c>
      <c r="V79" s="8">
        <v>3</v>
      </c>
      <c r="X79" s="27">
        <v>138.91964285714286</v>
      </c>
      <c r="Y79" s="27">
        <f t="shared" si="5"/>
        <v>13.891964285714286</v>
      </c>
      <c r="Z79" s="29">
        <v>3</v>
      </c>
      <c r="AF79" s="9"/>
      <c r="AG79" s="9"/>
      <c r="AJ79" s="9"/>
      <c r="AK79" s="9"/>
      <c r="AN79" s="9"/>
      <c r="AO79" s="9"/>
    </row>
    <row r="80" spans="1:42" s="8" customFormat="1" x14ac:dyDescent="0.45">
      <c r="B80" s="9">
        <v>-37.733333333333334</v>
      </c>
      <c r="C80" s="9">
        <v>175.58333333333334</v>
      </c>
      <c r="G80" s="8" t="s">
        <v>27</v>
      </c>
      <c r="H80" s="8" t="s">
        <v>28</v>
      </c>
      <c r="I80" s="8" t="s">
        <v>25</v>
      </c>
      <c r="J80" s="8">
        <v>13.7</v>
      </c>
      <c r="K80" s="8">
        <v>1614</v>
      </c>
      <c r="M80" s="8">
        <v>0.55000000000000004</v>
      </c>
      <c r="P80" s="27">
        <v>35.877551020408177</v>
      </c>
      <c r="Q80" s="27">
        <f t="shared" si="3"/>
        <v>3.5877551020408176</v>
      </c>
      <c r="R80" s="8">
        <v>3</v>
      </c>
      <c r="T80" s="27">
        <v>2.6005025125628158</v>
      </c>
      <c r="U80" s="27">
        <f t="shared" si="4"/>
        <v>0.26005025125628156</v>
      </c>
      <c r="V80" s="8">
        <v>3</v>
      </c>
      <c r="X80" s="27">
        <v>38.478053532970989</v>
      </c>
      <c r="Y80" s="27">
        <f t="shared" si="5"/>
        <v>3.8478053532970988</v>
      </c>
      <c r="Z80" s="29">
        <v>3</v>
      </c>
      <c r="AF80" s="9"/>
      <c r="AG80" s="9"/>
      <c r="AJ80" s="9"/>
      <c r="AK80" s="9"/>
      <c r="AN80" s="9"/>
      <c r="AO80" s="9"/>
    </row>
    <row r="81" spans="1:42" s="8" customFormat="1" x14ac:dyDescent="0.45">
      <c r="B81" s="9">
        <v>-37.733333333333334</v>
      </c>
      <c r="C81" s="9">
        <v>175.58333333333334</v>
      </c>
      <c r="G81" s="8" t="s">
        <v>27</v>
      </c>
      <c r="H81" s="8" t="s">
        <v>28</v>
      </c>
      <c r="J81" s="8">
        <v>13.7</v>
      </c>
      <c r="K81" s="8">
        <v>1614</v>
      </c>
      <c r="M81" s="8">
        <v>0.55000000000000004</v>
      </c>
      <c r="P81" s="27">
        <v>38</v>
      </c>
      <c r="Q81" s="27">
        <f t="shared" si="3"/>
        <v>3.8</v>
      </c>
      <c r="R81" s="8">
        <v>3</v>
      </c>
      <c r="T81" s="27">
        <v>0.56532663316582898</v>
      </c>
      <c r="U81" s="27">
        <f t="shared" si="4"/>
        <v>5.6532663316582896E-2</v>
      </c>
      <c r="V81" s="8">
        <v>3</v>
      </c>
      <c r="X81" s="27">
        <v>38.565326633165832</v>
      </c>
      <c r="Y81" s="27">
        <f t="shared" si="5"/>
        <v>3.8565326633165831</v>
      </c>
      <c r="Z81" s="29">
        <v>3</v>
      </c>
      <c r="AF81" s="9"/>
      <c r="AG81" s="9"/>
      <c r="AJ81" s="9"/>
      <c r="AK81" s="9"/>
      <c r="AN81" s="9"/>
      <c r="AO81" s="9"/>
    </row>
    <row r="82" spans="1:42" s="8" customFormat="1" x14ac:dyDescent="0.45">
      <c r="B82" s="9">
        <v>-37.733333333333334</v>
      </c>
      <c r="C82" s="9">
        <v>175.58333333333334</v>
      </c>
      <c r="G82" s="8" t="s">
        <v>27</v>
      </c>
      <c r="H82" s="8" t="s">
        <v>28</v>
      </c>
      <c r="J82" s="8">
        <v>13.7</v>
      </c>
      <c r="K82" s="8">
        <v>1614</v>
      </c>
      <c r="M82" s="8">
        <v>0.55000000000000004</v>
      </c>
      <c r="P82" s="27">
        <v>30.734693877551017</v>
      </c>
      <c r="Q82" s="27">
        <f t="shared" si="3"/>
        <v>3.0734693877551016</v>
      </c>
      <c r="R82" s="8">
        <v>3</v>
      </c>
      <c r="T82" s="27">
        <v>1.9221105527638218</v>
      </c>
      <c r="U82" s="27">
        <f t="shared" si="4"/>
        <v>0.19221105527638219</v>
      </c>
      <c r="V82" s="8">
        <v>3</v>
      </c>
      <c r="X82" s="27">
        <v>32.656804430314835</v>
      </c>
      <c r="Y82" s="27">
        <f t="shared" si="5"/>
        <v>3.2656804430314836</v>
      </c>
      <c r="Z82" s="29">
        <v>3</v>
      </c>
      <c r="AF82" s="9"/>
      <c r="AG82" s="9"/>
      <c r="AJ82" s="9"/>
      <c r="AK82" s="9"/>
      <c r="AN82" s="9"/>
      <c r="AO82" s="9"/>
    </row>
    <row r="83" spans="1:42" s="8" customFormat="1" x14ac:dyDescent="0.45">
      <c r="B83" s="9">
        <v>-37.733333333333334</v>
      </c>
      <c r="C83" s="9">
        <v>175.58333333333334</v>
      </c>
      <c r="G83" s="8" t="s">
        <v>27</v>
      </c>
      <c r="H83" s="8" t="s">
        <v>28</v>
      </c>
      <c r="I83" s="8" t="s">
        <v>26</v>
      </c>
      <c r="J83" s="8">
        <v>13.7</v>
      </c>
      <c r="K83" s="8">
        <v>1614</v>
      </c>
      <c r="M83" s="8">
        <v>0.55000000000000004</v>
      </c>
      <c r="P83" s="27">
        <v>59.551020408163275</v>
      </c>
      <c r="Q83" s="27">
        <f t="shared" si="3"/>
        <v>5.9551020408163273</v>
      </c>
      <c r="R83" s="8">
        <v>3</v>
      </c>
      <c r="T83" s="27">
        <v>63.881909547738587</v>
      </c>
      <c r="U83" s="27">
        <f t="shared" si="4"/>
        <v>6.3881909547738589</v>
      </c>
      <c r="V83" s="8">
        <v>3</v>
      </c>
      <c r="X83" s="27">
        <v>123.43292995590187</v>
      </c>
      <c r="Y83" s="27">
        <f t="shared" si="5"/>
        <v>12.343292995590186</v>
      </c>
      <c r="Z83" s="29">
        <v>3</v>
      </c>
      <c r="AF83" s="9"/>
      <c r="AG83" s="9"/>
      <c r="AJ83" s="9"/>
      <c r="AK83" s="9"/>
      <c r="AN83" s="9"/>
      <c r="AO83" s="9"/>
    </row>
    <row r="84" spans="1:42" s="8" customFormat="1" x14ac:dyDescent="0.45">
      <c r="B84" s="9">
        <v>-37.733333333333334</v>
      </c>
      <c r="C84" s="9">
        <v>175.58333333333334</v>
      </c>
      <c r="G84" s="8" t="s">
        <v>27</v>
      </c>
      <c r="H84" s="8" t="s">
        <v>28</v>
      </c>
      <c r="J84" s="8">
        <v>13.7</v>
      </c>
      <c r="K84" s="8">
        <v>1614</v>
      </c>
      <c r="M84" s="8">
        <v>0.55000000000000004</v>
      </c>
      <c r="P84" s="27">
        <v>57.428571428571445</v>
      </c>
      <c r="Q84" s="27">
        <f t="shared" si="3"/>
        <v>5.7428571428571447</v>
      </c>
      <c r="R84" s="8">
        <v>3</v>
      </c>
      <c r="T84" s="27">
        <v>61.055276381909628</v>
      </c>
      <c r="U84" s="27">
        <f t="shared" si="4"/>
        <v>6.1055276381909627</v>
      </c>
      <c r="V84" s="8">
        <v>3</v>
      </c>
      <c r="X84" s="27">
        <v>118.48384781048108</v>
      </c>
      <c r="Y84" s="27">
        <f t="shared" si="5"/>
        <v>11.848384781048107</v>
      </c>
      <c r="Z84" s="29">
        <v>3</v>
      </c>
      <c r="AF84" s="9"/>
      <c r="AG84" s="9"/>
      <c r="AJ84" s="9"/>
      <c r="AK84" s="9"/>
      <c r="AN84" s="9"/>
      <c r="AO84" s="9"/>
    </row>
    <row r="85" spans="1:42" s="8" customFormat="1" x14ac:dyDescent="0.45">
      <c r="B85" s="9">
        <v>-37.733333333333334</v>
      </c>
      <c r="C85" s="9">
        <v>175.58333333333334</v>
      </c>
      <c r="G85" s="8" t="s">
        <v>27</v>
      </c>
      <c r="H85" s="8" t="s">
        <v>28</v>
      </c>
      <c r="J85" s="8">
        <v>13.7</v>
      </c>
      <c r="K85" s="8">
        <v>1614</v>
      </c>
      <c r="M85" s="8">
        <v>0.55000000000000004</v>
      </c>
      <c r="P85" s="27">
        <v>48.367346938775498</v>
      </c>
      <c r="Q85" s="27">
        <f t="shared" si="3"/>
        <v>4.83673469387755</v>
      </c>
      <c r="R85" s="8">
        <v>3</v>
      </c>
      <c r="T85" s="27">
        <v>57.437185929648173</v>
      </c>
      <c r="U85" s="27">
        <f t="shared" si="4"/>
        <v>5.7437185929648171</v>
      </c>
      <c r="V85" s="8">
        <v>3</v>
      </c>
      <c r="X85" s="27">
        <v>105.80453286842368</v>
      </c>
      <c r="Y85" s="27">
        <f t="shared" si="5"/>
        <v>10.580453286842367</v>
      </c>
      <c r="Z85" s="29">
        <v>3</v>
      </c>
      <c r="AF85" s="9"/>
      <c r="AG85" s="9"/>
      <c r="AJ85" s="9"/>
      <c r="AK85" s="9"/>
      <c r="AN85" s="9"/>
      <c r="AO85" s="9"/>
    </row>
    <row r="86" spans="1:42" s="8" customFormat="1" x14ac:dyDescent="0.45">
      <c r="A86" s="8" t="s">
        <v>29</v>
      </c>
      <c r="B86" s="9">
        <v>40.533333333333331</v>
      </c>
      <c r="C86" s="9">
        <v>-3.2833333333333332</v>
      </c>
      <c r="G86" s="8" t="s">
        <v>30</v>
      </c>
      <c r="H86" s="11" t="s">
        <v>31</v>
      </c>
      <c r="I86" s="8" t="s">
        <v>32</v>
      </c>
      <c r="J86" s="8">
        <v>13.2</v>
      </c>
      <c r="K86" s="8">
        <v>430</v>
      </c>
      <c r="M86" s="8">
        <v>1.4</v>
      </c>
      <c r="P86" s="27">
        <v>1.4115646258503398</v>
      </c>
      <c r="Q86" s="27">
        <v>1.4525575150103793</v>
      </c>
      <c r="R86" s="8">
        <v>48</v>
      </c>
      <c r="T86" s="27">
        <v>9.9865047233468189</v>
      </c>
      <c r="U86" s="27">
        <v>12.130595529710247</v>
      </c>
      <c r="V86" s="8">
        <v>39</v>
      </c>
      <c r="X86" s="27">
        <v>11.398069349197158</v>
      </c>
      <c r="Y86" s="27">
        <v>12.217253015299281</v>
      </c>
      <c r="Z86" s="29">
        <v>44</v>
      </c>
      <c r="AF86" s="9"/>
      <c r="AG86" s="9"/>
      <c r="AJ86" s="9"/>
      <c r="AK86" s="9"/>
      <c r="AN86" s="9"/>
      <c r="AO86" s="9"/>
    </row>
    <row r="87" spans="1:42" s="8" customFormat="1" x14ac:dyDescent="0.45">
      <c r="B87" s="9">
        <v>40.533333333333331</v>
      </c>
      <c r="C87" s="9">
        <v>-3.2833333333333332</v>
      </c>
      <c r="G87" s="8" t="s">
        <v>30</v>
      </c>
      <c r="H87" s="11" t="s">
        <v>31</v>
      </c>
      <c r="I87" s="8" t="s">
        <v>33</v>
      </c>
      <c r="J87" s="8">
        <v>13.2</v>
      </c>
      <c r="K87" s="8">
        <v>430</v>
      </c>
      <c r="M87" s="8">
        <v>1.4</v>
      </c>
      <c r="P87" s="27">
        <v>10.476190476190483</v>
      </c>
      <c r="Q87" s="27">
        <v>12.690603364804385</v>
      </c>
      <c r="R87" s="8">
        <v>48</v>
      </c>
      <c r="T87" s="27">
        <v>34.143049932523624</v>
      </c>
      <c r="U87" s="27">
        <v>23.72483275581104</v>
      </c>
      <c r="V87" s="8">
        <v>39</v>
      </c>
      <c r="X87" s="27">
        <v>44.619240408714106</v>
      </c>
      <c r="Y87" s="27">
        <v>26.905744796492602</v>
      </c>
      <c r="Z87" s="29">
        <v>44</v>
      </c>
      <c r="AF87" s="9"/>
      <c r="AG87" s="9"/>
      <c r="AJ87" s="9"/>
      <c r="AK87" s="9"/>
      <c r="AN87" s="9"/>
      <c r="AO87" s="9"/>
    </row>
    <row r="88" spans="1:42" s="8" customFormat="1" x14ac:dyDescent="0.45">
      <c r="B88" s="9">
        <v>40.533333333333331</v>
      </c>
      <c r="C88" s="9">
        <v>-3.2833333333333332</v>
      </c>
      <c r="G88" s="8" t="s">
        <v>30</v>
      </c>
      <c r="H88" s="11" t="s">
        <v>31</v>
      </c>
      <c r="I88" s="8" t="s">
        <v>34</v>
      </c>
      <c r="J88" s="8">
        <v>13.2</v>
      </c>
      <c r="K88" s="8">
        <v>430</v>
      </c>
      <c r="M88" s="8">
        <v>1.4</v>
      </c>
      <c r="P88" s="27">
        <v>2.4213836477987423</v>
      </c>
      <c r="Q88" s="27">
        <v>1.9589958267799861</v>
      </c>
      <c r="R88" s="8">
        <v>33</v>
      </c>
      <c r="T88" s="27">
        <v>6.2593144560357645</v>
      </c>
      <c r="U88" s="27">
        <v>4.2082437759240721</v>
      </c>
      <c r="V88" s="8">
        <v>33</v>
      </c>
      <c r="X88" s="27">
        <v>8.6806981038345068</v>
      </c>
      <c r="Y88" s="27">
        <v>4.6418725022285017</v>
      </c>
      <c r="Z88" s="29">
        <v>33</v>
      </c>
      <c r="AF88" s="9"/>
      <c r="AG88" s="9"/>
      <c r="AJ88" s="9"/>
      <c r="AK88" s="9"/>
      <c r="AN88" s="9"/>
      <c r="AO88" s="9"/>
    </row>
    <row r="89" spans="1:42" s="8" customFormat="1" x14ac:dyDescent="0.45">
      <c r="B89" s="9">
        <v>40.533333333333331</v>
      </c>
      <c r="C89" s="9">
        <v>-3.2833333333333332</v>
      </c>
      <c r="G89" s="8" t="s">
        <v>30</v>
      </c>
      <c r="H89" s="11" t="s">
        <v>31</v>
      </c>
      <c r="I89" s="8" t="s">
        <v>35</v>
      </c>
      <c r="J89" s="8">
        <v>13.2</v>
      </c>
      <c r="K89" s="8">
        <v>430</v>
      </c>
      <c r="M89" s="8">
        <v>1.4</v>
      </c>
      <c r="P89" s="27">
        <v>15.608919382504284</v>
      </c>
      <c r="Q89" s="27">
        <v>22.415129953981033</v>
      </c>
      <c r="R89" s="8">
        <v>33</v>
      </c>
      <c r="T89" s="27">
        <v>40.774962742175873</v>
      </c>
      <c r="U89" s="27">
        <v>41.033287324882096</v>
      </c>
      <c r="V89" s="8">
        <v>33</v>
      </c>
      <c r="X89" s="27">
        <v>56.383882124680156</v>
      </c>
      <c r="Y89" s="27">
        <v>46.756483181909516</v>
      </c>
      <c r="Z89" s="29">
        <v>33</v>
      </c>
      <c r="AF89" s="9"/>
      <c r="AG89" s="9"/>
      <c r="AJ89" s="9"/>
      <c r="AK89" s="9"/>
      <c r="AN89" s="9"/>
      <c r="AO89" s="9"/>
    </row>
    <row r="90" spans="1:42" s="8" customFormat="1" x14ac:dyDescent="0.45">
      <c r="A90" s="8" t="s">
        <v>764</v>
      </c>
      <c r="B90" s="9">
        <v>29.75</v>
      </c>
      <c r="C90" s="9">
        <v>94.233333333333334</v>
      </c>
      <c r="G90" s="8" t="s">
        <v>48</v>
      </c>
      <c r="H90" s="8" t="s">
        <v>765</v>
      </c>
      <c r="J90" s="8">
        <v>8.8000000000000007</v>
      </c>
      <c r="K90" s="8">
        <v>670</v>
      </c>
      <c r="M90" s="8">
        <v>0.97</v>
      </c>
      <c r="P90" s="27">
        <v>3.2416502946954799</v>
      </c>
      <c r="Q90" s="27">
        <v>2.7149116111883602</v>
      </c>
      <c r="R90" s="8">
        <v>5</v>
      </c>
      <c r="T90" s="27">
        <v>1.0258449304174999</v>
      </c>
      <c r="U90" s="27">
        <v>0.37341890677929895</v>
      </c>
      <c r="V90" s="8">
        <v>5</v>
      </c>
      <c r="X90" s="27">
        <v>2.7710843373494001</v>
      </c>
      <c r="Y90" s="27">
        <v>2.747938960300941</v>
      </c>
      <c r="Z90" s="29">
        <v>5</v>
      </c>
      <c r="AF90" s="9">
        <v>507.79220779220805</v>
      </c>
      <c r="AG90" s="9">
        <v>69.695625272720349</v>
      </c>
      <c r="AH90" s="8">
        <v>5</v>
      </c>
      <c r="AJ90" s="9">
        <v>106.49350649350599</v>
      </c>
      <c r="AK90" s="9">
        <v>145.1992193181683</v>
      </c>
      <c r="AL90" s="8">
        <v>5</v>
      </c>
      <c r="AN90" s="9">
        <f>AF90/AJ90</f>
        <v>4.7682926829268544</v>
      </c>
      <c r="AO90" s="9">
        <f>AN90/10</f>
        <v>0.47682926829268546</v>
      </c>
      <c r="AP90" s="8">
        <v>5</v>
      </c>
    </row>
    <row r="91" spans="1:42" s="8" customFormat="1" x14ac:dyDescent="0.45">
      <c r="B91" s="9">
        <v>29.75</v>
      </c>
      <c r="C91" s="9">
        <v>94.233333333333334</v>
      </c>
      <c r="G91" s="8" t="s">
        <v>18</v>
      </c>
      <c r="J91" s="8">
        <v>8.8000000000000007</v>
      </c>
      <c r="K91" s="8">
        <v>670</v>
      </c>
      <c r="M91" s="8">
        <v>1.36</v>
      </c>
      <c r="P91" s="27">
        <v>1.4263261296660099</v>
      </c>
      <c r="Q91" s="27">
        <v>0.28994201672885483</v>
      </c>
      <c r="R91" s="8">
        <v>5</v>
      </c>
      <c r="T91" s="27">
        <v>0.52485089463220702</v>
      </c>
      <c r="U91" s="27">
        <v>1.0669111622265404</v>
      </c>
      <c r="V91" s="8">
        <v>5</v>
      </c>
      <c r="X91" s="27">
        <v>2.2409638554216902</v>
      </c>
      <c r="Y91" s="27">
        <v>1.508672370361297</v>
      </c>
      <c r="Z91" s="29">
        <v>5</v>
      </c>
      <c r="AF91" s="9">
        <v>203.89610389610402</v>
      </c>
      <c r="AG91" s="9">
        <v>17.423906318180634</v>
      </c>
      <c r="AH91" s="8">
        <v>5</v>
      </c>
      <c r="AJ91" s="9">
        <v>44.1558441558442</v>
      </c>
      <c r="AK91" s="9">
        <v>37.751797022723551</v>
      </c>
      <c r="AL91" s="8">
        <v>5</v>
      </c>
      <c r="AN91" s="9">
        <f>AF91/AJ91</f>
        <v>4.6176470588235281</v>
      </c>
      <c r="AO91" s="9">
        <f>AN91/10</f>
        <v>0.4617647058823528</v>
      </c>
      <c r="AP91" s="8">
        <v>5</v>
      </c>
    </row>
    <row r="92" spans="1:42" s="8" customFormat="1" x14ac:dyDescent="0.45">
      <c r="B92" s="9">
        <v>29.75</v>
      </c>
      <c r="C92" s="9">
        <v>94.233333333333334</v>
      </c>
      <c r="G92" s="8" t="s">
        <v>30</v>
      </c>
      <c r="H92" s="8" t="s">
        <v>766</v>
      </c>
      <c r="J92" s="8">
        <v>8.8000000000000007</v>
      </c>
      <c r="K92" s="8">
        <v>670</v>
      </c>
      <c r="M92" s="8">
        <v>1.21</v>
      </c>
      <c r="P92" s="27">
        <v>1.1669941060903699</v>
      </c>
      <c r="Q92" s="27">
        <v>0.26358365157168173</v>
      </c>
      <c r="R92" s="8">
        <v>5</v>
      </c>
      <c r="T92" s="27">
        <v>8.2067594433399602</v>
      </c>
      <c r="U92" s="27">
        <v>5.7613202760233229</v>
      </c>
      <c r="V92" s="8">
        <v>5</v>
      </c>
      <c r="X92" s="27">
        <v>9.5421686746987895</v>
      </c>
      <c r="Y92" s="27">
        <v>5.3342344523489231</v>
      </c>
      <c r="Z92" s="29">
        <v>5</v>
      </c>
      <c r="AF92" s="9">
        <v>312.98701298701303</v>
      </c>
      <c r="AG92" s="9">
        <v>11.615937545452962</v>
      </c>
      <c r="AH92" s="8">
        <v>5</v>
      </c>
      <c r="AJ92" s="9">
        <v>46.753246753246799</v>
      </c>
      <c r="AK92" s="9">
        <v>81.311562818174025</v>
      </c>
      <c r="AL92" s="8">
        <v>5</v>
      </c>
      <c r="AN92" s="9">
        <f>AF92/AJ92</f>
        <v>6.6944444444444384</v>
      </c>
      <c r="AO92" s="9">
        <f>AN92/10</f>
        <v>0.66944444444444384</v>
      </c>
      <c r="AP92" s="8">
        <v>5</v>
      </c>
    </row>
    <row r="93" spans="1:42" s="8" customFormat="1" x14ac:dyDescent="0.45">
      <c r="B93" s="9">
        <v>29.8</v>
      </c>
      <c r="C93" s="9">
        <v>121.78333333333333</v>
      </c>
      <c r="G93" s="8" t="s">
        <v>48</v>
      </c>
      <c r="H93" s="8" t="s">
        <v>767</v>
      </c>
      <c r="I93" s="8" t="s">
        <v>768</v>
      </c>
      <c r="J93" s="8">
        <v>16.2</v>
      </c>
      <c r="K93" s="8">
        <v>1374.7</v>
      </c>
      <c r="M93" s="8">
        <v>1.1000000000000001</v>
      </c>
      <c r="P93" s="27">
        <v>14.2</v>
      </c>
      <c r="Q93" s="27">
        <v>2.6</v>
      </c>
      <c r="R93" s="8">
        <v>4</v>
      </c>
      <c r="T93" s="28">
        <v>1.1000000000000001</v>
      </c>
      <c r="U93" s="28">
        <v>0.8</v>
      </c>
      <c r="V93" s="8">
        <v>4</v>
      </c>
      <c r="X93" s="33">
        <v>15.299999999999999</v>
      </c>
      <c r="Y93" s="33">
        <v>2.7202941017470885</v>
      </c>
      <c r="Z93" s="29">
        <v>4</v>
      </c>
      <c r="AF93" s="9"/>
      <c r="AG93" s="9"/>
      <c r="AJ93" s="9"/>
      <c r="AK93" s="9"/>
      <c r="AN93" s="9"/>
      <c r="AO93" s="9"/>
    </row>
    <row r="94" spans="1:42" s="8" customFormat="1" x14ac:dyDescent="0.45">
      <c r="B94" s="9">
        <v>29.8</v>
      </c>
      <c r="C94" s="9">
        <v>121.78333333333333</v>
      </c>
      <c r="G94" s="8" t="s">
        <v>66</v>
      </c>
      <c r="H94" s="8" t="s">
        <v>769</v>
      </c>
      <c r="I94" s="8" t="s">
        <v>770</v>
      </c>
      <c r="J94" s="8">
        <v>16.2</v>
      </c>
      <c r="K94" s="8">
        <v>1374.7</v>
      </c>
      <c r="M94" s="8">
        <v>1.3</v>
      </c>
      <c r="P94" s="27">
        <v>16.5</v>
      </c>
      <c r="Q94" s="27">
        <v>1.6</v>
      </c>
      <c r="R94" s="8">
        <v>4</v>
      </c>
      <c r="T94" s="28">
        <v>0.4</v>
      </c>
      <c r="U94" s="28">
        <v>0.4</v>
      </c>
      <c r="V94" s="8">
        <v>4</v>
      </c>
      <c r="X94" s="33">
        <v>16.899999999999999</v>
      </c>
      <c r="Y94" s="33">
        <v>1.6492422502470645</v>
      </c>
      <c r="Z94" s="29">
        <v>4</v>
      </c>
      <c r="AF94" s="9"/>
      <c r="AG94" s="9"/>
      <c r="AJ94" s="9"/>
      <c r="AK94" s="9"/>
      <c r="AN94" s="9"/>
      <c r="AO94" s="9"/>
    </row>
    <row r="95" spans="1:42" s="8" customFormat="1" x14ac:dyDescent="0.45">
      <c r="B95" s="9">
        <v>29.8</v>
      </c>
      <c r="C95" s="9">
        <v>121.78333333333333</v>
      </c>
      <c r="G95" s="8" t="s">
        <v>48</v>
      </c>
      <c r="H95" s="8" t="s">
        <v>771</v>
      </c>
      <c r="I95" s="8" t="s">
        <v>772</v>
      </c>
      <c r="J95" s="8">
        <v>16.2</v>
      </c>
      <c r="K95" s="8">
        <v>1374.7</v>
      </c>
      <c r="M95" s="8">
        <v>1.4</v>
      </c>
      <c r="P95" s="27">
        <v>22.1</v>
      </c>
      <c r="Q95" s="27">
        <v>5.8</v>
      </c>
      <c r="R95" s="8">
        <v>4</v>
      </c>
      <c r="T95" s="28">
        <v>1.6</v>
      </c>
      <c r="U95" s="28">
        <v>0.4</v>
      </c>
      <c r="V95" s="8">
        <v>4</v>
      </c>
      <c r="X95" s="33">
        <v>23.700000000000003</v>
      </c>
      <c r="Y95" s="33">
        <v>5.8137767414994528</v>
      </c>
      <c r="Z95" s="29">
        <v>4</v>
      </c>
      <c r="AF95" s="9"/>
      <c r="AG95" s="9"/>
      <c r="AJ95" s="9"/>
      <c r="AK95" s="9"/>
      <c r="AN95" s="9"/>
      <c r="AO95" s="9"/>
    </row>
    <row r="96" spans="1:42" s="8" customFormat="1" x14ac:dyDescent="0.45">
      <c r="B96" s="9">
        <v>29.8</v>
      </c>
      <c r="C96" s="9">
        <v>121.78333333333333</v>
      </c>
      <c r="G96" s="8" t="s">
        <v>48</v>
      </c>
      <c r="H96" s="8" t="s">
        <v>773</v>
      </c>
      <c r="I96" s="8" t="s">
        <v>772</v>
      </c>
      <c r="J96" s="8">
        <v>16.2</v>
      </c>
      <c r="K96" s="8">
        <v>1374.7</v>
      </c>
      <c r="M96" s="8">
        <v>1.3</v>
      </c>
      <c r="P96" s="27">
        <v>24.1</v>
      </c>
      <c r="Q96" s="27">
        <v>4.8</v>
      </c>
      <c r="R96" s="8">
        <v>4</v>
      </c>
      <c r="T96" s="28">
        <v>0.5</v>
      </c>
      <c r="U96" s="28">
        <v>0.2</v>
      </c>
      <c r="V96" s="8">
        <v>4</v>
      </c>
      <c r="X96" s="33">
        <v>24.6</v>
      </c>
      <c r="Y96" s="33">
        <v>4.8041648597857254</v>
      </c>
      <c r="Z96" s="29">
        <v>4</v>
      </c>
      <c r="AF96" s="9"/>
      <c r="AG96" s="9"/>
      <c r="AJ96" s="9"/>
      <c r="AK96" s="9"/>
      <c r="AN96" s="9"/>
      <c r="AO96" s="9"/>
    </row>
    <row r="97" spans="1:69" s="8" customFormat="1" x14ac:dyDescent="0.45">
      <c r="B97" s="9">
        <v>29.8</v>
      </c>
      <c r="C97" s="9">
        <v>121.78333333333333</v>
      </c>
      <c r="G97" s="8" t="s">
        <v>48</v>
      </c>
      <c r="H97" s="8" t="s">
        <v>774</v>
      </c>
      <c r="J97" s="8">
        <v>16.2</v>
      </c>
      <c r="K97" s="8">
        <v>1374.7</v>
      </c>
      <c r="M97" s="8">
        <v>1.4</v>
      </c>
      <c r="P97" s="27">
        <v>19.5</v>
      </c>
      <c r="Q97" s="27">
        <v>3.8</v>
      </c>
      <c r="R97" s="8">
        <v>4</v>
      </c>
      <c r="T97" s="28">
        <v>2</v>
      </c>
      <c r="U97" s="28">
        <v>1.2</v>
      </c>
      <c r="V97" s="8">
        <v>4</v>
      </c>
      <c r="X97" s="33">
        <v>21.5</v>
      </c>
      <c r="Y97" s="33">
        <v>3.9849717690342548</v>
      </c>
      <c r="Z97" s="29">
        <v>4</v>
      </c>
      <c r="AF97" s="9"/>
      <c r="AG97" s="9"/>
      <c r="AJ97" s="9"/>
      <c r="AK97" s="9"/>
      <c r="AN97" s="9"/>
      <c r="AO97" s="9"/>
    </row>
    <row r="98" spans="1:69" s="8" customFormat="1" x14ac:dyDescent="0.45">
      <c r="A98" s="8" t="s">
        <v>775</v>
      </c>
      <c r="B98" s="9">
        <v>58.233333333333334</v>
      </c>
      <c r="C98" s="9">
        <v>26.733333333333334</v>
      </c>
      <c r="G98" s="8" t="s">
        <v>48</v>
      </c>
      <c r="M98" s="8">
        <v>1.34</v>
      </c>
      <c r="P98" s="27"/>
      <c r="Q98" s="27"/>
      <c r="T98" s="27"/>
      <c r="U98" s="27"/>
      <c r="X98" s="33">
        <v>29.408163265306143</v>
      </c>
      <c r="Y98" s="33">
        <f>X98/10</f>
        <v>2.9408163265306144</v>
      </c>
      <c r="Z98" s="29"/>
      <c r="AF98" s="9"/>
      <c r="AG98" s="9"/>
      <c r="AJ98" s="9"/>
      <c r="AK98" s="9"/>
      <c r="AN98" s="9"/>
      <c r="AO98" s="9"/>
    </row>
    <row r="99" spans="1:69" s="8" customFormat="1" x14ac:dyDescent="0.45">
      <c r="B99" s="9">
        <v>58.233333333333334</v>
      </c>
      <c r="C99" s="9">
        <v>26.733333333333334</v>
      </c>
      <c r="G99" s="8" t="s">
        <v>18</v>
      </c>
      <c r="M99" s="8">
        <v>1.33</v>
      </c>
      <c r="P99" s="27"/>
      <c r="Q99" s="27"/>
      <c r="T99" s="27"/>
      <c r="U99" s="27"/>
      <c r="X99" s="33">
        <v>29.081632653061224</v>
      </c>
      <c r="Y99" s="33">
        <f>X99/10</f>
        <v>2.9081632653061225</v>
      </c>
      <c r="Z99" s="29"/>
      <c r="AF99" s="9"/>
      <c r="AG99" s="9"/>
      <c r="AJ99" s="9"/>
      <c r="AK99" s="9"/>
      <c r="AN99" s="9"/>
      <c r="AO99" s="9"/>
    </row>
    <row r="100" spans="1:69" s="8" customFormat="1" ht="14.7" x14ac:dyDescent="0.45">
      <c r="A100" s="8" t="s">
        <v>36</v>
      </c>
      <c r="B100" s="9">
        <v>62.956666666666663</v>
      </c>
      <c r="C100" s="9">
        <v>27.743055555555557</v>
      </c>
      <c r="G100" s="8" t="s">
        <v>18</v>
      </c>
      <c r="H100" s="8" t="s">
        <v>37</v>
      </c>
      <c r="L100" s="8">
        <v>15</v>
      </c>
      <c r="M100" s="8">
        <v>0.73</v>
      </c>
      <c r="N100" s="9">
        <v>6</v>
      </c>
      <c r="P100" s="27">
        <v>5.1141439999999996</v>
      </c>
      <c r="Q100" s="27">
        <f t="shared" ref="Q100:Q147" si="6">P100/10</f>
        <v>0.51141439999999994</v>
      </c>
      <c r="R100" s="8">
        <v>5</v>
      </c>
      <c r="T100" s="27">
        <v>2.1917759999999999</v>
      </c>
      <c r="U100" s="27">
        <f t="shared" ref="U100:U147" si="7">T100/10</f>
        <v>0.2191776</v>
      </c>
      <c r="V100" s="8">
        <v>5</v>
      </c>
      <c r="X100" s="27">
        <v>7.3059199999999995</v>
      </c>
      <c r="Y100" s="27">
        <f t="shared" ref="Y100:Y147" si="8">X100/10</f>
        <v>0.73059199999999991</v>
      </c>
      <c r="Z100" s="29">
        <v>5</v>
      </c>
      <c r="AF100" s="9">
        <v>68</v>
      </c>
      <c r="AG100" s="9">
        <f>AF100/10</f>
        <v>6.8</v>
      </c>
      <c r="AH100" s="8">
        <v>5</v>
      </c>
      <c r="AJ100" s="9">
        <v>4.2</v>
      </c>
      <c r="AK100" s="9">
        <f>AJ100/10</f>
        <v>0.42000000000000004</v>
      </c>
      <c r="AL100" s="8">
        <v>5</v>
      </c>
      <c r="AN100" s="9">
        <v>16.2</v>
      </c>
      <c r="AO100" s="9">
        <f>AN100/10</f>
        <v>1.6199999999999999</v>
      </c>
      <c r="AP100" s="8">
        <v>5</v>
      </c>
      <c r="AR100" s="9"/>
      <c r="AS100" s="9"/>
      <c r="AV100" s="9"/>
      <c r="AW100" s="9"/>
      <c r="AZ100" s="9"/>
      <c r="BA100" s="9"/>
      <c r="BD100" s="27"/>
      <c r="BE100" s="27"/>
      <c r="BP100" s="27"/>
      <c r="BQ100" s="27"/>
    </row>
    <row r="101" spans="1:69" s="8" customFormat="1" ht="14.7" x14ac:dyDescent="0.45">
      <c r="B101" s="9">
        <v>62.956944444444446</v>
      </c>
      <c r="C101" s="9">
        <v>27.743333333333332</v>
      </c>
      <c r="G101" s="8" t="s">
        <v>18</v>
      </c>
      <c r="H101" s="8" t="s">
        <v>37</v>
      </c>
      <c r="L101" s="8">
        <v>15</v>
      </c>
      <c r="M101" s="8">
        <v>0.73</v>
      </c>
      <c r="N101" s="9">
        <v>6</v>
      </c>
      <c r="P101" s="27">
        <v>5.1141439999999996</v>
      </c>
      <c r="Q101" s="27">
        <f t="shared" si="6"/>
        <v>0.51141439999999994</v>
      </c>
      <c r="R101" s="8">
        <v>5</v>
      </c>
      <c r="T101" s="27">
        <v>8.7671039999999998</v>
      </c>
      <c r="U101" s="27">
        <f t="shared" si="7"/>
        <v>0.8767104</v>
      </c>
      <c r="V101" s="8">
        <v>5</v>
      </c>
      <c r="X101" s="27">
        <v>13.881247999999999</v>
      </c>
      <c r="Y101" s="27">
        <f t="shared" si="8"/>
        <v>1.3881247999999999</v>
      </c>
      <c r="Z101" s="29">
        <v>5</v>
      </c>
      <c r="AF101" s="9">
        <v>68</v>
      </c>
      <c r="AG101" s="9">
        <f>AF101/10</f>
        <v>6.8</v>
      </c>
      <c r="AH101" s="8">
        <v>5</v>
      </c>
      <c r="AJ101" s="9">
        <v>4.2</v>
      </c>
      <c r="AK101" s="9">
        <f>AJ101/10</f>
        <v>0.42000000000000004</v>
      </c>
      <c r="AL101" s="8">
        <v>5</v>
      </c>
      <c r="AN101" s="9">
        <v>16.2</v>
      </c>
      <c r="AO101" s="9">
        <f>AN101/10</f>
        <v>1.6199999999999999</v>
      </c>
      <c r="AP101" s="8">
        <v>5</v>
      </c>
      <c r="AR101" s="9"/>
      <c r="AS101" s="9"/>
      <c r="AV101" s="9"/>
      <c r="AW101" s="9"/>
      <c r="AZ101" s="9"/>
      <c r="BA101" s="9"/>
      <c r="BD101" s="27"/>
      <c r="BE101" s="27"/>
      <c r="BP101" s="27"/>
      <c r="BQ101" s="27"/>
    </row>
    <row r="102" spans="1:69" s="8" customFormat="1" x14ac:dyDescent="0.45">
      <c r="A102" s="8" t="s">
        <v>38</v>
      </c>
      <c r="B102" s="9">
        <v>42.966666666666669</v>
      </c>
      <c r="C102" s="9">
        <v>122.35</v>
      </c>
      <c r="G102" s="8" t="s">
        <v>18</v>
      </c>
      <c r="I102" s="8" t="s">
        <v>25</v>
      </c>
      <c r="J102" s="8">
        <v>6</v>
      </c>
      <c r="K102" s="8">
        <v>450</v>
      </c>
      <c r="L102" s="8">
        <v>10</v>
      </c>
      <c r="M102" s="8">
        <v>1.5</v>
      </c>
      <c r="N102" s="9">
        <v>7.8</v>
      </c>
      <c r="P102" s="27">
        <v>0.98344370860927255</v>
      </c>
      <c r="Q102" s="27">
        <f t="shared" si="6"/>
        <v>9.834437086092726E-2</v>
      </c>
      <c r="R102" s="8">
        <v>6</v>
      </c>
      <c r="T102" s="27">
        <v>0.92715231788079455</v>
      </c>
      <c r="U102" s="27">
        <f t="shared" si="7"/>
        <v>9.2715231788079458E-2</v>
      </c>
      <c r="V102" s="8">
        <v>6</v>
      </c>
      <c r="X102" s="27">
        <v>1.910596026490067</v>
      </c>
      <c r="Y102" s="27">
        <f t="shared" si="8"/>
        <v>0.1910596026490067</v>
      </c>
      <c r="Z102" s="29">
        <v>6</v>
      </c>
      <c r="AF102" s="9">
        <v>4.3</v>
      </c>
      <c r="AG102" s="9">
        <v>0.4</v>
      </c>
      <c r="AH102" s="8">
        <v>6</v>
      </c>
      <c r="AJ102" s="9">
        <v>0.34699999999999998</v>
      </c>
      <c r="AK102" s="9">
        <v>0.3</v>
      </c>
      <c r="AL102" s="8">
        <v>6</v>
      </c>
      <c r="AN102" s="9">
        <f t="shared" ref="AN102:AN109" si="9">AF102/AJ102</f>
        <v>12.39193083573487</v>
      </c>
      <c r="AO102" s="9">
        <v>1.2</v>
      </c>
      <c r="AP102" s="8">
        <v>6</v>
      </c>
      <c r="AR102" s="9"/>
      <c r="AS102" s="9"/>
      <c r="AV102" s="9"/>
      <c r="AW102" s="9"/>
      <c r="AZ102" s="9"/>
      <c r="BA102" s="9"/>
      <c r="BD102" s="27"/>
      <c r="BE102" s="27"/>
      <c r="BP102" s="27"/>
      <c r="BQ102" s="27"/>
    </row>
    <row r="103" spans="1:69" s="8" customFormat="1" x14ac:dyDescent="0.45">
      <c r="B103" s="9">
        <v>42.966666666666669</v>
      </c>
      <c r="C103" s="9">
        <v>122.35</v>
      </c>
      <c r="G103" s="8" t="s">
        <v>18</v>
      </c>
      <c r="I103" s="8" t="s">
        <v>39</v>
      </c>
      <c r="J103" s="8">
        <v>6</v>
      </c>
      <c r="K103" s="8">
        <v>450</v>
      </c>
      <c r="L103" s="8">
        <v>10</v>
      </c>
      <c r="M103" s="8">
        <v>1.5</v>
      </c>
      <c r="N103" s="9">
        <v>7.8</v>
      </c>
      <c r="P103" s="27">
        <v>1.2218543046357608</v>
      </c>
      <c r="Q103" s="27">
        <f t="shared" si="6"/>
        <v>0.12218543046357608</v>
      </c>
      <c r="R103" s="8">
        <v>6</v>
      </c>
      <c r="T103" s="27">
        <v>1.1655629139072854</v>
      </c>
      <c r="U103" s="27">
        <f t="shared" si="7"/>
        <v>0.11655629139072854</v>
      </c>
      <c r="V103" s="8">
        <v>6</v>
      </c>
      <c r="X103" s="27">
        <v>2.387417218543046</v>
      </c>
      <c r="Y103" s="27">
        <f t="shared" si="8"/>
        <v>0.23874172185430459</v>
      </c>
      <c r="Z103" s="29">
        <v>6</v>
      </c>
      <c r="AF103" s="9">
        <v>4.3</v>
      </c>
      <c r="AG103" s="9">
        <v>0.4</v>
      </c>
      <c r="AH103" s="8">
        <v>6</v>
      </c>
      <c r="AJ103" s="9">
        <v>0.34699999999999998</v>
      </c>
      <c r="AK103" s="9">
        <v>0.3</v>
      </c>
      <c r="AL103" s="8">
        <v>6</v>
      </c>
      <c r="AN103" s="9">
        <f t="shared" si="9"/>
        <v>12.39193083573487</v>
      </c>
      <c r="AO103" s="9">
        <v>1.2</v>
      </c>
      <c r="AP103" s="8">
        <v>6</v>
      </c>
      <c r="AR103" s="9"/>
      <c r="AS103" s="9"/>
      <c r="AV103" s="9"/>
      <c r="AW103" s="9"/>
      <c r="AZ103" s="9"/>
      <c r="BA103" s="9"/>
      <c r="BD103" s="27"/>
      <c r="BE103" s="27"/>
      <c r="BP103" s="27"/>
      <c r="BQ103" s="27"/>
    </row>
    <row r="104" spans="1:69" s="8" customFormat="1" x14ac:dyDescent="0.45">
      <c r="B104" s="9">
        <v>42.966666666666669</v>
      </c>
      <c r="C104" s="9">
        <v>122.35</v>
      </c>
      <c r="G104" s="8" t="s">
        <v>18</v>
      </c>
      <c r="I104" s="8" t="s">
        <v>40</v>
      </c>
      <c r="J104" s="8">
        <v>6</v>
      </c>
      <c r="K104" s="8">
        <v>450</v>
      </c>
      <c r="L104" s="8">
        <v>10</v>
      </c>
      <c r="M104" s="8">
        <v>1.5</v>
      </c>
      <c r="N104" s="9">
        <v>7.8</v>
      </c>
      <c r="P104" s="27">
        <v>6.0993377483443751</v>
      </c>
      <c r="Q104" s="27">
        <f t="shared" si="6"/>
        <v>0.60993377483443756</v>
      </c>
      <c r="R104" s="8">
        <v>7</v>
      </c>
      <c r="T104" s="27">
        <v>3.9271523178807954</v>
      </c>
      <c r="U104" s="27">
        <f t="shared" si="7"/>
        <v>0.39271523178807954</v>
      </c>
      <c r="V104" s="8">
        <v>7</v>
      </c>
      <c r="X104" s="27">
        <v>10.02649006622517</v>
      </c>
      <c r="Y104" s="27">
        <f t="shared" si="8"/>
        <v>1.0026490066225171</v>
      </c>
      <c r="Z104" s="29">
        <v>7</v>
      </c>
      <c r="AF104" s="9">
        <v>4.3</v>
      </c>
      <c r="AG104" s="9">
        <v>0.4</v>
      </c>
      <c r="AH104" s="8">
        <v>6</v>
      </c>
      <c r="AJ104" s="9">
        <v>0.34699999999999998</v>
      </c>
      <c r="AK104" s="9">
        <v>0.3</v>
      </c>
      <c r="AL104" s="8">
        <v>6</v>
      </c>
      <c r="AN104" s="9">
        <f t="shared" si="9"/>
        <v>12.39193083573487</v>
      </c>
      <c r="AO104" s="9">
        <v>1.2</v>
      </c>
      <c r="AP104" s="8">
        <v>6</v>
      </c>
      <c r="AR104" s="9"/>
      <c r="AS104" s="9"/>
      <c r="AV104" s="9"/>
      <c r="AW104" s="9"/>
      <c r="AZ104" s="9"/>
      <c r="BA104" s="9"/>
      <c r="BD104" s="27"/>
      <c r="BE104" s="27"/>
      <c r="BP104" s="27"/>
      <c r="BQ104" s="27"/>
    </row>
    <row r="105" spans="1:69" s="8" customFormat="1" x14ac:dyDescent="0.45">
      <c r="B105" s="9">
        <v>42.966666666666669</v>
      </c>
      <c r="C105" s="9">
        <v>122.35</v>
      </c>
      <c r="G105" s="8" t="s">
        <v>18</v>
      </c>
      <c r="I105" s="8" t="s">
        <v>41</v>
      </c>
      <c r="J105" s="8">
        <v>6</v>
      </c>
      <c r="K105" s="8">
        <v>450</v>
      </c>
      <c r="L105" s="8">
        <v>10</v>
      </c>
      <c r="M105" s="8">
        <v>1.5</v>
      </c>
      <c r="N105" s="9">
        <v>7.8</v>
      </c>
      <c r="P105" s="27">
        <v>6.7152317880794685</v>
      </c>
      <c r="Q105" s="27">
        <f t="shared" si="6"/>
        <v>0.67152317880794687</v>
      </c>
      <c r="R105" s="8">
        <v>8</v>
      </c>
      <c r="T105" s="27">
        <v>6.4900662251655588</v>
      </c>
      <c r="U105" s="27">
        <f t="shared" si="7"/>
        <v>0.64900662251655583</v>
      </c>
      <c r="V105" s="8">
        <v>8</v>
      </c>
      <c r="X105" s="27">
        <v>13.205298013245027</v>
      </c>
      <c r="Y105" s="27">
        <f t="shared" si="8"/>
        <v>1.3205298013245028</v>
      </c>
      <c r="Z105" s="29">
        <v>8</v>
      </c>
      <c r="AF105" s="9">
        <v>4.3</v>
      </c>
      <c r="AG105" s="9">
        <v>0.4</v>
      </c>
      <c r="AH105" s="8">
        <v>6</v>
      </c>
      <c r="AJ105" s="9">
        <v>0.34699999999999998</v>
      </c>
      <c r="AK105" s="9">
        <v>0.3</v>
      </c>
      <c r="AL105" s="8">
        <v>6</v>
      </c>
      <c r="AN105" s="9">
        <f t="shared" si="9"/>
        <v>12.39193083573487</v>
      </c>
      <c r="AO105" s="9">
        <v>1.2</v>
      </c>
      <c r="AP105" s="8">
        <v>6</v>
      </c>
      <c r="AR105" s="9"/>
      <c r="AS105" s="9"/>
      <c r="AV105" s="9"/>
      <c r="AW105" s="9"/>
      <c r="AZ105" s="9"/>
      <c r="BA105" s="9"/>
      <c r="BD105" s="27"/>
      <c r="BE105" s="27"/>
      <c r="BP105" s="27"/>
      <c r="BQ105" s="27"/>
    </row>
    <row r="106" spans="1:69" s="8" customFormat="1" x14ac:dyDescent="0.45">
      <c r="B106" s="9">
        <v>29.916666666666668</v>
      </c>
      <c r="C106" s="9">
        <v>115.5</v>
      </c>
      <c r="G106" s="8" t="s">
        <v>30</v>
      </c>
      <c r="H106" s="8" t="s">
        <v>42</v>
      </c>
      <c r="I106" s="8" t="s">
        <v>43</v>
      </c>
      <c r="J106" s="8">
        <v>16.8</v>
      </c>
      <c r="K106" s="8">
        <v>1360.6</v>
      </c>
      <c r="L106" s="8">
        <v>20</v>
      </c>
      <c r="M106" s="8">
        <v>1.31</v>
      </c>
      <c r="N106" s="9">
        <v>5.39</v>
      </c>
      <c r="P106" s="27">
        <v>7.31</v>
      </c>
      <c r="Q106" s="27">
        <f t="shared" si="6"/>
        <v>0.73099999999999998</v>
      </c>
      <c r="R106" s="8">
        <v>18</v>
      </c>
      <c r="T106" s="27">
        <v>6.96</v>
      </c>
      <c r="U106" s="27">
        <f t="shared" si="7"/>
        <v>0.69599999999999995</v>
      </c>
      <c r="V106" s="8">
        <v>18</v>
      </c>
      <c r="X106" s="27">
        <f t="shared" ref="X106:X117" si="10">P106+T106</f>
        <v>14.27</v>
      </c>
      <c r="Y106" s="27">
        <f t="shared" si="8"/>
        <v>1.427</v>
      </c>
      <c r="Z106" s="29">
        <v>18</v>
      </c>
      <c r="AF106" s="9">
        <v>19.373549883990719</v>
      </c>
      <c r="AG106" s="9">
        <f>AF106/10</f>
        <v>1.9373549883990719</v>
      </c>
      <c r="AH106" s="8">
        <v>18</v>
      </c>
      <c r="AJ106" s="9">
        <v>2.54</v>
      </c>
      <c r="AK106" s="9">
        <f>AJ106/10</f>
        <v>0.254</v>
      </c>
      <c r="AL106" s="8">
        <v>18</v>
      </c>
      <c r="AN106" s="9">
        <f t="shared" si="9"/>
        <v>7.6273818440908343</v>
      </c>
      <c r="AO106" s="9">
        <f>AN106/10</f>
        <v>0.76273818440908348</v>
      </c>
      <c r="AP106" s="8">
        <v>18</v>
      </c>
      <c r="AR106" s="9"/>
      <c r="AS106" s="9"/>
      <c r="AV106" s="9"/>
      <c r="AW106" s="9"/>
      <c r="AZ106" s="9"/>
      <c r="BA106" s="9"/>
      <c r="BD106" s="27"/>
      <c r="BE106" s="27"/>
      <c r="BP106" s="27"/>
      <c r="BQ106" s="27"/>
    </row>
    <row r="107" spans="1:69" s="8" customFormat="1" x14ac:dyDescent="0.45">
      <c r="B107" s="9">
        <v>29.916666666666668</v>
      </c>
      <c r="C107" s="9">
        <v>115.5</v>
      </c>
      <c r="G107" s="8" t="s">
        <v>30</v>
      </c>
      <c r="H107" s="8" t="s">
        <v>42</v>
      </c>
      <c r="I107" s="8" t="s">
        <v>44</v>
      </c>
      <c r="J107" s="8">
        <v>16.8</v>
      </c>
      <c r="K107" s="8">
        <v>1360.6</v>
      </c>
      <c r="L107" s="8">
        <v>20</v>
      </c>
      <c r="M107" s="8">
        <v>1.28</v>
      </c>
      <c r="N107" s="9">
        <v>5.85</v>
      </c>
      <c r="P107" s="27">
        <v>6.25</v>
      </c>
      <c r="Q107" s="27">
        <f t="shared" si="6"/>
        <v>0.625</v>
      </c>
      <c r="R107" s="8">
        <v>18</v>
      </c>
      <c r="T107" s="27">
        <v>8.4700000000000006</v>
      </c>
      <c r="U107" s="27">
        <f t="shared" si="7"/>
        <v>0.84700000000000009</v>
      </c>
      <c r="V107" s="8">
        <v>18</v>
      </c>
      <c r="X107" s="27">
        <f t="shared" si="10"/>
        <v>14.72</v>
      </c>
      <c r="Y107" s="27">
        <f t="shared" si="8"/>
        <v>1.472</v>
      </c>
      <c r="Z107" s="29">
        <v>18</v>
      </c>
      <c r="AF107" s="9">
        <v>15.661252900232018</v>
      </c>
      <c r="AG107" s="9">
        <f>AF107/10</f>
        <v>1.5661252900232019</v>
      </c>
      <c r="AH107" s="8">
        <v>18</v>
      </c>
      <c r="AJ107" s="9">
        <v>2.48</v>
      </c>
      <c r="AK107" s="9">
        <f>AJ107/10</f>
        <v>0.248</v>
      </c>
      <c r="AL107" s="8">
        <v>18</v>
      </c>
      <c r="AN107" s="9">
        <f t="shared" si="9"/>
        <v>6.3150213307387171</v>
      </c>
      <c r="AO107" s="9">
        <f>AN107/10</f>
        <v>0.63150213307387171</v>
      </c>
      <c r="AP107" s="8">
        <v>18</v>
      </c>
      <c r="AR107" s="9"/>
      <c r="AS107" s="9"/>
      <c r="AV107" s="9"/>
      <c r="AW107" s="9"/>
      <c r="AZ107" s="9"/>
      <c r="BA107" s="9"/>
      <c r="BD107" s="27"/>
      <c r="BE107" s="27"/>
      <c r="BP107" s="27"/>
      <c r="BQ107" s="27"/>
    </row>
    <row r="108" spans="1:69" s="8" customFormat="1" x14ac:dyDescent="0.45">
      <c r="B108" s="9">
        <v>29.916666666666668</v>
      </c>
      <c r="C108" s="9">
        <v>115.5</v>
      </c>
      <c r="G108" s="8" t="s">
        <v>30</v>
      </c>
      <c r="H108" s="8" t="s">
        <v>42</v>
      </c>
      <c r="I108" s="8" t="s">
        <v>43</v>
      </c>
      <c r="J108" s="8">
        <v>16.8</v>
      </c>
      <c r="K108" s="8">
        <v>1360.6</v>
      </c>
      <c r="L108" s="8">
        <v>20</v>
      </c>
      <c r="M108" s="8">
        <v>1.31</v>
      </c>
      <c r="N108" s="9">
        <v>5.39</v>
      </c>
      <c r="P108" s="27">
        <v>7.31</v>
      </c>
      <c r="Q108" s="27">
        <f t="shared" si="6"/>
        <v>0.73099999999999998</v>
      </c>
      <c r="R108" s="8">
        <v>18</v>
      </c>
      <c r="T108" s="27">
        <v>6.96</v>
      </c>
      <c r="U108" s="27">
        <f t="shared" si="7"/>
        <v>0.69599999999999995</v>
      </c>
      <c r="V108" s="8">
        <v>18</v>
      </c>
      <c r="X108" s="27">
        <f t="shared" si="10"/>
        <v>14.27</v>
      </c>
      <c r="Y108" s="27">
        <f t="shared" si="8"/>
        <v>1.427</v>
      </c>
      <c r="Z108" s="29">
        <v>18</v>
      </c>
      <c r="AF108" s="9">
        <v>19.373549883990719</v>
      </c>
      <c r="AG108" s="9">
        <f>AF108/10</f>
        <v>1.9373549883990719</v>
      </c>
      <c r="AH108" s="8">
        <v>18</v>
      </c>
      <c r="AJ108" s="9">
        <v>2.54</v>
      </c>
      <c r="AK108" s="9">
        <f>AJ108/10</f>
        <v>0.254</v>
      </c>
      <c r="AL108" s="8">
        <v>18</v>
      </c>
      <c r="AN108" s="9">
        <f t="shared" si="9"/>
        <v>7.6273818440908343</v>
      </c>
      <c r="AO108" s="9">
        <f>AN108/10</f>
        <v>0.76273818440908348</v>
      </c>
      <c r="AP108" s="8">
        <v>18</v>
      </c>
      <c r="AR108" s="9"/>
      <c r="AS108" s="9"/>
      <c r="AV108" s="9"/>
      <c r="AW108" s="9"/>
      <c r="AZ108" s="9"/>
      <c r="BA108" s="9"/>
      <c r="BD108" s="27"/>
      <c r="BE108" s="27"/>
      <c r="BP108" s="27"/>
      <c r="BQ108" s="27"/>
    </row>
    <row r="109" spans="1:69" s="8" customFormat="1" x14ac:dyDescent="0.45">
      <c r="B109" s="9">
        <v>29.916666666666668</v>
      </c>
      <c r="C109" s="9">
        <v>115.5</v>
      </c>
      <c r="G109" s="8" t="s">
        <v>30</v>
      </c>
      <c r="H109" s="8" t="s">
        <v>42</v>
      </c>
      <c r="I109" s="8" t="s">
        <v>44</v>
      </c>
      <c r="J109" s="8">
        <v>16.8</v>
      </c>
      <c r="K109" s="8">
        <v>1360.6</v>
      </c>
      <c r="L109" s="8">
        <v>20</v>
      </c>
      <c r="M109" s="8">
        <v>1.28</v>
      </c>
      <c r="N109" s="9">
        <v>5.85</v>
      </c>
      <c r="P109" s="27">
        <v>6.25</v>
      </c>
      <c r="Q109" s="27">
        <f t="shared" si="6"/>
        <v>0.625</v>
      </c>
      <c r="R109" s="8">
        <v>18</v>
      </c>
      <c r="T109" s="27">
        <v>8.4700000000000006</v>
      </c>
      <c r="U109" s="27">
        <f t="shared" si="7"/>
        <v>0.84700000000000009</v>
      </c>
      <c r="V109" s="8">
        <v>18</v>
      </c>
      <c r="X109" s="27">
        <f t="shared" si="10"/>
        <v>14.72</v>
      </c>
      <c r="Y109" s="27">
        <f t="shared" si="8"/>
        <v>1.472</v>
      </c>
      <c r="Z109" s="29">
        <v>18</v>
      </c>
      <c r="AF109" s="9">
        <v>15.661252900232018</v>
      </c>
      <c r="AG109" s="9">
        <f>AF109/10</f>
        <v>1.5661252900232019</v>
      </c>
      <c r="AH109" s="8">
        <v>18</v>
      </c>
      <c r="AJ109" s="9">
        <v>2.48</v>
      </c>
      <c r="AK109" s="9">
        <f>AJ109/10</f>
        <v>0.248</v>
      </c>
      <c r="AL109" s="8">
        <v>18</v>
      </c>
      <c r="AN109" s="9">
        <f t="shared" si="9"/>
        <v>6.3150213307387171</v>
      </c>
      <c r="AO109" s="9">
        <f>AN109/10</f>
        <v>0.63150213307387171</v>
      </c>
      <c r="AP109" s="8">
        <v>18</v>
      </c>
      <c r="AR109" s="9"/>
      <c r="AS109" s="9"/>
      <c r="AV109" s="9"/>
      <c r="AW109" s="9"/>
      <c r="AZ109" s="9"/>
      <c r="BA109" s="9"/>
      <c r="BD109" s="27"/>
      <c r="BE109" s="27"/>
      <c r="BP109" s="27"/>
      <c r="BQ109" s="27"/>
    </row>
    <row r="110" spans="1:69" s="8" customFormat="1" x14ac:dyDescent="0.45">
      <c r="A110" s="8" t="s">
        <v>45</v>
      </c>
      <c r="B110" s="9">
        <v>44.116666666666667</v>
      </c>
      <c r="C110" s="9">
        <v>-89.533333333333331</v>
      </c>
      <c r="G110" s="8" t="s">
        <v>30</v>
      </c>
      <c r="H110" s="8" t="s">
        <v>46</v>
      </c>
      <c r="J110" s="8">
        <v>7.2</v>
      </c>
      <c r="K110" s="8">
        <v>776</v>
      </c>
      <c r="L110" s="8">
        <v>30</v>
      </c>
      <c r="M110" s="8">
        <v>1.24</v>
      </c>
      <c r="N110" s="9"/>
      <c r="P110" s="27">
        <v>3.4</v>
      </c>
      <c r="Q110" s="27">
        <f t="shared" si="6"/>
        <v>0.33999999999999997</v>
      </c>
      <c r="R110" s="8">
        <v>3</v>
      </c>
      <c r="T110" s="27">
        <v>1</v>
      </c>
      <c r="U110" s="27">
        <f t="shared" si="7"/>
        <v>0.1</v>
      </c>
      <c r="V110" s="8">
        <v>3</v>
      </c>
      <c r="X110" s="28">
        <f t="shared" si="10"/>
        <v>4.4000000000000004</v>
      </c>
      <c r="Y110" s="27">
        <f t="shared" si="8"/>
        <v>0.44000000000000006</v>
      </c>
      <c r="Z110" s="29"/>
      <c r="AB110" s="9">
        <v>0.13279569892473117</v>
      </c>
      <c r="AC110" s="9">
        <f t="shared" ref="AC110:AC117" si="11">AB110/10</f>
        <v>1.3279569892473118E-2</v>
      </c>
      <c r="AD110" s="8">
        <v>3</v>
      </c>
      <c r="AF110" s="9"/>
      <c r="AG110" s="9"/>
      <c r="AJ110" s="9"/>
      <c r="AK110" s="9"/>
      <c r="AN110" s="9"/>
      <c r="AO110" s="9"/>
      <c r="AR110" s="9"/>
      <c r="AS110" s="9"/>
      <c r="AV110" s="9"/>
      <c r="AW110" s="9"/>
      <c r="AZ110" s="9"/>
      <c r="BA110" s="9"/>
      <c r="BD110" s="27"/>
      <c r="BE110" s="27"/>
      <c r="BP110" s="27"/>
      <c r="BQ110" s="27"/>
    </row>
    <row r="111" spans="1:69" s="8" customFormat="1" x14ac:dyDescent="0.45">
      <c r="B111" s="9">
        <v>44.116666666666667</v>
      </c>
      <c r="C111" s="9">
        <v>-89.533333333333331</v>
      </c>
      <c r="G111" s="8" t="s">
        <v>30</v>
      </c>
      <c r="H111" s="8" t="s">
        <v>46</v>
      </c>
      <c r="J111" s="8">
        <v>7.2</v>
      </c>
      <c r="K111" s="8">
        <v>776</v>
      </c>
      <c r="L111" s="8">
        <v>30</v>
      </c>
      <c r="M111" s="8">
        <v>1.24</v>
      </c>
      <c r="N111" s="9"/>
      <c r="P111" s="27">
        <v>0.4</v>
      </c>
      <c r="Q111" s="27">
        <f t="shared" si="6"/>
        <v>0.04</v>
      </c>
      <c r="R111" s="8">
        <v>3</v>
      </c>
      <c r="T111" s="27">
        <v>2</v>
      </c>
      <c r="U111" s="27">
        <f t="shared" si="7"/>
        <v>0.2</v>
      </c>
      <c r="V111" s="8">
        <v>3</v>
      </c>
      <c r="X111" s="28">
        <f t="shared" si="10"/>
        <v>2.4</v>
      </c>
      <c r="Y111" s="27">
        <f t="shared" si="8"/>
        <v>0.24</v>
      </c>
      <c r="Z111" s="29"/>
      <c r="AB111" s="9">
        <v>0.13673835125448028</v>
      </c>
      <c r="AC111" s="9">
        <f t="shared" si="11"/>
        <v>1.3673835125448027E-2</v>
      </c>
      <c r="AD111" s="8">
        <v>3</v>
      </c>
      <c r="AF111" s="9"/>
      <c r="AG111" s="9"/>
      <c r="AJ111" s="9"/>
      <c r="AK111" s="9"/>
      <c r="AN111" s="9"/>
      <c r="AO111" s="9"/>
      <c r="AR111" s="9"/>
      <c r="AS111" s="9"/>
      <c r="AV111" s="9"/>
      <c r="AW111" s="9"/>
      <c r="AZ111" s="9"/>
      <c r="BA111" s="9"/>
      <c r="BD111" s="27"/>
      <c r="BE111" s="27"/>
      <c r="BP111" s="27"/>
      <c r="BQ111" s="27"/>
    </row>
    <row r="112" spans="1:69" s="8" customFormat="1" x14ac:dyDescent="0.45">
      <c r="B112" s="9">
        <v>44.116666666666667</v>
      </c>
      <c r="C112" s="9">
        <v>-89.533333333333331</v>
      </c>
      <c r="G112" s="8" t="s">
        <v>30</v>
      </c>
      <c r="H112" s="8" t="s">
        <v>46</v>
      </c>
      <c r="J112" s="8">
        <v>7.2</v>
      </c>
      <c r="K112" s="8">
        <v>776</v>
      </c>
      <c r="L112" s="8">
        <v>30</v>
      </c>
      <c r="M112" s="8">
        <v>1.24</v>
      </c>
      <c r="N112" s="9"/>
      <c r="P112" s="27">
        <v>5.6</v>
      </c>
      <c r="Q112" s="27">
        <f t="shared" si="6"/>
        <v>0.55999999999999994</v>
      </c>
      <c r="R112" s="8">
        <v>3</v>
      </c>
      <c r="T112" s="27">
        <v>4.2</v>
      </c>
      <c r="U112" s="27">
        <f t="shared" si="7"/>
        <v>0.42000000000000004</v>
      </c>
      <c r="V112" s="8">
        <v>3</v>
      </c>
      <c r="X112" s="28">
        <f t="shared" si="10"/>
        <v>9.8000000000000007</v>
      </c>
      <c r="Y112" s="27">
        <f t="shared" si="8"/>
        <v>0.98000000000000009</v>
      </c>
      <c r="Z112" s="29"/>
      <c r="AB112" s="9">
        <v>0.23548387096774193</v>
      </c>
      <c r="AC112" s="9">
        <f t="shared" si="11"/>
        <v>2.3548387096774193E-2</v>
      </c>
      <c r="AD112" s="8">
        <v>3</v>
      </c>
      <c r="AF112" s="9"/>
      <c r="AG112" s="9"/>
      <c r="AJ112" s="9"/>
      <c r="AK112" s="9"/>
      <c r="AN112" s="9"/>
      <c r="AO112" s="9"/>
      <c r="AR112" s="9"/>
      <c r="AS112" s="9"/>
      <c r="AV112" s="9"/>
      <c r="AW112" s="9"/>
      <c r="AZ112" s="9"/>
      <c r="BA112" s="9"/>
      <c r="BD112" s="27"/>
      <c r="BE112" s="27"/>
      <c r="BP112" s="27"/>
      <c r="BQ112" s="27"/>
    </row>
    <row r="113" spans="1:69" s="8" customFormat="1" x14ac:dyDescent="0.45">
      <c r="B113" s="9">
        <v>44.116666666666667</v>
      </c>
      <c r="C113" s="9">
        <v>-89.533333333333331</v>
      </c>
      <c r="G113" s="8" t="s">
        <v>30</v>
      </c>
      <c r="H113" s="8" t="s">
        <v>46</v>
      </c>
      <c r="J113" s="8">
        <v>7.2</v>
      </c>
      <c r="K113" s="8">
        <v>776</v>
      </c>
      <c r="L113" s="8">
        <v>30</v>
      </c>
      <c r="M113" s="8">
        <v>1.24</v>
      </c>
      <c r="N113" s="9"/>
      <c r="P113" s="27">
        <v>9.1</v>
      </c>
      <c r="Q113" s="27">
        <f t="shared" si="6"/>
        <v>0.90999999999999992</v>
      </c>
      <c r="R113" s="8">
        <v>3</v>
      </c>
      <c r="T113" s="27">
        <v>5.7</v>
      </c>
      <c r="U113" s="27">
        <f t="shared" si="7"/>
        <v>0.57000000000000006</v>
      </c>
      <c r="V113" s="8">
        <v>3</v>
      </c>
      <c r="X113" s="28">
        <f t="shared" si="10"/>
        <v>14.8</v>
      </c>
      <c r="Y113" s="27">
        <f t="shared" si="8"/>
        <v>1.48</v>
      </c>
      <c r="Z113" s="29"/>
      <c r="AB113" s="9">
        <v>0.21523297491039425</v>
      </c>
      <c r="AC113" s="9">
        <f t="shared" si="11"/>
        <v>2.1523297491039425E-2</v>
      </c>
      <c r="AD113" s="8">
        <v>3</v>
      </c>
      <c r="AF113" s="9"/>
      <c r="AG113" s="9"/>
      <c r="AJ113" s="9"/>
      <c r="AK113" s="9"/>
      <c r="AN113" s="9"/>
      <c r="AO113" s="9"/>
      <c r="AR113" s="9"/>
      <c r="AS113" s="9"/>
      <c r="AV113" s="9"/>
      <c r="AW113" s="9"/>
      <c r="AZ113" s="9"/>
      <c r="BA113" s="9"/>
      <c r="BD113" s="27"/>
      <c r="BE113" s="27"/>
      <c r="BP113" s="27"/>
      <c r="BQ113" s="27"/>
    </row>
    <row r="114" spans="1:69" s="8" customFormat="1" x14ac:dyDescent="0.45">
      <c r="B114" s="9">
        <v>44.116666666666667</v>
      </c>
      <c r="C114" s="9">
        <v>-89.533333333333331</v>
      </c>
      <c r="G114" s="8" t="s">
        <v>30</v>
      </c>
      <c r="H114" s="8" t="s">
        <v>46</v>
      </c>
      <c r="J114" s="8">
        <v>7.2</v>
      </c>
      <c r="K114" s="8">
        <v>776</v>
      </c>
      <c r="L114" s="8">
        <v>30</v>
      </c>
      <c r="M114" s="8">
        <v>1.24</v>
      </c>
      <c r="N114" s="9"/>
      <c r="P114" s="27">
        <v>14.6</v>
      </c>
      <c r="Q114" s="27">
        <f t="shared" si="6"/>
        <v>1.46</v>
      </c>
      <c r="R114" s="8">
        <v>3</v>
      </c>
      <c r="T114" s="27">
        <v>9.3000000000000007</v>
      </c>
      <c r="U114" s="27">
        <f t="shared" si="7"/>
        <v>0.93</v>
      </c>
      <c r="V114" s="8">
        <v>3</v>
      </c>
      <c r="X114" s="28">
        <f t="shared" si="10"/>
        <v>23.9</v>
      </c>
      <c r="Y114" s="27">
        <f t="shared" si="8"/>
        <v>2.3899999999999997</v>
      </c>
      <c r="Z114" s="29"/>
      <c r="AB114" s="9">
        <v>0.26559139784946234</v>
      </c>
      <c r="AC114" s="9">
        <f t="shared" si="11"/>
        <v>2.6559139784946235E-2</v>
      </c>
      <c r="AD114" s="8">
        <v>3</v>
      </c>
      <c r="AF114" s="9"/>
      <c r="AG114" s="9"/>
      <c r="AJ114" s="9"/>
      <c r="AK114" s="9"/>
      <c r="AN114" s="9"/>
      <c r="AO114" s="9"/>
      <c r="AR114" s="9"/>
      <c r="AS114" s="9"/>
      <c r="AV114" s="9"/>
      <c r="AW114" s="9"/>
      <c r="AZ114" s="9"/>
      <c r="BA114" s="9"/>
      <c r="BD114" s="27"/>
      <c r="BE114" s="27"/>
      <c r="BP114" s="27"/>
      <c r="BQ114" s="27"/>
    </row>
    <row r="115" spans="1:69" s="8" customFormat="1" x14ac:dyDescent="0.45">
      <c r="B115" s="9">
        <v>44.116666666666667</v>
      </c>
      <c r="C115" s="9">
        <v>-89.533333333333331</v>
      </c>
      <c r="G115" s="8" t="s">
        <v>30</v>
      </c>
      <c r="H115" s="8" t="s">
        <v>46</v>
      </c>
      <c r="J115" s="8">
        <v>7.2</v>
      </c>
      <c r="K115" s="8">
        <v>776</v>
      </c>
      <c r="L115" s="8">
        <v>30</v>
      </c>
      <c r="M115" s="8">
        <v>1.24</v>
      </c>
      <c r="N115" s="9"/>
      <c r="P115" s="27">
        <v>19.8</v>
      </c>
      <c r="Q115" s="27">
        <f t="shared" si="6"/>
        <v>1.98</v>
      </c>
      <c r="R115" s="8">
        <v>3</v>
      </c>
      <c r="T115" s="27">
        <v>13.1</v>
      </c>
      <c r="U115" s="27">
        <f t="shared" si="7"/>
        <v>1.31</v>
      </c>
      <c r="V115" s="8">
        <v>3</v>
      </c>
      <c r="X115" s="28">
        <f t="shared" si="10"/>
        <v>32.9</v>
      </c>
      <c r="Y115" s="27">
        <f t="shared" si="8"/>
        <v>3.29</v>
      </c>
      <c r="Z115" s="29"/>
      <c r="AB115" s="9">
        <v>0.24318996415770611</v>
      </c>
      <c r="AC115" s="9">
        <f t="shared" si="11"/>
        <v>2.4318996415770611E-2</v>
      </c>
      <c r="AD115" s="8">
        <v>3</v>
      </c>
      <c r="AF115" s="9"/>
      <c r="AG115" s="9"/>
      <c r="AJ115" s="9"/>
      <c r="AK115" s="9"/>
      <c r="AN115" s="9"/>
      <c r="AO115" s="9"/>
      <c r="AR115" s="9"/>
      <c r="AS115" s="9"/>
      <c r="AV115" s="9"/>
      <c r="AW115" s="9"/>
      <c r="AZ115" s="9"/>
      <c r="BA115" s="9"/>
      <c r="BD115" s="27"/>
      <c r="BE115" s="27"/>
      <c r="BP115" s="27"/>
      <c r="BQ115" s="27"/>
    </row>
    <row r="116" spans="1:69" s="8" customFormat="1" x14ac:dyDescent="0.45">
      <c r="B116" s="9">
        <v>44.116666666666667</v>
      </c>
      <c r="C116" s="9">
        <v>-89.533333333333331</v>
      </c>
      <c r="G116" s="8" t="s">
        <v>30</v>
      </c>
      <c r="H116" s="8" t="s">
        <v>46</v>
      </c>
      <c r="J116" s="8">
        <v>7.2</v>
      </c>
      <c r="K116" s="8">
        <v>776</v>
      </c>
      <c r="L116" s="8">
        <v>30</v>
      </c>
      <c r="M116" s="8">
        <v>1.24</v>
      </c>
      <c r="N116" s="9"/>
      <c r="P116" s="27">
        <v>11.3</v>
      </c>
      <c r="Q116" s="27">
        <f t="shared" si="6"/>
        <v>1.1300000000000001</v>
      </c>
      <c r="R116" s="8">
        <v>3</v>
      </c>
      <c r="T116" s="27">
        <v>9.6999999999999993</v>
      </c>
      <c r="U116" s="27">
        <f t="shared" si="7"/>
        <v>0.97</v>
      </c>
      <c r="V116" s="8">
        <v>3</v>
      </c>
      <c r="X116" s="28">
        <f t="shared" si="10"/>
        <v>21</v>
      </c>
      <c r="Y116" s="27">
        <f t="shared" si="8"/>
        <v>2.1</v>
      </c>
      <c r="Z116" s="29"/>
      <c r="AB116" s="9">
        <v>0.24820788530465951</v>
      </c>
      <c r="AC116" s="9">
        <f t="shared" si="11"/>
        <v>2.4820788530465952E-2</v>
      </c>
      <c r="AD116" s="8">
        <v>3</v>
      </c>
      <c r="AF116" s="9"/>
      <c r="AG116" s="9"/>
      <c r="AJ116" s="9"/>
      <c r="AK116" s="9"/>
      <c r="AN116" s="9"/>
      <c r="AO116" s="9"/>
      <c r="AR116" s="9"/>
      <c r="AS116" s="9"/>
      <c r="AV116" s="9"/>
      <c r="AW116" s="9"/>
      <c r="AZ116" s="9"/>
      <c r="BA116" s="9"/>
      <c r="BD116" s="27"/>
      <c r="BE116" s="27"/>
      <c r="BP116" s="27"/>
      <c r="BQ116" s="27"/>
    </row>
    <row r="117" spans="1:69" s="8" customFormat="1" x14ac:dyDescent="0.45">
      <c r="B117" s="9">
        <v>44.116666666666667</v>
      </c>
      <c r="C117" s="9">
        <v>-89.533333333333331</v>
      </c>
      <c r="G117" s="8" t="s">
        <v>30</v>
      </c>
      <c r="H117" s="8" t="s">
        <v>46</v>
      </c>
      <c r="J117" s="8">
        <v>7.2</v>
      </c>
      <c r="K117" s="8">
        <v>776</v>
      </c>
      <c r="L117" s="8">
        <v>30</v>
      </c>
      <c r="M117" s="8">
        <v>1.24</v>
      </c>
      <c r="N117" s="9"/>
      <c r="P117" s="27">
        <v>12.7</v>
      </c>
      <c r="Q117" s="27">
        <f t="shared" si="6"/>
        <v>1.27</v>
      </c>
      <c r="R117" s="8">
        <v>3</v>
      </c>
      <c r="T117" s="27">
        <v>9</v>
      </c>
      <c r="U117" s="27">
        <f t="shared" si="7"/>
        <v>0.9</v>
      </c>
      <c r="V117" s="8">
        <v>3</v>
      </c>
      <c r="X117" s="28">
        <f t="shared" si="10"/>
        <v>21.7</v>
      </c>
      <c r="Y117" s="27">
        <f t="shared" si="8"/>
        <v>2.17</v>
      </c>
      <c r="Z117" s="29"/>
      <c r="AB117" s="9">
        <v>0.25125448028673836</v>
      </c>
      <c r="AC117" s="9">
        <f t="shared" si="11"/>
        <v>2.5125448028673836E-2</v>
      </c>
      <c r="AD117" s="8">
        <v>3</v>
      </c>
      <c r="AF117" s="9"/>
      <c r="AG117" s="9"/>
      <c r="AJ117" s="9"/>
      <c r="AK117" s="9"/>
      <c r="AN117" s="9"/>
      <c r="AO117" s="9"/>
      <c r="AR117" s="9"/>
      <c r="AS117" s="9"/>
      <c r="AV117" s="9"/>
      <c r="AW117" s="9"/>
      <c r="AZ117" s="9"/>
      <c r="BA117" s="9"/>
      <c r="BD117" s="27"/>
      <c r="BE117" s="27"/>
      <c r="BP117" s="27"/>
      <c r="BQ117" s="27"/>
    </row>
    <row r="118" spans="1:69" s="8" customFormat="1" x14ac:dyDescent="0.45">
      <c r="A118" s="8" t="s">
        <v>47</v>
      </c>
      <c r="B118" s="9">
        <v>42.5</v>
      </c>
      <c r="C118" s="9">
        <v>-72.166666666666671</v>
      </c>
      <c r="G118" s="8" t="s">
        <v>48</v>
      </c>
      <c r="H118" s="8" t="s">
        <v>49</v>
      </c>
      <c r="I118" s="8" t="s">
        <v>25</v>
      </c>
      <c r="J118" s="8">
        <v>7</v>
      </c>
      <c r="K118" s="8">
        <v>1100</v>
      </c>
      <c r="L118" s="8">
        <v>10</v>
      </c>
      <c r="M118" s="8">
        <v>0.79</v>
      </c>
      <c r="N118" s="9"/>
      <c r="P118" s="27">
        <v>5.570858221658253</v>
      </c>
      <c r="Q118" s="27">
        <f t="shared" si="6"/>
        <v>0.55708582216582525</v>
      </c>
      <c r="R118" s="8">
        <v>5</v>
      </c>
      <c r="T118" s="27">
        <v>0.88916332201296699</v>
      </c>
      <c r="U118" s="27">
        <f t="shared" si="7"/>
        <v>8.8916332201296702E-2</v>
      </c>
      <c r="V118" s="8">
        <v>5</v>
      </c>
      <c r="X118" s="33">
        <v>6.4600215436712203</v>
      </c>
      <c r="Y118" s="33">
        <f t="shared" si="8"/>
        <v>0.64600215436712205</v>
      </c>
      <c r="Z118" s="29">
        <v>5</v>
      </c>
      <c r="AF118" s="9"/>
      <c r="AG118" s="9"/>
      <c r="AJ118" s="9"/>
      <c r="AK118" s="9"/>
      <c r="AN118" s="9"/>
      <c r="AO118" s="9"/>
      <c r="AR118" s="9"/>
      <c r="AS118" s="9"/>
      <c r="AV118" s="9"/>
      <c r="AW118" s="9"/>
      <c r="AZ118" s="9"/>
      <c r="BA118" s="9"/>
      <c r="BD118" s="27"/>
      <c r="BE118" s="27"/>
      <c r="BP118" s="27"/>
      <c r="BQ118" s="27"/>
    </row>
    <row r="119" spans="1:69" s="8" customFormat="1" x14ac:dyDescent="0.45">
      <c r="B119" s="9">
        <v>42.5</v>
      </c>
      <c r="C119" s="9">
        <v>-72.166666666666671</v>
      </c>
      <c r="G119" s="8" t="s">
        <v>48</v>
      </c>
      <c r="H119" s="8" t="s">
        <v>49</v>
      </c>
      <c r="I119" s="8" t="s">
        <v>50</v>
      </c>
      <c r="J119" s="8">
        <v>7</v>
      </c>
      <c r="K119" s="8">
        <v>1100</v>
      </c>
      <c r="L119" s="8">
        <v>10</v>
      </c>
      <c r="M119" s="8">
        <v>0.79</v>
      </c>
      <c r="N119" s="9"/>
      <c r="P119" s="27">
        <v>5.1066200365200753</v>
      </c>
      <c r="Q119" s="27">
        <f t="shared" si="6"/>
        <v>0.51066200365200753</v>
      </c>
      <c r="R119" s="8">
        <v>5</v>
      </c>
      <c r="T119" s="27">
        <v>0.77801790676134552</v>
      </c>
      <c r="U119" s="27">
        <f t="shared" si="7"/>
        <v>7.7801790676134547E-2</v>
      </c>
      <c r="V119" s="8">
        <v>5</v>
      </c>
      <c r="X119" s="33">
        <v>5.8846379432814206</v>
      </c>
      <c r="Y119" s="33">
        <f t="shared" si="8"/>
        <v>0.58846379432814211</v>
      </c>
      <c r="Z119" s="29">
        <v>5</v>
      </c>
      <c r="AF119" s="9"/>
      <c r="AG119" s="9"/>
      <c r="AJ119" s="9"/>
      <c r="AK119" s="9"/>
      <c r="AN119" s="9"/>
      <c r="AO119" s="9"/>
      <c r="AR119" s="9"/>
      <c r="AS119" s="9"/>
      <c r="AV119" s="9"/>
      <c r="AW119" s="9"/>
      <c r="AZ119" s="9"/>
      <c r="BA119" s="9"/>
      <c r="BD119" s="27"/>
      <c r="BE119" s="27"/>
      <c r="BP119" s="27"/>
      <c r="BQ119" s="27"/>
    </row>
    <row r="120" spans="1:69" s="8" customFormat="1" x14ac:dyDescent="0.45">
      <c r="B120" s="9">
        <v>42.5</v>
      </c>
      <c r="C120" s="9">
        <v>-72.166666666666671</v>
      </c>
      <c r="G120" s="8" t="s">
        <v>48</v>
      </c>
      <c r="H120" s="8" t="s">
        <v>49</v>
      </c>
      <c r="I120" s="8" t="s">
        <v>51</v>
      </c>
      <c r="J120" s="8">
        <v>7</v>
      </c>
      <c r="K120" s="8">
        <v>1100</v>
      </c>
      <c r="L120" s="8">
        <v>10</v>
      </c>
      <c r="M120" s="8">
        <v>0.79</v>
      </c>
      <c r="N120" s="9"/>
      <c r="P120" s="27">
        <v>8.6657794559128476</v>
      </c>
      <c r="Q120" s="27">
        <f t="shared" si="6"/>
        <v>0.86657794559128476</v>
      </c>
      <c r="R120" s="8">
        <v>5</v>
      </c>
      <c r="T120" s="27">
        <v>1.8524235875270127</v>
      </c>
      <c r="U120" s="27">
        <f t="shared" si="7"/>
        <v>0.18524235875270129</v>
      </c>
      <c r="V120" s="8">
        <v>5</v>
      </c>
      <c r="X120" s="33">
        <v>10.518203043439861</v>
      </c>
      <c r="Y120" s="33">
        <f t="shared" si="8"/>
        <v>1.0518203043439862</v>
      </c>
      <c r="Z120" s="29">
        <v>5</v>
      </c>
      <c r="AF120" s="9"/>
      <c r="AG120" s="9"/>
      <c r="AJ120" s="9"/>
      <c r="AK120" s="9"/>
      <c r="AN120" s="9"/>
      <c r="AO120" s="9"/>
      <c r="AR120" s="9"/>
      <c r="AS120" s="9"/>
      <c r="AV120" s="9"/>
      <c r="AW120" s="9"/>
      <c r="AZ120" s="9"/>
      <c r="BA120" s="9"/>
      <c r="BD120" s="27"/>
      <c r="BE120" s="27"/>
      <c r="BP120" s="27"/>
      <c r="BQ120" s="27"/>
    </row>
    <row r="121" spans="1:69" s="8" customFormat="1" x14ac:dyDescent="0.45">
      <c r="B121" s="9">
        <v>42.5</v>
      </c>
      <c r="C121" s="9">
        <v>-72.166666666666671</v>
      </c>
      <c r="G121" s="8" t="s">
        <v>48</v>
      </c>
      <c r="H121" s="8" t="s">
        <v>49</v>
      </c>
      <c r="I121" s="8" t="s">
        <v>25</v>
      </c>
      <c r="J121" s="8">
        <v>7</v>
      </c>
      <c r="K121" s="8">
        <v>1100</v>
      </c>
      <c r="L121" s="8">
        <v>10</v>
      </c>
      <c r="M121" s="8">
        <v>0.79</v>
      </c>
      <c r="N121" s="9"/>
      <c r="P121" s="27">
        <v>6.1124694376528099</v>
      </c>
      <c r="Q121" s="27">
        <f t="shared" si="6"/>
        <v>0.61124694376528099</v>
      </c>
      <c r="R121" s="8">
        <v>5</v>
      </c>
      <c r="T121" s="27">
        <v>0.25933930225378227</v>
      </c>
      <c r="U121" s="27">
        <f t="shared" si="7"/>
        <v>2.5933930225378227E-2</v>
      </c>
      <c r="V121" s="8">
        <v>5</v>
      </c>
      <c r="X121" s="33">
        <v>6.3718087399065926</v>
      </c>
      <c r="Y121" s="33">
        <f t="shared" si="8"/>
        <v>0.63718087399065926</v>
      </c>
      <c r="Z121" s="29">
        <v>5</v>
      </c>
      <c r="AF121" s="9"/>
      <c r="AG121" s="9"/>
      <c r="AJ121" s="9"/>
      <c r="AK121" s="9"/>
      <c r="AN121" s="9"/>
      <c r="AO121" s="9"/>
      <c r="AR121" s="9"/>
      <c r="AS121" s="9"/>
      <c r="AV121" s="9"/>
      <c r="AW121" s="9"/>
      <c r="AZ121" s="9"/>
      <c r="BA121" s="9"/>
      <c r="BD121" s="27"/>
      <c r="BE121" s="27"/>
      <c r="BP121" s="27"/>
      <c r="BQ121" s="27"/>
    </row>
    <row r="122" spans="1:69" s="8" customFormat="1" x14ac:dyDescent="0.45">
      <c r="B122" s="9">
        <v>42.5</v>
      </c>
      <c r="C122" s="9">
        <v>-72.166666666666671</v>
      </c>
      <c r="G122" s="8" t="s">
        <v>48</v>
      </c>
      <c r="H122" s="8" t="s">
        <v>49</v>
      </c>
      <c r="I122" s="8" t="s">
        <v>50</v>
      </c>
      <c r="J122" s="8">
        <v>7</v>
      </c>
      <c r="K122" s="8">
        <v>1100</v>
      </c>
      <c r="L122" s="8">
        <v>10</v>
      </c>
      <c r="M122" s="8">
        <v>0.79</v>
      </c>
      <c r="N122" s="9"/>
      <c r="P122" s="27">
        <v>8.7431524867692136</v>
      </c>
      <c r="Q122" s="27">
        <f t="shared" si="6"/>
        <v>0.87431524867692134</v>
      </c>
      <c r="R122" s="8">
        <v>5</v>
      </c>
      <c r="T122" s="27">
        <v>1.222599567767829</v>
      </c>
      <c r="U122" s="27">
        <f t="shared" si="7"/>
        <v>0.12225995677678289</v>
      </c>
      <c r="V122" s="8">
        <v>5</v>
      </c>
      <c r="X122" s="33">
        <v>9.9657520545370417</v>
      </c>
      <c r="Y122" s="33">
        <f t="shared" si="8"/>
        <v>0.99657520545370415</v>
      </c>
      <c r="Z122" s="29">
        <v>5</v>
      </c>
      <c r="AF122" s="9"/>
      <c r="AG122" s="9"/>
      <c r="AJ122" s="9"/>
      <c r="AK122" s="9"/>
      <c r="AN122" s="9"/>
      <c r="AO122" s="9"/>
      <c r="AR122" s="9"/>
      <c r="AS122" s="9"/>
      <c r="AV122" s="9"/>
      <c r="AW122" s="9"/>
      <c r="AZ122" s="9"/>
      <c r="BA122" s="9"/>
      <c r="BD122" s="27"/>
      <c r="BE122" s="27"/>
      <c r="BP122" s="27"/>
      <c r="BQ122" s="27"/>
    </row>
    <row r="123" spans="1:69" s="8" customFormat="1" x14ac:dyDescent="0.45">
      <c r="B123" s="9">
        <v>42.5</v>
      </c>
      <c r="C123" s="9">
        <v>-72.166666666666671</v>
      </c>
      <c r="G123" s="8" t="s">
        <v>48</v>
      </c>
      <c r="H123" s="8" t="s">
        <v>49</v>
      </c>
      <c r="I123" s="8" t="s">
        <v>51</v>
      </c>
      <c r="J123" s="8">
        <v>7</v>
      </c>
      <c r="K123" s="8">
        <v>1100</v>
      </c>
      <c r="L123" s="8">
        <v>10</v>
      </c>
      <c r="M123" s="8">
        <v>0.79</v>
      </c>
      <c r="N123" s="9"/>
      <c r="P123" s="27">
        <v>11.219089474172886</v>
      </c>
      <c r="Q123" s="27">
        <f t="shared" si="6"/>
        <v>1.1219089474172885</v>
      </c>
      <c r="R123" s="8">
        <v>5</v>
      </c>
      <c r="T123" s="27">
        <v>6.4464340845940127</v>
      </c>
      <c r="U123" s="27">
        <f t="shared" si="7"/>
        <v>0.64464340845940127</v>
      </c>
      <c r="V123" s="8">
        <v>5</v>
      </c>
      <c r="X123" s="33">
        <v>17.6655235587669</v>
      </c>
      <c r="Y123" s="33">
        <f t="shared" si="8"/>
        <v>1.76655235587669</v>
      </c>
      <c r="Z123" s="29">
        <v>5</v>
      </c>
      <c r="AF123" s="9"/>
      <c r="AG123" s="9"/>
      <c r="AJ123" s="9"/>
      <c r="AK123" s="9"/>
      <c r="AN123" s="9"/>
      <c r="AO123" s="9"/>
      <c r="AR123" s="9"/>
      <c r="AS123" s="9"/>
      <c r="AV123" s="9"/>
      <c r="AW123" s="9"/>
      <c r="AZ123" s="9"/>
      <c r="BA123" s="9"/>
      <c r="BD123" s="27"/>
      <c r="BE123" s="27"/>
      <c r="BP123" s="27"/>
      <c r="BQ123" s="27"/>
    </row>
    <row r="124" spans="1:69" s="8" customFormat="1" x14ac:dyDescent="0.45">
      <c r="B124" s="9">
        <v>42.5</v>
      </c>
      <c r="C124" s="9">
        <v>-72.166666666666671</v>
      </c>
      <c r="G124" s="8" t="s">
        <v>48</v>
      </c>
      <c r="H124" s="8" t="s">
        <v>49</v>
      </c>
      <c r="I124" s="8" t="s">
        <v>25</v>
      </c>
      <c r="J124" s="8">
        <v>7</v>
      </c>
      <c r="K124" s="8">
        <v>1100</v>
      </c>
      <c r="L124" s="8">
        <v>10</v>
      </c>
      <c r="M124" s="8">
        <v>0.79</v>
      </c>
      <c r="N124" s="9"/>
      <c r="P124" s="27">
        <v>6.8088267153600883</v>
      </c>
      <c r="Q124" s="27">
        <f t="shared" si="6"/>
        <v>0.68088267153600879</v>
      </c>
      <c r="R124" s="8">
        <v>5</v>
      </c>
      <c r="T124" s="27">
        <v>7.409694350108062E-2</v>
      </c>
      <c r="U124" s="27">
        <f t="shared" si="7"/>
        <v>7.409694350108062E-3</v>
      </c>
      <c r="V124" s="8">
        <v>5</v>
      </c>
      <c r="X124" s="33">
        <v>6.8829236588611691</v>
      </c>
      <c r="Y124" s="33">
        <f t="shared" si="8"/>
        <v>0.68829236588611686</v>
      </c>
      <c r="Z124" s="29">
        <v>5</v>
      </c>
      <c r="AF124" s="9"/>
      <c r="AG124" s="9"/>
      <c r="AJ124" s="9"/>
      <c r="AK124" s="9"/>
      <c r="AN124" s="9"/>
      <c r="AO124" s="9"/>
      <c r="AR124" s="9"/>
      <c r="AS124" s="9"/>
      <c r="AV124" s="9"/>
      <c r="AW124" s="9"/>
      <c r="AZ124" s="9"/>
      <c r="BA124" s="9"/>
      <c r="BD124" s="27"/>
      <c r="BE124" s="27"/>
      <c r="BP124" s="27"/>
      <c r="BQ124" s="27"/>
    </row>
    <row r="125" spans="1:69" s="8" customFormat="1" x14ac:dyDescent="0.45">
      <c r="B125" s="9">
        <v>42.5</v>
      </c>
      <c r="C125" s="9">
        <v>-72.166666666666671</v>
      </c>
      <c r="G125" s="8" t="s">
        <v>48</v>
      </c>
      <c r="H125" s="8" t="s">
        <v>49</v>
      </c>
      <c r="I125" s="8" t="s">
        <v>50</v>
      </c>
      <c r="J125" s="8">
        <v>7</v>
      </c>
      <c r="K125" s="8">
        <v>1100</v>
      </c>
      <c r="L125" s="8">
        <v>10</v>
      </c>
      <c r="M125" s="8">
        <v>0.79</v>
      </c>
      <c r="N125" s="9"/>
      <c r="P125" s="27">
        <v>8.2789143016310245</v>
      </c>
      <c r="Q125" s="27">
        <f t="shared" si="6"/>
        <v>0.8278914301631024</v>
      </c>
      <c r="R125" s="8">
        <v>5</v>
      </c>
      <c r="T125" s="27">
        <v>1.6671812287743164</v>
      </c>
      <c r="U125" s="27">
        <f t="shared" si="7"/>
        <v>0.16671812287743165</v>
      </c>
      <c r="V125" s="8">
        <v>5</v>
      </c>
      <c r="X125" s="33">
        <v>9.9460955304053407</v>
      </c>
      <c r="Y125" s="33">
        <f t="shared" si="8"/>
        <v>0.99460955304053411</v>
      </c>
      <c r="Z125" s="29">
        <v>5</v>
      </c>
      <c r="AF125" s="9"/>
      <c r="AG125" s="9"/>
      <c r="AJ125" s="9"/>
      <c r="AK125" s="9"/>
      <c r="AN125" s="9"/>
      <c r="AO125" s="9"/>
      <c r="AR125" s="9"/>
      <c r="AS125" s="9"/>
      <c r="AV125" s="9"/>
      <c r="AW125" s="9"/>
      <c r="AZ125" s="9"/>
      <c r="BA125" s="9"/>
      <c r="BD125" s="27"/>
      <c r="BE125" s="27"/>
      <c r="BP125" s="27"/>
      <c r="BQ125" s="27"/>
    </row>
    <row r="126" spans="1:69" s="8" customFormat="1" x14ac:dyDescent="0.45">
      <c r="B126" s="9">
        <v>42.5</v>
      </c>
      <c r="C126" s="9">
        <v>-72.166666666666671</v>
      </c>
      <c r="G126" s="8" t="s">
        <v>48</v>
      </c>
      <c r="H126" s="8" t="s">
        <v>49</v>
      </c>
      <c r="I126" s="8" t="s">
        <v>51</v>
      </c>
      <c r="J126" s="8">
        <v>7</v>
      </c>
      <c r="K126" s="8">
        <v>1100</v>
      </c>
      <c r="L126" s="8">
        <v>10</v>
      </c>
      <c r="M126" s="8">
        <v>0.79</v>
      </c>
      <c r="N126" s="9"/>
      <c r="P126" s="27">
        <v>9.9811209804710508</v>
      </c>
      <c r="Q126" s="27">
        <f t="shared" si="6"/>
        <v>0.9981120980471051</v>
      </c>
      <c r="R126" s="8">
        <v>5</v>
      </c>
      <c r="T126" s="27">
        <v>6.8169188020994165</v>
      </c>
      <c r="U126" s="27">
        <f t="shared" si="7"/>
        <v>0.68169188020994165</v>
      </c>
      <c r="V126" s="8">
        <v>5</v>
      </c>
      <c r="X126" s="33">
        <v>16.798039782570466</v>
      </c>
      <c r="Y126" s="33">
        <f t="shared" si="8"/>
        <v>1.6798039782570466</v>
      </c>
      <c r="Z126" s="29">
        <v>5</v>
      </c>
      <c r="AF126" s="9"/>
      <c r="AG126" s="9"/>
      <c r="AJ126" s="9"/>
      <c r="AK126" s="9"/>
      <c r="AN126" s="9"/>
      <c r="AO126" s="9"/>
      <c r="AR126" s="9"/>
      <c r="AS126" s="9"/>
      <c r="AV126" s="9"/>
      <c r="AW126" s="9"/>
      <c r="AZ126" s="9"/>
      <c r="BA126" s="9"/>
      <c r="BD126" s="27"/>
      <c r="BE126" s="27"/>
      <c r="BP126" s="27"/>
      <c r="BQ126" s="27"/>
    </row>
    <row r="127" spans="1:69" s="8" customFormat="1" x14ac:dyDescent="0.45">
      <c r="B127" s="9">
        <v>42.5</v>
      </c>
      <c r="C127" s="9">
        <v>-72.166666666666671</v>
      </c>
      <c r="G127" s="8" t="s">
        <v>48</v>
      </c>
      <c r="H127" s="8" t="s">
        <v>49</v>
      </c>
      <c r="I127" s="8" t="s">
        <v>25</v>
      </c>
      <c r="J127" s="8">
        <v>7</v>
      </c>
      <c r="K127" s="8">
        <v>1100</v>
      </c>
      <c r="L127" s="8">
        <v>10</v>
      </c>
      <c r="M127" s="8">
        <v>0.79</v>
      </c>
      <c r="N127" s="9"/>
      <c r="P127" s="27">
        <v>6.1124694376528099</v>
      </c>
      <c r="Q127" s="27">
        <f t="shared" si="6"/>
        <v>0.61124694376528099</v>
      </c>
      <c r="R127" s="8">
        <v>5</v>
      </c>
      <c r="T127" s="27">
        <v>0</v>
      </c>
      <c r="U127" s="27">
        <f t="shared" si="7"/>
        <v>0</v>
      </c>
      <c r="V127" s="8">
        <v>5</v>
      </c>
      <c r="X127" s="33">
        <v>6.1124694376528099</v>
      </c>
      <c r="Y127" s="33">
        <f t="shared" si="8"/>
        <v>0.61124694376528099</v>
      </c>
      <c r="Z127" s="29">
        <v>5</v>
      </c>
      <c r="AF127" s="9"/>
      <c r="AG127" s="9"/>
      <c r="AJ127" s="9"/>
      <c r="AK127" s="9"/>
      <c r="AN127" s="9"/>
      <c r="AO127" s="9"/>
      <c r="AR127" s="9"/>
      <c r="AS127" s="9"/>
      <c r="AV127" s="9"/>
      <c r="AW127" s="9"/>
      <c r="AZ127" s="9"/>
      <c r="BA127" s="9"/>
      <c r="BD127" s="27"/>
      <c r="BE127" s="27"/>
      <c r="BP127" s="27"/>
      <c r="BQ127" s="27"/>
    </row>
    <row r="128" spans="1:69" s="8" customFormat="1" x14ac:dyDescent="0.45">
      <c r="B128" s="9">
        <v>42.5</v>
      </c>
      <c r="C128" s="9">
        <v>-72.166666666666671</v>
      </c>
      <c r="G128" s="8" t="s">
        <v>48</v>
      </c>
      <c r="H128" s="8" t="s">
        <v>49</v>
      </c>
      <c r="I128" s="8" t="s">
        <v>50</v>
      </c>
      <c r="J128" s="8">
        <v>7</v>
      </c>
      <c r="K128" s="8">
        <v>1100</v>
      </c>
      <c r="L128" s="8">
        <v>10</v>
      </c>
      <c r="M128" s="8">
        <v>0.79</v>
      </c>
      <c r="N128" s="9"/>
      <c r="P128" s="27">
        <v>7.6599300547801006</v>
      </c>
      <c r="Q128" s="27">
        <f t="shared" si="6"/>
        <v>0.76599300547801008</v>
      </c>
      <c r="R128" s="8">
        <v>5</v>
      </c>
      <c r="T128" s="27">
        <v>1.2966965112689113</v>
      </c>
      <c r="U128" s="27">
        <f t="shared" si="7"/>
        <v>0.12966965112689113</v>
      </c>
      <c r="V128" s="8">
        <v>5</v>
      </c>
      <c r="X128" s="33">
        <v>8.9566265660490121</v>
      </c>
      <c r="Y128" s="33">
        <f t="shared" si="8"/>
        <v>0.89566265660490119</v>
      </c>
      <c r="Z128" s="29">
        <v>5</v>
      </c>
      <c r="AF128" s="9"/>
      <c r="AG128" s="9"/>
      <c r="AJ128" s="9"/>
      <c r="AK128" s="9"/>
      <c r="AN128" s="9"/>
      <c r="AO128" s="9"/>
      <c r="AR128" s="9"/>
      <c r="AS128" s="9"/>
      <c r="AV128" s="9"/>
      <c r="AW128" s="9"/>
      <c r="AZ128" s="9"/>
      <c r="BA128" s="9"/>
      <c r="BD128" s="27"/>
      <c r="BE128" s="27"/>
      <c r="BP128" s="27"/>
      <c r="BQ128" s="27"/>
    </row>
    <row r="129" spans="2:69" s="8" customFormat="1" x14ac:dyDescent="0.45">
      <c r="B129" s="9">
        <v>42.5</v>
      </c>
      <c r="C129" s="9">
        <v>-72.166666666666671</v>
      </c>
      <c r="G129" s="8" t="s">
        <v>48</v>
      </c>
      <c r="H129" s="8" t="s">
        <v>49</v>
      </c>
      <c r="I129" s="8" t="s">
        <v>51</v>
      </c>
      <c r="J129" s="8">
        <v>7</v>
      </c>
      <c r="K129" s="8">
        <v>1100</v>
      </c>
      <c r="L129" s="8">
        <v>10</v>
      </c>
      <c r="M129" s="8">
        <v>0.79</v>
      </c>
      <c r="N129" s="9"/>
      <c r="P129" s="27">
        <v>12.147565844449254</v>
      </c>
      <c r="Q129" s="27">
        <f t="shared" si="6"/>
        <v>1.2147565844449253</v>
      </c>
      <c r="R129" s="8">
        <v>5</v>
      </c>
      <c r="T129" s="27">
        <v>10.447669033652366</v>
      </c>
      <c r="U129" s="27">
        <f t="shared" si="7"/>
        <v>1.0447669033652365</v>
      </c>
      <c r="V129" s="8">
        <v>5</v>
      </c>
      <c r="X129" s="33">
        <v>22.595234878101621</v>
      </c>
      <c r="Y129" s="33">
        <f t="shared" si="8"/>
        <v>2.2595234878101622</v>
      </c>
      <c r="Z129" s="29">
        <v>5</v>
      </c>
      <c r="AF129" s="9"/>
      <c r="AG129" s="9"/>
      <c r="AJ129" s="9"/>
      <c r="AK129" s="9"/>
      <c r="AN129" s="9"/>
      <c r="AO129" s="9"/>
      <c r="AR129" s="9"/>
      <c r="AS129" s="9"/>
      <c r="AV129" s="9"/>
      <c r="AW129" s="9"/>
      <c r="AZ129" s="9"/>
      <c r="BA129" s="9"/>
      <c r="BD129" s="27"/>
      <c r="BE129" s="27"/>
      <c r="BP129" s="27"/>
      <c r="BQ129" s="27"/>
    </row>
    <row r="130" spans="2:69" s="8" customFormat="1" x14ac:dyDescent="0.45">
      <c r="B130" s="9">
        <v>42.5</v>
      </c>
      <c r="C130" s="9">
        <v>-72.166666666666671</v>
      </c>
      <c r="G130" s="8" t="s">
        <v>48</v>
      </c>
      <c r="H130" s="8" t="s">
        <v>52</v>
      </c>
      <c r="I130" s="8" t="s">
        <v>25</v>
      </c>
      <c r="J130" s="8">
        <v>7</v>
      </c>
      <c r="K130" s="8">
        <v>1100</v>
      </c>
      <c r="L130" s="8">
        <v>10</v>
      </c>
      <c r="M130" s="8">
        <v>0.79</v>
      </c>
      <c r="N130" s="9"/>
      <c r="P130" s="27">
        <v>3.9556962025316453</v>
      </c>
      <c r="Q130" s="27">
        <f t="shared" si="6"/>
        <v>0.39556962025316456</v>
      </c>
      <c r="R130" s="8">
        <v>5</v>
      </c>
      <c r="T130" s="27">
        <v>0.11169024571854064</v>
      </c>
      <c r="U130" s="27">
        <f t="shared" si="7"/>
        <v>1.1169024571854064E-2</v>
      </c>
      <c r="V130" s="8">
        <v>5</v>
      </c>
      <c r="X130" s="33">
        <v>4.0673864482501862</v>
      </c>
      <c r="Y130" s="33">
        <f t="shared" si="8"/>
        <v>0.40673864482501865</v>
      </c>
      <c r="Z130" s="29">
        <v>5</v>
      </c>
      <c r="AF130" s="9"/>
      <c r="AG130" s="9"/>
      <c r="AJ130" s="9"/>
      <c r="AK130" s="9"/>
      <c r="AN130" s="9"/>
      <c r="AO130" s="9"/>
      <c r="AR130" s="9"/>
      <c r="AS130" s="9"/>
      <c r="AV130" s="9"/>
      <c r="AW130" s="9"/>
      <c r="AZ130" s="9"/>
      <c r="BA130" s="9"/>
      <c r="BD130" s="27"/>
      <c r="BE130" s="27"/>
      <c r="BP130" s="27"/>
      <c r="BQ130" s="27"/>
    </row>
    <row r="131" spans="2:69" s="8" customFormat="1" x14ac:dyDescent="0.45">
      <c r="B131" s="9">
        <v>42.5</v>
      </c>
      <c r="C131" s="9">
        <v>-72.166666666666671</v>
      </c>
      <c r="G131" s="8" t="s">
        <v>48</v>
      </c>
      <c r="H131" s="8" t="s">
        <v>52</v>
      </c>
      <c r="I131" s="8" t="s">
        <v>50</v>
      </c>
      <c r="J131" s="8">
        <v>7</v>
      </c>
      <c r="K131" s="8">
        <v>1100</v>
      </c>
      <c r="L131" s="8">
        <v>10</v>
      </c>
      <c r="M131" s="8">
        <v>0.79</v>
      </c>
      <c r="N131" s="9"/>
      <c r="P131" s="27">
        <v>3.6454455199801394</v>
      </c>
      <c r="Q131" s="27">
        <f t="shared" si="6"/>
        <v>0.36454455199801394</v>
      </c>
      <c r="R131" s="8">
        <v>5</v>
      </c>
      <c r="T131" s="27">
        <v>7.4460163812360369E-2</v>
      </c>
      <c r="U131" s="27">
        <f t="shared" si="7"/>
        <v>7.4460163812360373E-3</v>
      </c>
      <c r="V131" s="8">
        <v>5</v>
      </c>
      <c r="X131" s="33">
        <v>3.7199056837924998</v>
      </c>
      <c r="Y131" s="33">
        <f t="shared" si="8"/>
        <v>0.37199056837924999</v>
      </c>
      <c r="Z131" s="29">
        <v>5</v>
      </c>
      <c r="AF131" s="9"/>
      <c r="AG131" s="9"/>
      <c r="AJ131" s="9"/>
      <c r="AK131" s="9"/>
      <c r="AN131" s="9"/>
      <c r="AO131" s="9"/>
      <c r="AR131" s="9"/>
      <c r="AS131" s="9"/>
      <c r="AV131" s="9"/>
      <c r="AW131" s="9"/>
      <c r="AZ131" s="9"/>
      <c r="BA131" s="9"/>
      <c r="BD131" s="27"/>
      <c r="BE131" s="27"/>
      <c r="BP131" s="27"/>
      <c r="BQ131" s="27"/>
    </row>
    <row r="132" spans="2:69" s="8" customFormat="1" x14ac:dyDescent="0.45">
      <c r="B132" s="9">
        <v>42.5</v>
      </c>
      <c r="C132" s="9">
        <v>-72.166666666666671</v>
      </c>
      <c r="G132" s="8" t="s">
        <v>48</v>
      </c>
      <c r="H132" s="8" t="s">
        <v>52</v>
      </c>
      <c r="I132" s="8" t="s">
        <v>51</v>
      </c>
      <c r="J132" s="8">
        <v>7</v>
      </c>
      <c r="K132" s="8">
        <v>1100</v>
      </c>
      <c r="L132" s="8">
        <v>10</v>
      </c>
      <c r="M132" s="8">
        <v>0.79</v>
      </c>
      <c r="N132" s="9"/>
      <c r="P132" s="27">
        <v>4.6537602382725183</v>
      </c>
      <c r="Q132" s="27">
        <f t="shared" si="6"/>
        <v>0.46537602382725185</v>
      </c>
      <c r="R132" s="8">
        <v>5</v>
      </c>
      <c r="T132" s="27">
        <v>0.55845122859270246</v>
      </c>
      <c r="U132" s="27">
        <f t="shared" si="7"/>
        <v>5.5845122859270249E-2</v>
      </c>
      <c r="V132" s="8">
        <v>5</v>
      </c>
      <c r="X132" s="33">
        <v>5.2122114668652211</v>
      </c>
      <c r="Y132" s="33">
        <f t="shared" si="8"/>
        <v>0.52122114668652209</v>
      </c>
      <c r="Z132" s="29">
        <v>5</v>
      </c>
      <c r="AF132" s="9"/>
      <c r="AG132" s="9"/>
      <c r="AJ132" s="9"/>
      <c r="AK132" s="9"/>
      <c r="AN132" s="9"/>
      <c r="AO132" s="9"/>
      <c r="AR132" s="9"/>
      <c r="AS132" s="9"/>
      <c r="AV132" s="9"/>
      <c r="AW132" s="9"/>
      <c r="AZ132" s="9"/>
      <c r="BA132" s="9"/>
      <c r="BD132" s="27"/>
      <c r="BE132" s="27"/>
      <c r="BP132" s="27"/>
      <c r="BQ132" s="27"/>
    </row>
    <row r="133" spans="2:69" s="8" customFormat="1" x14ac:dyDescent="0.45">
      <c r="B133" s="9">
        <v>42.5</v>
      </c>
      <c r="C133" s="9">
        <v>-72.166666666666671</v>
      </c>
      <c r="G133" s="8" t="s">
        <v>48</v>
      </c>
      <c r="H133" s="8" t="s">
        <v>52</v>
      </c>
      <c r="I133" s="8" t="s">
        <v>25</v>
      </c>
      <c r="J133" s="8">
        <v>7</v>
      </c>
      <c r="K133" s="8">
        <v>1100</v>
      </c>
      <c r="L133" s="8">
        <v>10</v>
      </c>
      <c r="M133" s="8">
        <v>0.79</v>
      </c>
      <c r="N133" s="9"/>
      <c r="P133" s="27">
        <v>4.8864482501861524</v>
      </c>
      <c r="Q133" s="27">
        <f t="shared" si="6"/>
        <v>0.48864482501861523</v>
      </c>
      <c r="R133" s="8">
        <v>5</v>
      </c>
      <c r="T133" s="27">
        <v>3.7230081906180254E-2</v>
      </c>
      <c r="U133" s="27">
        <f t="shared" si="7"/>
        <v>3.7230081906180256E-3</v>
      </c>
      <c r="V133" s="8">
        <v>5</v>
      </c>
      <c r="X133" s="33">
        <v>4.923678332092333</v>
      </c>
      <c r="Y133" s="33">
        <f t="shared" si="8"/>
        <v>0.49236783320923327</v>
      </c>
      <c r="Z133" s="29">
        <v>5</v>
      </c>
      <c r="AF133" s="9"/>
      <c r="AG133" s="9"/>
      <c r="AJ133" s="9"/>
      <c r="AK133" s="9"/>
      <c r="AN133" s="9"/>
      <c r="AO133" s="9"/>
      <c r="AR133" s="9"/>
      <c r="AS133" s="9"/>
      <c r="AV133" s="9"/>
      <c r="AW133" s="9"/>
      <c r="AZ133" s="9"/>
      <c r="BA133" s="9"/>
      <c r="BD133" s="27"/>
      <c r="BE133" s="27"/>
      <c r="BP133" s="27"/>
      <c r="BQ133" s="27"/>
    </row>
    <row r="134" spans="2:69" s="8" customFormat="1" x14ac:dyDescent="0.45">
      <c r="B134" s="9">
        <v>42.5</v>
      </c>
      <c r="C134" s="9">
        <v>-72.166666666666671</v>
      </c>
      <c r="G134" s="8" t="s">
        <v>48</v>
      </c>
      <c r="H134" s="8" t="s">
        <v>52</v>
      </c>
      <c r="I134" s="8" t="s">
        <v>50</v>
      </c>
      <c r="J134" s="8">
        <v>7</v>
      </c>
      <c r="K134" s="8">
        <v>1100</v>
      </c>
      <c r="L134" s="8">
        <v>10</v>
      </c>
      <c r="M134" s="8">
        <v>0.79</v>
      </c>
      <c r="N134" s="9"/>
      <c r="P134" s="27">
        <v>6.6703896748572786</v>
      </c>
      <c r="Q134" s="27">
        <f t="shared" si="6"/>
        <v>0.66703896748572788</v>
      </c>
      <c r="R134" s="8">
        <v>5</v>
      </c>
      <c r="T134" s="27">
        <v>0</v>
      </c>
      <c r="U134" s="27">
        <f t="shared" si="7"/>
        <v>0</v>
      </c>
      <c r="V134" s="8">
        <v>5</v>
      </c>
      <c r="X134" s="33">
        <v>6.6703896748572786</v>
      </c>
      <c r="Y134" s="33">
        <f t="shared" si="8"/>
        <v>0.66703896748572788</v>
      </c>
      <c r="Z134" s="29">
        <v>5</v>
      </c>
      <c r="AF134" s="9"/>
      <c r="AG134" s="9"/>
      <c r="AJ134" s="9"/>
      <c r="AK134" s="9"/>
      <c r="AN134" s="9"/>
      <c r="AO134" s="9"/>
      <c r="AR134" s="9"/>
      <c r="AS134" s="9"/>
      <c r="AV134" s="9"/>
      <c r="AW134" s="9"/>
      <c r="AZ134" s="9"/>
      <c r="BA134" s="9"/>
      <c r="BD134" s="27"/>
      <c r="BE134" s="27"/>
      <c r="BP134" s="27"/>
      <c r="BQ134" s="27"/>
    </row>
    <row r="135" spans="2:69" s="8" customFormat="1" x14ac:dyDescent="0.45">
      <c r="B135" s="9">
        <v>42.5</v>
      </c>
      <c r="C135" s="9">
        <v>-72.166666666666671</v>
      </c>
      <c r="G135" s="8" t="s">
        <v>48</v>
      </c>
      <c r="H135" s="8" t="s">
        <v>52</v>
      </c>
      <c r="I135" s="8" t="s">
        <v>51</v>
      </c>
      <c r="J135" s="8">
        <v>7</v>
      </c>
      <c r="K135" s="8">
        <v>1100</v>
      </c>
      <c r="L135" s="8">
        <v>10</v>
      </c>
      <c r="M135" s="8">
        <v>0.79</v>
      </c>
      <c r="N135" s="9"/>
      <c r="P135" s="27">
        <v>10.238272524199557</v>
      </c>
      <c r="Q135" s="27">
        <f t="shared" si="6"/>
        <v>1.0238272524199556</v>
      </c>
      <c r="R135" s="8">
        <v>5</v>
      </c>
      <c r="T135" s="27">
        <v>3.7230081906180254E-2</v>
      </c>
      <c r="U135" s="27">
        <f t="shared" si="7"/>
        <v>3.7230081906180256E-3</v>
      </c>
      <c r="V135" s="8">
        <v>5</v>
      </c>
      <c r="X135" s="33">
        <v>10.275502606105738</v>
      </c>
      <c r="Y135" s="33">
        <f t="shared" si="8"/>
        <v>1.0275502606105738</v>
      </c>
      <c r="Z135" s="29">
        <v>5</v>
      </c>
      <c r="AF135" s="9"/>
      <c r="AG135" s="9"/>
      <c r="AJ135" s="9"/>
      <c r="AK135" s="9"/>
      <c r="AN135" s="9"/>
      <c r="AO135" s="9"/>
      <c r="AR135" s="9"/>
      <c r="AS135" s="9"/>
      <c r="AV135" s="9"/>
      <c r="AW135" s="9"/>
      <c r="AZ135" s="9"/>
      <c r="BA135" s="9"/>
      <c r="BD135" s="27"/>
      <c r="BE135" s="27"/>
      <c r="BP135" s="27"/>
      <c r="BQ135" s="27"/>
    </row>
    <row r="136" spans="2:69" s="8" customFormat="1" x14ac:dyDescent="0.45">
      <c r="B136" s="9">
        <v>42.5</v>
      </c>
      <c r="C136" s="9">
        <v>-72.166666666666671</v>
      </c>
      <c r="G136" s="8" t="s">
        <v>48</v>
      </c>
      <c r="H136" s="8" t="s">
        <v>52</v>
      </c>
      <c r="I136" s="8" t="s">
        <v>25</v>
      </c>
      <c r="J136" s="8">
        <v>7</v>
      </c>
      <c r="K136" s="8">
        <v>1100</v>
      </c>
      <c r="L136" s="8">
        <v>10</v>
      </c>
      <c r="M136" s="8">
        <v>0.79</v>
      </c>
      <c r="N136" s="9"/>
      <c r="P136" s="27">
        <v>4.8088855795482788</v>
      </c>
      <c r="Q136" s="27">
        <f t="shared" si="6"/>
        <v>0.48088855795482788</v>
      </c>
      <c r="R136" s="8">
        <v>5</v>
      </c>
      <c r="T136" s="27">
        <v>0</v>
      </c>
      <c r="U136" s="27">
        <f t="shared" si="7"/>
        <v>0</v>
      </c>
      <c r="V136" s="8">
        <v>5</v>
      </c>
      <c r="X136" s="33">
        <v>4.8088855795482788</v>
      </c>
      <c r="Y136" s="33">
        <f t="shared" si="8"/>
        <v>0.48088855795482788</v>
      </c>
      <c r="Z136" s="29">
        <v>5</v>
      </c>
      <c r="AF136" s="9"/>
      <c r="AG136" s="9"/>
      <c r="AJ136" s="9"/>
      <c r="AK136" s="9"/>
      <c r="AN136" s="9"/>
      <c r="AO136" s="9"/>
      <c r="AR136" s="9"/>
      <c r="AS136" s="9"/>
      <c r="AV136" s="9"/>
      <c r="AW136" s="9"/>
      <c r="AZ136" s="9"/>
      <c r="BA136" s="9"/>
      <c r="BD136" s="27"/>
      <c r="BE136" s="27"/>
      <c r="BP136" s="27"/>
      <c r="BQ136" s="27"/>
    </row>
    <row r="137" spans="2:69" s="8" customFormat="1" x14ac:dyDescent="0.45">
      <c r="B137" s="9">
        <v>42.5</v>
      </c>
      <c r="C137" s="9">
        <v>-72.166666666666671</v>
      </c>
      <c r="G137" s="8" t="s">
        <v>48</v>
      </c>
      <c r="H137" s="8" t="s">
        <v>52</v>
      </c>
      <c r="I137" s="8" t="s">
        <v>50</v>
      </c>
      <c r="J137" s="8">
        <v>7</v>
      </c>
      <c r="K137" s="8">
        <v>1100</v>
      </c>
      <c r="L137" s="8">
        <v>10</v>
      </c>
      <c r="M137" s="8">
        <v>0.79</v>
      </c>
      <c r="N137" s="9"/>
      <c r="P137" s="27">
        <v>4.9640109208240251</v>
      </c>
      <c r="Q137" s="27">
        <f t="shared" si="6"/>
        <v>0.49640109208240252</v>
      </c>
      <c r="R137" s="8">
        <v>5</v>
      </c>
      <c r="T137" s="27">
        <v>0</v>
      </c>
      <c r="U137" s="27">
        <f t="shared" si="7"/>
        <v>0</v>
      </c>
      <c r="V137" s="8">
        <v>5</v>
      </c>
      <c r="X137" s="33">
        <v>4.9640109208240251</v>
      </c>
      <c r="Y137" s="33">
        <f t="shared" si="8"/>
        <v>0.49640109208240252</v>
      </c>
      <c r="Z137" s="29">
        <v>5</v>
      </c>
      <c r="AF137" s="9"/>
      <c r="AG137" s="9"/>
      <c r="AJ137" s="9"/>
      <c r="AK137" s="9"/>
      <c r="AN137" s="9"/>
      <c r="AO137" s="9"/>
      <c r="AR137" s="9"/>
      <c r="AS137" s="9"/>
      <c r="AV137" s="9"/>
      <c r="AW137" s="9"/>
      <c r="AZ137" s="9"/>
      <c r="BA137" s="9"/>
      <c r="BD137" s="27"/>
      <c r="BE137" s="27"/>
      <c r="BP137" s="27"/>
      <c r="BQ137" s="27"/>
    </row>
    <row r="138" spans="2:69" s="8" customFormat="1" x14ac:dyDescent="0.45">
      <c r="B138" s="9">
        <v>42.5</v>
      </c>
      <c r="C138" s="9">
        <v>-72.166666666666671</v>
      </c>
      <c r="G138" s="8" t="s">
        <v>48</v>
      </c>
      <c r="H138" s="8" t="s">
        <v>52</v>
      </c>
      <c r="I138" s="8" t="s">
        <v>51</v>
      </c>
      <c r="J138" s="8">
        <v>7</v>
      </c>
      <c r="K138" s="8">
        <v>1100</v>
      </c>
      <c r="L138" s="8">
        <v>10</v>
      </c>
      <c r="M138" s="8">
        <v>0.79</v>
      </c>
      <c r="N138" s="9"/>
      <c r="P138" s="27">
        <v>9.4626458178207962</v>
      </c>
      <c r="Q138" s="27">
        <f t="shared" si="6"/>
        <v>0.94626458178207962</v>
      </c>
      <c r="R138" s="8">
        <v>5</v>
      </c>
      <c r="T138" s="27">
        <v>0.70737155621742409</v>
      </c>
      <c r="U138" s="27">
        <f t="shared" si="7"/>
        <v>7.0737155621742404E-2</v>
      </c>
      <c r="V138" s="8">
        <v>5</v>
      </c>
      <c r="X138" s="33">
        <v>10.17001737403822</v>
      </c>
      <c r="Y138" s="33">
        <f t="shared" si="8"/>
        <v>1.017001737403822</v>
      </c>
      <c r="Z138" s="29">
        <v>5</v>
      </c>
      <c r="AF138" s="9"/>
      <c r="AG138" s="9"/>
      <c r="AJ138" s="9"/>
      <c r="AK138" s="9"/>
      <c r="AN138" s="9"/>
      <c r="AO138" s="9"/>
      <c r="AR138" s="9"/>
      <c r="AS138" s="9"/>
      <c r="AV138" s="9"/>
      <c r="AW138" s="9"/>
      <c r="AZ138" s="9"/>
      <c r="BA138" s="9"/>
      <c r="BD138" s="27"/>
      <c r="BE138" s="27"/>
      <c r="BP138" s="27"/>
      <c r="BQ138" s="27"/>
    </row>
    <row r="139" spans="2:69" s="8" customFormat="1" x14ac:dyDescent="0.45">
      <c r="B139" s="9">
        <v>42.5</v>
      </c>
      <c r="C139" s="9">
        <v>-72.166666666666671</v>
      </c>
      <c r="G139" s="8" t="s">
        <v>48</v>
      </c>
      <c r="H139" s="8" t="s">
        <v>52</v>
      </c>
      <c r="I139" s="8" t="s">
        <v>25</v>
      </c>
      <c r="J139" s="8">
        <v>7</v>
      </c>
      <c r="K139" s="8">
        <v>1100</v>
      </c>
      <c r="L139" s="8">
        <v>10</v>
      </c>
      <c r="M139" s="8">
        <v>0.79</v>
      </c>
      <c r="N139" s="9"/>
      <c r="P139" s="27">
        <v>5.8947629684785321</v>
      </c>
      <c r="Q139" s="27">
        <f t="shared" si="6"/>
        <v>0.58947629684785319</v>
      </c>
      <c r="R139" s="8">
        <v>5</v>
      </c>
      <c r="T139" s="27">
        <v>0</v>
      </c>
      <c r="U139" s="27">
        <f t="shared" si="7"/>
        <v>0</v>
      </c>
      <c r="V139" s="8">
        <v>5</v>
      </c>
      <c r="X139" s="33">
        <v>5.8947629684785321</v>
      </c>
      <c r="Y139" s="33">
        <f t="shared" si="8"/>
        <v>0.58947629684785319</v>
      </c>
      <c r="Z139" s="29">
        <v>5</v>
      </c>
      <c r="AF139" s="9"/>
      <c r="AG139" s="9"/>
      <c r="AJ139" s="9"/>
      <c r="AK139" s="9"/>
      <c r="AN139" s="9"/>
      <c r="AO139" s="9"/>
      <c r="AR139" s="9"/>
      <c r="AS139" s="9"/>
      <c r="AV139" s="9"/>
      <c r="AW139" s="9"/>
      <c r="AZ139" s="9"/>
      <c r="BA139" s="9"/>
      <c r="BD139" s="27"/>
      <c r="BE139" s="27"/>
      <c r="BP139" s="27"/>
      <c r="BQ139" s="27"/>
    </row>
    <row r="140" spans="2:69" s="8" customFormat="1" x14ac:dyDescent="0.45">
      <c r="B140" s="9">
        <v>42.5</v>
      </c>
      <c r="C140" s="9">
        <v>-72.166666666666671</v>
      </c>
      <c r="G140" s="8" t="s">
        <v>48</v>
      </c>
      <c r="H140" s="8" t="s">
        <v>52</v>
      </c>
      <c r="I140" s="8" t="s">
        <v>50</v>
      </c>
      <c r="J140" s="8">
        <v>7</v>
      </c>
      <c r="K140" s="8">
        <v>1100</v>
      </c>
      <c r="L140" s="8">
        <v>10</v>
      </c>
      <c r="M140" s="8">
        <v>0.79</v>
      </c>
      <c r="N140" s="9"/>
      <c r="P140" s="27">
        <v>5.7396376272027849</v>
      </c>
      <c r="Q140" s="27">
        <f t="shared" si="6"/>
        <v>0.57396376272027849</v>
      </c>
      <c r="R140" s="8">
        <v>5</v>
      </c>
      <c r="T140" s="27">
        <v>3.7230081906180254E-2</v>
      </c>
      <c r="U140" s="27">
        <f t="shared" si="7"/>
        <v>3.7230081906180256E-3</v>
      </c>
      <c r="V140" s="8">
        <v>5</v>
      </c>
      <c r="X140" s="33">
        <v>5.7768677091089655</v>
      </c>
      <c r="Y140" s="33">
        <f t="shared" si="8"/>
        <v>0.5776867709108966</v>
      </c>
      <c r="Z140" s="29">
        <v>5</v>
      </c>
      <c r="AF140" s="9"/>
      <c r="AG140" s="9"/>
      <c r="AJ140" s="9"/>
      <c r="AK140" s="9"/>
      <c r="AN140" s="9"/>
      <c r="AO140" s="9"/>
      <c r="AR140" s="9"/>
      <c r="AS140" s="9"/>
      <c r="AV140" s="9"/>
      <c r="AW140" s="9"/>
      <c r="AZ140" s="9"/>
      <c r="BA140" s="9"/>
      <c r="BD140" s="27"/>
      <c r="BE140" s="27"/>
      <c r="BP140" s="27"/>
      <c r="BQ140" s="27"/>
    </row>
    <row r="141" spans="2:69" s="8" customFormat="1" x14ac:dyDescent="0.45">
      <c r="B141" s="9">
        <v>42.5</v>
      </c>
      <c r="C141" s="9">
        <v>-72.166666666666671</v>
      </c>
      <c r="G141" s="8" t="s">
        <v>48</v>
      </c>
      <c r="H141" s="8" t="s">
        <v>52</v>
      </c>
      <c r="I141" s="8" t="s">
        <v>51</v>
      </c>
      <c r="J141" s="8">
        <v>7</v>
      </c>
      <c r="K141" s="8">
        <v>1100</v>
      </c>
      <c r="L141" s="8">
        <v>10</v>
      </c>
      <c r="M141" s="8">
        <v>0.79</v>
      </c>
      <c r="N141" s="9"/>
      <c r="P141" s="27">
        <v>12.797840655249495</v>
      </c>
      <c r="Q141" s="27">
        <f t="shared" si="6"/>
        <v>1.2797840655249495</v>
      </c>
      <c r="R141" s="8">
        <v>5</v>
      </c>
      <c r="T141" s="27">
        <v>1.0796723752792252</v>
      </c>
      <c r="U141" s="27">
        <f t="shared" si="7"/>
        <v>0.10796723752792252</v>
      </c>
      <c r="V141" s="8">
        <v>5</v>
      </c>
      <c r="X141" s="33">
        <v>13.87751303052872</v>
      </c>
      <c r="Y141" s="33">
        <f t="shared" si="8"/>
        <v>1.3877513030528719</v>
      </c>
      <c r="Z141" s="29">
        <v>5</v>
      </c>
      <c r="AF141" s="9"/>
      <c r="AG141" s="9"/>
      <c r="AJ141" s="9"/>
      <c r="AK141" s="9"/>
      <c r="AN141" s="9"/>
      <c r="AO141" s="9"/>
      <c r="AR141" s="9"/>
      <c r="AS141" s="9"/>
      <c r="AV141" s="9"/>
      <c r="AW141" s="9"/>
      <c r="AZ141" s="9"/>
      <c r="BA141" s="9"/>
      <c r="BD141" s="27"/>
      <c r="BE141" s="27"/>
      <c r="BP141" s="27"/>
      <c r="BQ141" s="27"/>
    </row>
    <row r="142" spans="2:69" s="8" customFormat="1" x14ac:dyDescent="0.45">
      <c r="B142" s="9">
        <v>42.5</v>
      </c>
      <c r="C142" s="9">
        <v>-72.166666666666671</v>
      </c>
      <c r="G142" s="8" t="s">
        <v>48</v>
      </c>
      <c r="H142" s="8" t="s">
        <v>49</v>
      </c>
      <c r="I142" s="8" t="s">
        <v>25</v>
      </c>
      <c r="J142" s="8">
        <v>7</v>
      </c>
      <c r="K142" s="8">
        <v>1100</v>
      </c>
      <c r="L142" s="8">
        <v>10</v>
      </c>
      <c r="M142" s="8">
        <v>0.79</v>
      </c>
      <c r="N142" s="9"/>
      <c r="P142" s="27">
        <v>6.1511559530809903</v>
      </c>
      <c r="Q142" s="27">
        <f t="shared" si="6"/>
        <v>0.61511559530809901</v>
      </c>
      <c r="R142" s="8">
        <v>20</v>
      </c>
      <c r="T142" s="27">
        <v>0.30564989194195746</v>
      </c>
      <c r="U142" s="27">
        <f t="shared" si="7"/>
        <v>3.0564989194195747E-2</v>
      </c>
      <c r="V142" s="8">
        <v>20</v>
      </c>
      <c r="X142" s="33">
        <v>6.4568058450229477</v>
      </c>
      <c r="Y142" s="33">
        <f t="shared" si="8"/>
        <v>0.64568058450229482</v>
      </c>
      <c r="Z142" s="29">
        <v>20</v>
      </c>
      <c r="AF142" s="9"/>
      <c r="AG142" s="9"/>
      <c r="AJ142" s="9"/>
      <c r="AK142" s="9"/>
      <c r="AN142" s="9"/>
      <c r="AO142" s="9"/>
      <c r="AR142" s="9"/>
      <c r="AS142" s="9"/>
      <c r="AV142" s="9"/>
      <c r="AW142" s="9"/>
      <c r="AZ142" s="9"/>
      <c r="BA142" s="9"/>
      <c r="BD142" s="27"/>
      <c r="BE142" s="27"/>
      <c r="BP142" s="27"/>
      <c r="BQ142" s="27"/>
    </row>
    <row r="143" spans="2:69" s="8" customFormat="1" x14ac:dyDescent="0.45">
      <c r="B143" s="9">
        <v>42.5</v>
      </c>
      <c r="C143" s="9">
        <v>-72.166666666666671</v>
      </c>
      <c r="G143" s="8" t="s">
        <v>48</v>
      </c>
      <c r="H143" s="8" t="s">
        <v>49</v>
      </c>
      <c r="I143" s="8" t="s">
        <v>50</v>
      </c>
      <c r="J143" s="8">
        <v>7</v>
      </c>
      <c r="K143" s="8">
        <v>1100</v>
      </c>
      <c r="L143" s="8">
        <v>10</v>
      </c>
      <c r="M143" s="8">
        <v>0.79</v>
      </c>
      <c r="N143" s="9"/>
      <c r="P143" s="27">
        <v>7.4471542199251042</v>
      </c>
      <c r="Q143" s="27">
        <f t="shared" si="6"/>
        <v>0.7447154219925104</v>
      </c>
      <c r="R143" s="8">
        <v>20</v>
      </c>
      <c r="T143" s="27">
        <v>1.2411238036431005</v>
      </c>
      <c r="U143" s="27">
        <f t="shared" si="7"/>
        <v>0.12411238036431005</v>
      </c>
      <c r="V143" s="8">
        <v>20</v>
      </c>
      <c r="X143" s="33">
        <v>8.6882780235682038</v>
      </c>
      <c r="Y143" s="33">
        <f t="shared" si="8"/>
        <v>0.86882780235682033</v>
      </c>
      <c r="Z143" s="29">
        <v>20</v>
      </c>
      <c r="AF143" s="9"/>
      <c r="AG143" s="9"/>
      <c r="AJ143" s="9"/>
      <c r="AK143" s="9"/>
      <c r="AN143" s="9"/>
      <c r="AO143" s="9"/>
      <c r="AR143" s="9"/>
      <c r="AS143" s="9"/>
      <c r="AV143" s="9"/>
      <c r="AW143" s="9"/>
      <c r="AZ143" s="9"/>
      <c r="BA143" s="9"/>
      <c r="BD143" s="27"/>
      <c r="BE143" s="27"/>
      <c r="BP143" s="27"/>
      <c r="BQ143" s="27"/>
    </row>
    <row r="144" spans="2:69" s="8" customFormat="1" x14ac:dyDescent="0.45">
      <c r="B144" s="9">
        <v>42.5</v>
      </c>
      <c r="C144" s="9">
        <v>-72.166666666666671</v>
      </c>
      <c r="G144" s="8" t="s">
        <v>48</v>
      </c>
      <c r="H144" s="8" t="s">
        <v>49</v>
      </c>
      <c r="I144" s="8" t="s">
        <v>51</v>
      </c>
      <c r="J144" s="8">
        <v>7</v>
      </c>
      <c r="K144" s="8">
        <v>1100</v>
      </c>
      <c r="L144" s="8">
        <v>10</v>
      </c>
      <c r="M144" s="8">
        <v>0.79</v>
      </c>
      <c r="N144" s="9"/>
      <c r="P144" s="27">
        <v>10.50338893875151</v>
      </c>
      <c r="Q144" s="27">
        <f t="shared" si="6"/>
        <v>1.050338893875151</v>
      </c>
      <c r="R144" s="8">
        <v>20</v>
      </c>
      <c r="T144" s="27">
        <v>6.3908613769682017</v>
      </c>
      <c r="U144" s="27">
        <f t="shared" si="7"/>
        <v>0.63908613769682021</v>
      </c>
      <c r="V144" s="8">
        <v>20</v>
      </c>
      <c r="X144" s="33">
        <v>16.894250315719713</v>
      </c>
      <c r="Y144" s="33">
        <f t="shared" si="8"/>
        <v>1.6894250315719712</v>
      </c>
      <c r="Z144" s="29">
        <v>20</v>
      </c>
      <c r="AF144" s="9"/>
      <c r="AG144" s="9"/>
      <c r="AJ144" s="9"/>
      <c r="AK144" s="9"/>
      <c r="AN144" s="9"/>
      <c r="AO144" s="9"/>
      <c r="AR144" s="9"/>
      <c r="AS144" s="9"/>
      <c r="AV144" s="9"/>
      <c r="AW144" s="9"/>
      <c r="AZ144" s="9"/>
      <c r="BA144" s="9"/>
      <c r="BD144" s="27"/>
      <c r="BE144" s="27"/>
      <c r="BP144" s="27"/>
      <c r="BQ144" s="27"/>
    </row>
    <row r="145" spans="1:69" s="8" customFormat="1" x14ac:dyDescent="0.45">
      <c r="B145" s="9">
        <v>42.5</v>
      </c>
      <c r="C145" s="9">
        <v>-72.166666666666671</v>
      </c>
      <c r="G145" s="8" t="s">
        <v>48</v>
      </c>
      <c r="H145" s="8" t="s">
        <v>52</v>
      </c>
      <c r="I145" s="8" t="s">
        <v>25</v>
      </c>
      <c r="J145" s="8">
        <v>7</v>
      </c>
      <c r="K145" s="8">
        <v>1100</v>
      </c>
      <c r="L145" s="8">
        <v>10</v>
      </c>
      <c r="M145" s="8">
        <v>0.79</v>
      </c>
      <c r="N145" s="9"/>
      <c r="P145" s="27">
        <v>4.8864482501861515</v>
      </c>
      <c r="Q145" s="27">
        <f t="shared" si="6"/>
        <v>0.48864482501861517</v>
      </c>
      <c r="R145" s="8">
        <v>20</v>
      </c>
      <c r="T145" s="27">
        <v>3.7230081906180226E-2</v>
      </c>
      <c r="U145" s="27">
        <f t="shared" si="7"/>
        <v>3.7230081906180225E-3</v>
      </c>
      <c r="V145" s="8">
        <v>20</v>
      </c>
      <c r="X145" s="33">
        <v>4.9236783320923321</v>
      </c>
      <c r="Y145" s="33">
        <f t="shared" si="8"/>
        <v>0.49236783320923322</v>
      </c>
      <c r="Z145" s="29">
        <v>20</v>
      </c>
      <c r="AF145" s="9"/>
      <c r="AG145" s="9"/>
      <c r="AJ145" s="9"/>
      <c r="AK145" s="9"/>
      <c r="AN145" s="9"/>
      <c r="AO145" s="9"/>
      <c r="AR145" s="9"/>
      <c r="AS145" s="9"/>
      <c r="AV145" s="9"/>
      <c r="AW145" s="9"/>
      <c r="AZ145" s="9"/>
      <c r="BA145" s="9"/>
      <c r="BD145" s="27"/>
      <c r="BE145" s="27"/>
      <c r="BP145" s="27"/>
      <c r="BQ145" s="27"/>
    </row>
    <row r="146" spans="1:69" s="8" customFormat="1" x14ac:dyDescent="0.45">
      <c r="B146" s="9">
        <v>42.5</v>
      </c>
      <c r="C146" s="9">
        <v>-72.166666666666671</v>
      </c>
      <c r="G146" s="8" t="s">
        <v>48</v>
      </c>
      <c r="H146" s="8" t="s">
        <v>52</v>
      </c>
      <c r="I146" s="8" t="s">
        <v>50</v>
      </c>
      <c r="J146" s="8">
        <v>7</v>
      </c>
      <c r="K146" s="8">
        <v>1100</v>
      </c>
      <c r="L146" s="8">
        <v>10</v>
      </c>
      <c r="M146" s="8">
        <v>0.79</v>
      </c>
      <c r="N146" s="9"/>
      <c r="P146" s="27">
        <v>5.254870935716057</v>
      </c>
      <c r="Q146" s="27">
        <f t="shared" si="6"/>
        <v>0.52548709357160572</v>
      </c>
      <c r="R146" s="8">
        <v>20</v>
      </c>
      <c r="T146" s="27">
        <v>2.7922561429635156E-2</v>
      </c>
      <c r="U146" s="27">
        <f t="shared" si="7"/>
        <v>2.7922561429635155E-3</v>
      </c>
      <c r="V146" s="8">
        <v>20</v>
      </c>
      <c r="X146" s="33">
        <v>5.2827934971456925</v>
      </c>
      <c r="Y146" s="33">
        <f t="shared" si="8"/>
        <v>0.52827934971456925</v>
      </c>
      <c r="Z146" s="29">
        <v>20</v>
      </c>
      <c r="AF146" s="9"/>
      <c r="AG146" s="9"/>
      <c r="AJ146" s="9"/>
      <c r="AK146" s="9"/>
      <c r="AN146" s="9"/>
      <c r="AO146" s="9"/>
      <c r="AR146" s="9"/>
      <c r="AS146" s="9"/>
      <c r="AV146" s="9"/>
      <c r="AW146" s="9"/>
      <c r="AZ146" s="9"/>
      <c r="BA146" s="9"/>
      <c r="BD146" s="27"/>
      <c r="BE146" s="27"/>
      <c r="BP146" s="27"/>
      <c r="BQ146" s="27"/>
    </row>
    <row r="147" spans="1:69" s="8" customFormat="1" x14ac:dyDescent="0.45">
      <c r="B147" s="9">
        <v>42.5</v>
      </c>
      <c r="C147" s="9">
        <v>-72.166666666666671</v>
      </c>
      <c r="G147" s="8" t="s">
        <v>48</v>
      </c>
      <c r="H147" s="8" t="s">
        <v>52</v>
      </c>
      <c r="I147" s="8" t="s">
        <v>51</v>
      </c>
      <c r="J147" s="8">
        <v>7</v>
      </c>
      <c r="K147" s="8">
        <v>1100</v>
      </c>
      <c r="L147" s="8">
        <v>10</v>
      </c>
      <c r="M147" s="8">
        <v>0.79</v>
      </c>
      <c r="N147" s="9"/>
      <c r="P147" s="27">
        <v>9.288129808885591</v>
      </c>
      <c r="Q147" s="27">
        <f t="shared" si="6"/>
        <v>0.92881298088855913</v>
      </c>
      <c r="R147" s="8">
        <v>20</v>
      </c>
      <c r="T147" s="27">
        <v>0.59568131049888295</v>
      </c>
      <c r="U147" s="27">
        <f t="shared" si="7"/>
        <v>5.9568131049888298E-2</v>
      </c>
      <c r="V147" s="8">
        <v>20</v>
      </c>
      <c r="X147" s="33">
        <v>9.8838111193844753</v>
      </c>
      <c r="Y147" s="33">
        <f t="shared" si="8"/>
        <v>0.98838111193844758</v>
      </c>
      <c r="Z147" s="29">
        <v>20</v>
      </c>
      <c r="AF147" s="9"/>
      <c r="AG147" s="9"/>
      <c r="AJ147" s="9"/>
      <c r="AK147" s="9"/>
      <c r="AN147" s="9"/>
      <c r="AO147" s="9"/>
      <c r="AR147" s="9"/>
      <c r="AS147" s="9"/>
      <c r="AV147" s="9"/>
      <c r="AW147" s="9"/>
      <c r="AZ147" s="9"/>
      <c r="BA147" s="9"/>
      <c r="BD147" s="27"/>
      <c r="BE147" s="27"/>
      <c r="BP147" s="27"/>
      <c r="BQ147" s="27"/>
    </row>
    <row r="148" spans="1:69" s="8" customFormat="1" x14ac:dyDescent="0.45">
      <c r="A148" s="8" t="s">
        <v>53</v>
      </c>
      <c r="B148" s="9">
        <v>34.925166666666669</v>
      </c>
      <c r="C148" s="9">
        <v>110.70983333333334</v>
      </c>
      <c r="G148" s="8" t="s">
        <v>30</v>
      </c>
      <c r="H148" s="8" t="s">
        <v>54</v>
      </c>
      <c r="J148" s="8">
        <v>14.7</v>
      </c>
      <c r="K148" s="8">
        <v>559</v>
      </c>
      <c r="L148" s="8">
        <v>10</v>
      </c>
      <c r="M148" s="8">
        <v>1.17</v>
      </c>
      <c r="N148" s="9"/>
      <c r="P148" s="27"/>
      <c r="Q148" s="27"/>
      <c r="T148" s="27"/>
      <c r="U148" s="27"/>
      <c r="X148" s="28">
        <v>7.8000000000000007</v>
      </c>
      <c r="Y148" s="28">
        <v>1.6552945357246849</v>
      </c>
      <c r="Z148" s="29">
        <v>4</v>
      </c>
      <c r="AF148" s="9"/>
      <c r="AG148" s="9"/>
      <c r="AJ148" s="9"/>
      <c r="AK148" s="9"/>
      <c r="AN148" s="9"/>
      <c r="AO148" s="9"/>
      <c r="AR148" s="9"/>
      <c r="AS148" s="9"/>
      <c r="AV148" s="9"/>
      <c r="AW148" s="9"/>
      <c r="AZ148" s="9"/>
      <c r="BA148" s="9"/>
      <c r="BD148" s="27"/>
      <c r="BE148" s="27"/>
      <c r="BP148" s="27"/>
      <c r="BQ148" s="27"/>
    </row>
    <row r="149" spans="1:69" s="8" customFormat="1" x14ac:dyDescent="0.45">
      <c r="B149" s="9">
        <v>34.925166666666669</v>
      </c>
      <c r="C149" s="9">
        <v>110.70983333333334</v>
      </c>
      <c r="G149" s="8" t="s">
        <v>30</v>
      </c>
      <c r="H149" s="8" t="s">
        <v>54</v>
      </c>
      <c r="J149" s="8">
        <v>14.7</v>
      </c>
      <c r="K149" s="8">
        <v>559</v>
      </c>
      <c r="L149" s="8">
        <v>10</v>
      </c>
      <c r="M149" s="8">
        <v>1.17</v>
      </c>
      <c r="N149" s="9"/>
      <c r="P149" s="27"/>
      <c r="Q149" s="27"/>
      <c r="T149" s="27"/>
      <c r="U149" s="27"/>
      <c r="X149" s="28">
        <v>23.55</v>
      </c>
      <c r="Y149" s="28">
        <v>6.6708320320631662</v>
      </c>
      <c r="Z149" s="29">
        <v>4</v>
      </c>
      <c r="AF149" s="9"/>
      <c r="AG149" s="9"/>
      <c r="AJ149" s="9"/>
      <c r="AK149" s="9"/>
      <c r="AN149" s="9"/>
      <c r="AO149" s="9"/>
      <c r="AR149" s="9"/>
      <c r="AS149" s="9"/>
      <c r="AV149" s="9"/>
      <c r="AW149" s="9"/>
      <c r="AZ149" s="9"/>
      <c r="BA149" s="9"/>
      <c r="BD149" s="27"/>
      <c r="BE149" s="27"/>
      <c r="BP149" s="27"/>
      <c r="BQ149" s="27"/>
    </row>
    <row r="150" spans="1:69" s="8" customFormat="1" x14ac:dyDescent="0.45">
      <c r="B150" s="9">
        <v>34.925166666666669</v>
      </c>
      <c r="C150" s="9">
        <v>110.70983333333334</v>
      </c>
      <c r="G150" s="8" t="s">
        <v>30</v>
      </c>
      <c r="H150" s="8" t="s">
        <v>54</v>
      </c>
      <c r="J150" s="8">
        <v>14.7</v>
      </c>
      <c r="K150" s="8">
        <v>559</v>
      </c>
      <c r="L150" s="8">
        <v>10</v>
      </c>
      <c r="M150" s="8">
        <v>1.17</v>
      </c>
      <c r="N150" s="9"/>
      <c r="P150" s="27"/>
      <c r="Q150" s="27"/>
      <c r="T150" s="27"/>
      <c r="U150" s="27"/>
      <c r="X150" s="28">
        <v>33.799999999999997</v>
      </c>
      <c r="Y150" s="28">
        <v>9.1389277270366911</v>
      </c>
      <c r="Z150" s="29">
        <v>4</v>
      </c>
      <c r="AF150" s="9"/>
      <c r="AG150" s="9"/>
      <c r="AJ150" s="9"/>
      <c r="AK150" s="9"/>
      <c r="AN150" s="9"/>
      <c r="AO150" s="9"/>
      <c r="AR150" s="9"/>
      <c r="AS150" s="9"/>
      <c r="AV150" s="9"/>
      <c r="AW150" s="9"/>
      <c r="AZ150" s="9"/>
      <c r="BA150" s="9"/>
      <c r="BD150" s="27"/>
      <c r="BE150" s="27"/>
      <c r="BP150" s="27"/>
      <c r="BQ150" s="27"/>
    </row>
    <row r="151" spans="1:69" s="8" customFormat="1" x14ac:dyDescent="0.45">
      <c r="B151" s="9">
        <v>34.925166666666669</v>
      </c>
      <c r="C151" s="9">
        <v>110.70983333333334</v>
      </c>
      <c r="G151" s="8" t="s">
        <v>30</v>
      </c>
      <c r="H151" s="8" t="s">
        <v>54</v>
      </c>
      <c r="J151" s="8">
        <v>14.7</v>
      </c>
      <c r="K151" s="8">
        <v>559</v>
      </c>
      <c r="L151" s="8">
        <v>10</v>
      </c>
      <c r="M151" s="8">
        <v>1.17</v>
      </c>
      <c r="N151" s="9"/>
      <c r="P151" s="27"/>
      <c r="Q151" s="27"/>
      <c r="T151" s="27"/>
      <c r="U151" s="27"/>
      <c r="X151" s="28">
        <v>56.8</v>
      </c>
      <c r="Y151" s="28">
        <v>18.792551716038989</v>
      </c>
      <c r="Z151" s="29">
        <v>4</v>
      </c>
      <c r="AF151" s="9"/>
      <c r="AG151" s="9"/>
      <c r="AJ151" s="9"/>
      <c r="AK151" s="9"/>
      <c r="AN151" s="9"/>
      <c r="AO151" s="9"/>
      <c r="AR151" s="9"/>
      <c r="AS151" s="9"/>
      <c r="AV151" s="9"/>
      <c r="AW151" s="9"/>
      <c r="AZ151" s="9"/>
      <c r="BA151" s="9"/>
      <c r="BD151" s="27"/>
      <c r="BE151" s="27"/>
      <c r="BP151" s="27"/>
      <c r="BQ151" s="27"/>
    </row>
    <row r="152" spans="1:69" s="8" customFormat="1" x14ac:dyDescent="0.45">
      <c r="B152" s="9">
        <v>34.925166666666669</v>
      </c>
      <c r="C152" s="9">
        <v>110.70983333333334</v>
      </c>
      <c r="G152" s="8" t="s">
        <v>30</v>
      </c>
      <c r="H152" s="8" t="s">
        <v>54</v>
      </c>
      <c r="J152" s="8">
        <v>14.7</v>
      </c>
      <c r="K152" s="8">
        <v>559</v>
      </c>
      <c r="L152" s="8">
        <v>10</v>
      </c>
      <c r="M152" s="8">
        <v>1.17</v>
      </c>
      <c r="N152" s="9"/>
      <c r="P152" s="27"/>
      <c r="Q152" s="27"/>
      <c r="T152" s="27"/>
      <c r="U152" s="27"/>
      <c r="X152" s="28">
        <v>74.900000000000006</v>
      </c>
      <c r="Y152" s="28">
        <v>22.844255295369116</v>
      </c>
      <c r="Z152" s="29">
        <v>4</v>
      </c>
      <c r="AF152" s="9"/>
      <c r="AG152" s="9"/>
      <c r="AJ152" s="9"/>
      <c r="AK152" s="9"/>
      <c r="AN152" s="9"/>
      <c r="AO152" s="9"/>
      <c r="AR152" s="9"/>
      <c r="AS152" s="9"/>
      <c r="AV152" s="9"/>
      <c r="AW152" s="9"/>
      <c r="AZ152" s="9"/>
      <c r="BA152" s="9"/>
      <c r="BD152" s="27"/>
      <c r="BE152" s="27"/>
      <c r="BP152" s="27"/>
      <c r="BQ152" s="27"/>
    </row>
    <row r="153" spans="1:69" s="8" customFormat="1" x14ac:dyDescent="0.45">
      <c r="B153" s="9">
        <v>34.925166666666669</v>
      </c>
      <c r="C153" s="9">
        <v>110.70983333333334</v>
      </c>
      <c r="G153" s="8" t="s">
        <v>30</v>
      </c>
      <c r="H153" s="8" t="s">
        <v>54</v>
      </c>
      <c r="J153" s="8">
        <v>14.7</v>
      </c>
      <c r="K153" s="8">
        <v>559</v>
      </c>
      <c r="L153" s="8">
        <v>10</v>
      </c>
      <c r="M153" s="8">
        <v>1.17</v>
      </c>
      <c r="N153" s="9"/>
      <c r="P153" s="27"/>
      <c r="Q153" s="27"/>
      <c r="T153" s="27"/>
      <c r="U153" s="27"/>
      <c r="X153" s="28">
        <v>87.25</v>
      </c>
      <c r="Y153" s="28">
        <v>27.746170906991832</v>
      </c>
      <c r="Z153" s="29">
        <v>4</v>
      </c>
      <c r="AF153" s="9"/>
      <c r="AG153" s="9"/>
      <c r="AJ153" s="9"/>
      <c r="AK153" s="9"/>
      <c r="AN153" s="9"/>
      <c r="AO153" s="9"/>
      <c r="AR153" s="9"/>
      <c r="AS153" s="9"/>
      <c r="AV153" s="9"/>
      <c r="AW153" s="9"/>
      <c r="AZ153" s="9"/>
      <c r="BA153" s="9"/>
      <c r="BD153" s="27"/>
      <c r="BE153" s="27"/>
      <c r="BP153" s="27"/>
      <c r="BQ153" s="27"/>
    </row>
    <row r="154" spans="1:69" s="8" customFormat="1" x14ac:dyDescent="0.45">
      <c r="A154" s="8" t="s">
        <v>55</v>
      </c>
      <c r="B154" s="9">
        <v>42.016666666666666</v>
      </c>
      <c r="C154" s="9">
        <v>-93.75</v>
      </c>
      <c r="G154" s="8" t="s">
        <v>30</v>
      </c>
      <c r="H154" s="8" t="s">
        <v>56</v>
      </c>
      <c r="I154" s="8" t="s">
        <v>57</v>
      </c>
      <c r="J154" s="8">
        <v>8.9</v>
      </c>
      <c r="K154" s="8">
        <v>876</v>
      </c>
      <c r="L154" s="8">
        <v>20</v>
      </c>
      <c r="M154" s="8">
        <v>1.25</v>
      </c>
      <c r="N154" s="9">
        <v>8.1</v>
      </c>
      <c r="P154" s="27"/>
      <c r="Q154" s="27"/>
      <c r="T154" s="27"/>
      <c r="U154" s="27"/>
      <c r="X154" s="33">
        <v>21.604459308807133</v>
      </c>
      <c r="Y154" s="33">
        <f>X154/10</f>
        <v>2.1604459308807131</v>
      </c>
      <c r="Z154" s="29">
        <v>65</v>
      </c>
      <c r="AB154" s="9">
        <v>1.2419199999999999</v>
      </c>
      <c r="AC154" s="9">
        <f>AB154/10</f>
        <v>0.124192</v>
      </c>
      <c r="AD154" s="8">
        <v>45</v>
      </c>
      <c r="AF154" s="9">
        <v>129</v>
      </c>
      <c r="AG154" s="9">
        <v>13.416407864998739</v>
      </c>
      <c r="AH154" s="8">
        <v>5</v>
      </c>
      <c r="AJ154" s="9">
        <v>11.7</v>
      </c>
      <c r="AK154" s="9">
        <v>0.89442719099991597</v>
      </c>
      <c r="AN154" s="9">
        <v>11</v>
      </c>
      <c r="AO154" s="9">
        <v>0.44721359549995798</v>
      </c>
      <c r="AP154" s="8">
        <v>5</v>
      </c>
      <c r="AR154" s="9"/>
      <c r="AS154" s="9"/>
      <c r="AV154" s="9"/>
      <c r="AW154" s="9"/>
      <c r="AZ154" s="9"/>
      <c r="BA154" s="9"/>
      <c r="BD154" s="27"/>
      <c r="BE154" s="27"/>
      <c r="BP154" s="27"/>
      <c r="BQ154" s="27"/>
    </row>
    <row r="155" spans="1:69" s="8" customFormat="1" x14ac:dyDescent="0.45">
      <c r="B155" s="9">
        <v>42.016666666666666</v>
      </c>
      <c r="C155" s="9">
        <v>-93.75</v>
      </c>
      <c r="G155" s="8" t="s">
        <v>30</v>
      </c>
      <c r="H155" s="8" t="s">
        <v>56</v>
      </c>
      <c r="I155" s="8" t="s">
        <v>58</v>
      </c>
      <c r="J155" s="8">
        <v>8.9</v>
      </c>
      <c r="K155" s="8">
        <v>876</v>
      </c>
      <c r="L155" s="8">
        <v>20</v>
      </c>
      <c r="M155" s="8">
        <v>1.25</v>
      </c>
      <c r="N155" s="9">
        <v>8.4</v>
      </c>
      <c r="P155" s="27"/>
      <c r="Q155" s="27"/>
      <c r="T155" s="27"/>
      <c r="U155" s="27"/>
      <c r="X155" s="33">
        <v>18.522185061315497</v>
      </c>
      <c r="Y155" s="33">
        <f>X155/10</f>
        <v>1.8522185061315497</v>
      </c>
      <c r="Z155" s="29">
        <v>65</v>
      </c>
      <c r="AB155" s="9">
        <v>1.5445600000000002</v>
      </c>
      <c r="AC155" s="9">
        <f>AB155/10</f>
        <v>0.15445600000000001</v>
      </c>
      <c r="AD155" s="8">
        <v>45</v>
      </c>
      <c r="AF155" s="9">
        <v>254</v>
      </c>
      <c r="AG155" s="9">
        <v>49.193495504995376</v>
      </c>
      <c r="AH155" s="8">
        <v>5</v>
      </c>
      <c r="AJ155" s="9">
        <v>21</v>
      </c>
      <c r="AK155" s="9">
        <v>5.1429563482495162</v>
      </c>
      <c r="AN155" s="9">
        <v>12.3</v>
      </c>
      <c r="AO155" s="9">
        <v>4.6957427527495588</v>
      </c>
      <c r="AP155" s="8">
        <v>5</v>
      </c>
      <c r="AR155" s="9"/>
      <c r="AS155" s="9"/>
      <c r="AV155" s="9"/>
      <c r="AW155" s="9"/>
      <c r="AZ155" s="9"/>
      <c r="BA155" s="9"/>
      <c r="BD155" s="27"/>
      <c r="BE155" s="27"/>
      <c r="BP155" s="27"/>
      <c r="BQ155" s="27"/>
    </row>
    <row r="156" spans="1:69" s="8" customFormat="1" x14ac:dyDescent="0.45">
      <c r="B156" s="9">
        <v>42.016666666666666</v>
      </c>
      <c r="C156" s="9">
        <v>-93.75</v>
      </c>
      <c r="G156" s="8" t="s">
        <v>30</v>
      </c>
      <c r="H156" s="8" t="s">
        <v>56</v>
      </c>
      <c r="I156" s="8" t="s">
        <v>57</v>
      </c>
      <c r="J156" s="8">
        <v>8.9</v>
      </c>
      <c r="K156" s="8">
        <v>876</v>
      </c>
      <c r="L156" s="8">
        <v>20</v>
      </c>
      <c r="M156" s="8">
        <v>1.25</v>
      </c>
      <c r="N156" s="9">
        <v>8.6</v>
      </c>
      <c r="P156" s="27"/>
      <c r="Q156" s="27"/>
      <c r="T156" s="27"/>
      <c r="U156" s="27"/>
      <c r="X156" s="33">
        <v>14.520158102766803</v>
      </c>
      <c r="Y156" s="33">
        <f>X156/10</f>
        <v>1.4520158102766803</v>
      </c>
      <c r="Z156" s="29">
        <v>55</v>
      </c>
      <c r="AB156" s="9">
        <v>1.0012799999999999</v>
      </c>
      <c r="AC156" s="9">
        <f>AB156/10</f>
        <v>0.10012799999999999</v>
      </c>
      <c r="AD156" s="8">
        <v>60</v>
      </c>
      <c r="AF156" s="9">
        <v>201</v>
      </c>
      <c r="AG156" s="9">
        <v>38.013155617496423</v>
      </c>
      <c r="AH156" s="8">
        <v>5</v>
      </c>
      <c r="AJ156" s="9">
        <v>16.399999999999999</v>
      </c>
      <c r="AK156" s="9">
        <v>2.6832815729997477</v>
      </c>
      <c r="AN156" s="9">
        <v>12.3</v>
      </c>
      <c r="AO156" s="9">
        <v>0.44721359549995798</v>
      </c>
      <c r="AP156" s="8">
        <v>5</v>
      </c>
      <c r="AR156" s="9"/>
      <c r="AS156" s="9"/>
      <c r="AV156" s="9"/>
      <c r="AW156" s="9"/>
      <c r="AZ156" s="9"/>
      <c r="BA156" s="9"/>
      <c r="BD156" s="27"/>
      <c r="BE156" s="27"/>
      <c r="BP156" s="27"/>
      <c r="BQ156" s="27"/>
    </row>
    <row r="157" spans="1:69" s="8" customFormat="1" x14ac:dyDescent="0.45">
      <c r="B157" s="9">
        <v>42.016666666666666</v>
      </c>
      <c r="C157" s="9">
        <v>-93.75</v>
      </c>
      <c r="G157" s="8" t="s">
        <v>30</v>
      </c>
      <c r="H157" s="8" t="s">
        <v>56</v>
      </c>
      <c r="I157" s="8" t="s">
        <v>58</v>
      </c>
      <c r="J157" s="8">
        <v>8.9</v>
      </c>
      <c r="K157" s="8">
        <v>876</v>
      </c>
      <c r="L157" s="8">
        <v>20</v>
      </c>
      <c r="M157" s="8">
        <v>1.25</v>
      </c>
      <c r="N157" s="9">
        <v>8.4</v>
      </c>
      <c r="P157" s="27"/>
      <c r="Q157" s="27"/>
      <c r="T157" s="27"/>
      <c r="U157" s="27"/>
      <c r="X157" s="33">
        <v>13.305928853754924</v>
      </c>
      <c r="Y157" s="33">
        <f>X157/10</f>
        <v>1.3305928853754925</v>
      </c>
      <c r="Z157" s="29">
        <v>55</v>
      </c>
      <c r="AB157" s="9">
        <v>1.1404000000000001</v>
      </c>
      <c r="AC157" s="9">
        <f>AB157/10</f>
        <v>0.11404</v>
      </c>
      <c r="AD157" s="8">
        <v>60</v>
      </c>
      <c r="AF157" s="9">
        <v>243</v>
      </c>
      <c r="AG157" s="9">
        <v>55.901699437494742</v>
      </c>
      <c r="AH157" s="8">
        <v>5</v>
      </c>
      <c r="AJ157" s="9">
        <v>18.3</v>
      </c>
      <c r="AK157" s="9">
        <v>1.7888543819998319</v>
      </c>
      <c r="AN157" s="9">
        <v>13.3</v>
      </c>
      <c r="AO157" s="9">
        <v>2.2360679774997898</v>
      </c>
      <c r="AP157" s="8">
        <v>5</v>
      </c>
      <c r="AR157" s="9"/>
      <c r="AS157" s="9"/>
      <c r="AV157" s="9"/>
      <c r="AW157" s="9"/>
      <c r="AZ157" s="9"/>
      <c r="BA157" s="9"/>
      <c r="BD157" s="27"/>
      <c r="BE157" s="27"/>
      <c r="BP157" s="27"/>
      <c r="BQ157" s="27"/>
    </row>
    <row r="158" spans="1:69" s="8" customFormat="1" x14ac:dyDescent="0.45">
      <c r="A158" s="8" t="s">
        <v>59</v>
      </c>
      <c r="B158" s="9">
        <v>42.033333333333331</v>
      </c>
      <c r="C158" s="9">
        <v>-83.55</v>
      </c>
      <c r="G158" s="8" t="s">
        <v>30</v>
      </c>
      <c r="H158" s="8" t="s">
        <v>60</v>
      </c>
      <c r="L158" s="8">
        <v>10</v>
      </c>
      <c r="M158" s="8">
        <v>1.3</v>
      </c>
      <c r="N158" s="9">
        <v>6.3</v>
      </c>
      <c r="P158" s="27"/>
      <c r="Q158" s="27"/>
      <c r="T158" s="27"/>
      <c r="U158" s="27"/>
      <c r="X158" s="27">
        <v>4.6150061500615003</v>
      </c>
      <c r="Y158" s="27">
        <v>0.77548154238017408</v>
      </c>
      <c r="Z158" s="29">
        <v>12</v>
      </c>
      <c r="AB158" s="9">
        <v>0.41910144649870601</v>
      </c>
      <c r="AC158" s="9">
        <v>2.9036199954456804E-2</v>
      </c>
      <c r="AD158" s="8">
        <v>12</v>
      </c>
      <c r="AF158" s="9">
        <v>18</v>
      </c>
      <c r="AG158" s="9">
        <v>0.69282032302755092</v>
      </c>
      <c r="AH158" s="8">
        <v>12</v>
      </c>
      <c r="AJ158" s="9">
        <v>1.8</v>
      </c>
      <c r="AK158" s="9">
        <v>6.9282032302755092E-2</v>
      </c>
      <c r="AL158" s="8">
        <v>12</v>
      </c>
      <c r="AN158" s="9"/>
      <c r="AO158" s="9"/>
      <c r="AR158" s="9"/>
      <c r="AS158" s="9"/>
      <c r="AV158" s="9"/>
      <c r="AW158" s="9"/>
      <c r="AZ158" s="9"/>
      <c r="BA158" s="9"/>
      <c r="BD158" s="27"/>
      <c r="BE158" s="27"/>
      <c r="BP158" s="27"/>
      <c r="BQ158" s="27"/>
    </row>
    <row r="159" spans="1:69" s="8" customFormat="1" x14ac:dyDescent="0.45">
      <c r="B159" s="9">
        <v>42.033333333333331</v>
      </c>
      <c r="C159" s="9">
        <v>-83.55</v>
      </c>
      <c r="G159" s="8" t="s">
        <v>30</v>
      </c>
      <c r="H159" s="8" t="s">
        <v>60</v>
      </c>
      <c r="L159" s="8">
        <v>10</v>
      </c>
      <c r="M159" s="8">
        <v>1.3</v>
      </c>
      <c r="N159" s="9">
        <v>6.3</v>
      </c>
      <c r="P159" s="27"/>
      <c r="Q159" s="27"/>
      <c r="T159" s="27"/>
      <c r="U159" s="27"/>
      <c r="X159" s="27">
        <v>5.3382533825338303</v>
      </c>
      <c r="Y159" s="27">
        <v>1.2527009530756732</v>
      </c>
      <c r="Z159" s="29">
        <v>12</v>
      </c>
      <c r="AB159" s="9">
        <v>0.53884471692690827</v>
      </c>
      <c r="AC159" s="9">
        <v>4.9776342779066757E-2</v>
      </c>
      <c r="AD159" s="8">
        <v>12</v>
      </c>
      <c r="AF159" s="9">
        <v>18</v>
      </c>
      <c r="AG159" s="9">
        <v>0.69282032302755092</v>
      </c>
      <c r="AH159" s="8">
        <v>12</v>
      </c>
      <c r="AJ159" s="9">
        <v>1.8</v>
      </c>
      <c r="AK159" s="9">
        <v>6.9282032302755092E-2</v>
      </c>
      <c r="AL159" s="8">
        <v>12</v>
      </c>
      <c r="AN159" s="9"/>
      <c r="AO159" s="9"/>
      <c r="AR159" s="9"/>
      <c r="AS159" s="9"/>
      <c r="AV159" s="9"/>
      <c r="AW159" s="9"/>
      <c r="AZ159" s="9"/>
      <c r="BA159" s="9"/>
      <c r="BD159" s="27"/>
      <c r="BE159" s="27"/>
      <c r="BP159" s="27"/>
      <c r="BQ159" s="27"/>
    </row>
    <row r="160" spans="1:69" s="8" customFormat="1" x14ac:dyDescent="0.45">
      <c r="B160" s="9">
        <v>42.033333333333331</v>
      </c>
      <c r="C160" s="9">
        <v>-83.55</v>
      </c>
      <c r="G160" s="8" t="s">
        <v>30</v>
      </c>
      <c r="H160" s="8" t="s">
        <v>60</v>
      </c>
      <c r="L160" s="8">
        <v>10</v>
      </c>
      <c r="M160" s="8">
        <v>1.3</v>
      </c>
      <c r="N160" s="9">
        <v>6.3</v>
      </c>
      <c r="P160" s="27"/>
      <c r="Q160" s="27"/>
      <c r="T160" s="27"/>
      <c r="U160" s="27"/>
      <c r="X160" s="27">
        <v>5.6137761377613797</v>
      </c>
      <c r="Y160" s="27">
        <v>1.073743674064852</v>
      </c>
      <c r="Z160" s="29">
        <v>12</v>
      </c>
      <c r="AB160" s="9">
        <v>0.57117539994252275</v>
      </c>
      <c r="AC160" s="9">
        <v>4.5628314214143234E-2</v>
      </c>
      <c r="AD160" s="8">
        <v>12</v>
      </c>
      <c r="AF160" s="9">
        <v>18</v>
      </c>
      <c r="AG160" s="9">
        <v>0.69282032302755092</v>
      </c>
      <c r="AH160" s="8">
        <v>12</v>
      </c>
      <c r="AJ160" s="9">
        <v>1.8</v>
      </c>
      <c r="AK160" s="9">
        <v>6.9282032302755092E-2</v>
      </c>
      <c r="AL160" s="8">
        <v>12</v>
      </c>
      <c r="AN160" s="9"/>
      <c r="AO160" s="9"/>
      <c r="AR160" s="9"/>
      <c r="AS160" s="9"/>
      <c r="AV160" s="9"/>
      <c r="AW160" s="9"/>
      <c r="AZ160" s="9"/>
      <c r="BA160" s="9"/>
      <c r="BD160" s="27"/>
      <c r="BE160" s="27"/>
      <c r="BP160" s="27"/>
      <c r="BQ160" s="27"/>
    </row>
    <row r="161" spans="1:69" s="8" customFormat="1" x14ac:dyDescent="0.45">
      <c r="B161" s="9">
        <v>42.033333333333331</v>
      </c>
      <c r="C161" s="9">
        <v>-83.55</v>
      </c>
      <c r="G161" s="8" t="s">
        <v>30</v>
      </c>
      <c r="H161" s="8" t="s">
        <v>60</v>
      </c>
      <c r="L161" s="8">
        <v>10</v>
      </c>
      <c r="M161" s="8">
        <v>1.3</v>
      </c>
      <c r="N161" s="9">
        <v>6.3</v>
      </c>
      <c r="P161" s="27"/>
      <c r="Q161" s="27"/>
      <c r="T161" s="27"/>
      <c r="U161" s="27"/>
      <c r="X161" s="27">
        <v>6.6125461254612503</v>
      </c>
      <c r="Y161" s="27">
        <v>2.3860970534774184</v>
      </c>
      <c r="Z161" s="29">
        <v>12</v>
      </c>
      <c r="AB161" s="9">
        <v>0.62745473704377863</v>
      </c>
      <c r="AC161" s="9">
        <v>5.8072399908906558E-2</v>
      </c>
      <c r="AD161" s="8">
        <v>12</v>
      </c>
      <c r="AF161" s="9">
        <v>18</v>
      </c>
      <c r="AG161" s="9">
        <v>0.69282032302755092</v>
      </c>
      <c r="AH161" s="8">
        <v>12</v>
      </c>
      <c r="AJ161" s="9">
        <v>1.8</v>
      </c>
      <c r="AK161" s="9">
        <v>6.9282032302755092E-2</v>
      </c>
      <c r="AL161" s="8">
        <v>12</v>
      </c>
      <c r="AN161" s="9"/>
      <c r="AO161" s="9"/>
      <c r="AR161" s="9"/>
      <c r="AS161" s="9"/>
      <c r="AV161" s="9"/>
      <c r="AW161" s="9"/>
      <c r="AZ161" s="9"/>
      <c r="BA161" s="9"/>
      <c r="BD161" s="27"/>
      <c r="BE161" s="27"/>
      <c r="BP161" s="27"/>
      <c r="BQ161" s="27"/>
    </row>
    <row r="162" spans="1:69" s="8" customFormat="1" x14ac:dyDescent="0.45">
      <c r="B162" s="9">
        <v>42.033333333333331</v>
      </c>
      <c r="C162" s="9">
        <v>-83.55</v>
      </c>
      <c r="G162" s="8" t="s">
        <v>30</v>
      </c>
      <c r="H162" s="8" t="s">
        <v>60</v>
      </c>
      <c r="L162" s="8">
        <v>10</v>
      </c>
      <c r="M162" s="8">
        <v>1.3</v>
      </c>
      <c r="N162" s="9">
        <v>6.8</v>
      </c>
      <c r="P162" s="27"/>
      <c r="Q162" s="27"/>
      <c r="T162" s="27"/>
      <c r="U162" s="27"/>
      <c r="X162" s="27">
        <v>4.0639606396063996</v>
      </c>
      <c r="Y162" s="27">
        <v>1.1930485267387092</v>
      </c>
      <c r="Z162" s="29">
        <v>12</v>
      </c>
      <c r="AB162" s="9">
        <v>0.19039179998084108</v>
      </c>
      <c r="AC162" s="9">
        <v>9.9552685558132695E-2</v>
      </c>
      <c r="AD162" s="8">
        <v>12</v>
      </c>
      <c r="AF162" s="9">
        <v>21</v>
      </c>
      <c r="AG162" s="9">
        <v>0.69282032302755092</v>
      </c>
      <c r="AH162" s="8">
        <v>12</v>
      </c>
      <c r="AJ162" s="9">
        <v>2.1</v>
      </c>
      <c r="AK162" s="9">
        <v>6.9282032302755092E-2</v>
      </c>
      <c r="AL162" s="8">
        <v>12</v>
      </c>
      <c r="AN162" s="9"/>
      <c r="AO162" s="9"/>
      <c r="AR162" s="9"/>
      <c r="AS162" s="9"/>
      <c r="AV162" s="9"/>
      <c r="AW162" s="9"/>
      <c r="AZ162" s="9"/>
      <c r="BA162" s="9"/>
      <c r="BD162" s="27"/>
      <c r="BE162" s="27"/>
      <c r="BP162" s="27"/>
      <c r="BQ162" s="27"/>
    </row>
    <row r="163" spans="1:69" s="8" customFormat="1" x14ac:dyDescent="0.45">
      <c r="B163" s="9">
        <v>42.033333333333331</v>
      </c>
      <c r="C163" s="9">
        <v>-83.55</v>
      </c>
      <c r="G163" s="8" t="s">
        <v>30</v>
      </c>
      <c r="H163" s="8" t="s">
        <v>60</v>
      </c>
      <c r="L163" s="8">
        <v>10</v>
      </c>
      <c r="M163" s="8">
        <v>1.3</v>
      </c>
      <c r="N163" s="9">
        <v>6.8</v>
      </c>
      <c r="P163" s="27"/>
      <c r="Q163" s="27"/>
      <c r="T163" s="27"/>
      <c r="U163" s="27"/>
      <c r="X163" s="27">
        <v>4.49446494464945</v>
      </c>
      <c r="Y163" s="27">
        <v>1.2527009530756361</v>
      </c>
      <c r="Z163" s="29">
        <v>12</v>
      </c>
      <c r="AB163" s="9">
        <v>0.40353482134304108</v>
      </c>
      <c r="AC163" s="9">
        <v>0.11614479981781975</v>
      </c>
      <c r="AD163" s="8">
        <v>12</v>
      </c>
      <c r="AF163" s="9">
        <v>21</v>
      </c>
      <c r="AG163" s="9">
        <v>0.69282032302755092</v>
      </c>
      <c r="AH163" s="8">
        <v>12</v>
      </c>
      <c r="AJ163" s="9">
        <v>2.1</v>
      </c>
      <c r="AK163" s="9">
        <v>6.9282032302755092E-2</v>
      </c>
      <c r="AL163" s="8">
        <v>12</v>
      </c>
      <c r="AN163" s="9"/>
      <c r="AO163" s="9"/>
      <c r="AR163" s="9"/>
      <c r="AS163" s="9"/>
      <c r="AV163" s="9"/>
      <c r="AW163" s="9"/>
      <c r="AZ163" s="9"/>
      <c r="BA163" s="9"/>
      <c r="BD163" s="27"/>
      <c r="BE163" s="27"/>
      <c r="BP163" s="27"/>
      <c r="BQ163" s="27"/>
    </row>
    <row r="164" spans="1:69" s="8" customFormat="1" x14ac:dyDescent="0.45">
      <c r="B164" s="9">
        <v>42.033333333333331</v>
      </c>
      <c r="C164" s="9">
        <v>-83.55</v>
      </c>
      <c r="G164" s="8" t="s">
        <v>30</v>
      </c>
      <c r="H164" s="8" t="s">
        <v>60</v>
      </c>
      <c r="L164" s="8">
        <v>10</v>
      </c>
      <c r="M164" s="8">
        <v>1.3</v>
      </c>
      <c r="N164" s="9">
        <v>6.8</v>
      </c>
      <c r="P164" s="27"/>
      <c r="Q164" s="27"/>
      <c r="T164" s="27"/>
      <c r="U164" s="27"/>
      <c r="X164" s="27">
        <v>7.3530135301352999</v>
      </c>
      <c r="Y164" s="27">
        <v>2.7440116114990234</v>
      </c>
      <c r="Z164" s="29">
        <v>12</v>
      </c>
      <c r="AB164" s="9">
        <v>0.55441134208257525</v>
      </c>
      <c r="AC164" s="9">
        <v>0.14932902833719303</v>
      </c>
      <c r="AD164" s="8">
        <v>12</v>
      </c>
      <c r="AF164" s="9">
        <v>21</v>
      </c>
      <c r="AG164" s="9">
        <v>0.69282032302755092</v>
      </c>
      <c r="AH164" s="8">
        <v>12</v>
      </c>
      <c r="AJ164" s="9">
        <v>2.1</v>
      </c>
      <c r="AK164" s="9">
        <v>6.9282032302755092E-2</v>
      </c>
      <c r="AL164" s="8">
        <v>12</v>
      </c>
      <c r="AN164" s="9"/>
      <c r="AO164" s="9"/>
      <c r="AR164" s="9"/>
      <c r="AS164" s="9"/>
      <c r="AV164" s="9"/>
      <c r="AW164" s="9"/>
      <c r="AZ164" s="9"/>
      <c r="BA164" s="9"/>
      <c r="BD164" s="27"/>
      <c r="BE164" s="27"/>
      <c r="BP164" s="27"/>
      <c r="BQ164" s="27"/>
    </row>
    <row r="165" spans="1:69" s="8" customFormat="1" x14ac:dyDescent="0.45">
      <c r="B165" s="9">
        <v>42.033333333333331</v>
      </c>
      <c r="C165" s="9">
        <v>-83.55</v>
      </c>
      <c r="G165" s="8" t="s">
        <v>30</v>
      </c>
      <c r="H165" s="8" t="s">
        <v>60</v>
      </c>
      <c r="L165" s="8">
        <v>10</v>
      </c>
      <c r="M165" s="8">
        <v>1.3</v>
      </c>
      <c r="N165" s="9">
        <v>6.8</v>
      </c>
      <c r="P165" s="27"/>
      <c r="Q165" s="27"/>
      <c r="T165" s="27"/>
      <c r="U165" s="27"/>
      <c r="X165" s="27">
        <v>5.9581795817958199</v>
      </c>
      <c r="Y165" s="27">
        <v>2.3264446271404884</v>
      </c>
      <c r="Z165" s="29">
        <v>12</v>
      </c>
      <c r="AB165" s="9">
        <v>0.61787527540952158</v>
      </c>
      <c r="AC165" s="9">
        <v>0.17421719972673336</v>
      </c>
      <c r="AD165" s="8">
        <v>12</v>
      </c>
      <c r="AF165" s="9">
        <v>21</v>
      </c>
      <c r="AG165" s="9">
        <v>0.69282032302755092</v>
      </c>
      <c r="AH165" s="8">
        <v>12</v>
      </c>
      <c r="AJ165" s="9">
        <v>2.1</v>
      </c>
      <c r="AK165" s="9">
        <v>6.9282032302755092E-2</v>
      </c>
      <c r="AL165" s="8">
        <v>12</v>
      </c>
      <c r="AN165" s="9"/>
      <c r="AO165" s="9"/>
      <c r="AR165" s="9"/>
      <c r="AS165" s="9"/>
      <c r="AV165" s="9"/>
      <c r="AW165" s="9"/>
      <c r="AZ165" s="9"/>
      <c r="BA165" s="9"/>
      <c r="BD165" s="27"/>
      <c r="BE165" s="27"/>
      <c r="BP165" s="27"/>
      <c r="BQ165" s="27"/>
    </row>
    <row r="166" spans="1:69" s="8" customFormat="1" x14ac:dyDescent="0.45">
      <c r="B166" s="9">
        <v>42.033333333333331</v>
      </c>
      <c r="C166" s="9">
        <v>-83.55</v>
      </c>
      <c r="G166" s="8" t="s">
        <v>30</v>
      </c>
      <c r="H166" s="8" t="s">
        <v>60</v>
      </c>
      <c r="L166" s="8">
        <v>10</v>
      </c>
      <c r="M166" s="8">
        <v>1.3</v>
      </c>
      <c r="N166" s="9">
        <v>6.6</v>
      </c>
      <c r="P166" s="27"/>
      <c r="Q166" s="27"/>
      <c r="T166" s="27"/>
      <c r="U166" s="27"/>
      <c r="X166" s="27">
        <v>5.2865928659286601</v>
      </c>
      <c r="Y166" s="27">
        <v>1.9685300691188834</v>
      </c>
      <c r="Z166" s="29">
        <v>12</v>
      </c>
      <c r="AB166" s="9">
        <v>0.20595842513650728</v>
      </c>
      <c r="AC166" s="9">
        <v>2.9036199954451614E-2</v>
      </c>
      <c r="AD166" s="8">
        <v>12</v>
      </c>
      <c r="AF166" s="9">
        <v>15</v>
      </c>
      <c r="AG166" s="9">
        <v>1.0392304845413263</v>
      </c>
      <c r="AH166" s="8">
        <v>12</v>
      </c>
      <c r="AJ166" s="9">
        <v>1.5</v>
      </c>
      <c r="AK166" s="9">
        <v>6.9282032302755092E-2</v>
      </c>
      <c r="AL166" s="8">
        <v>12</v>
      </c>
      <c r="AN166" s="9"/>
      <c r="AO166" s="9"/>
      <c r="AR166" s="9"/>
      <c r="AS166" s="9"/>
      <c r="AV166" s="9"/>
      <c r="AW166" s="9"/>
      <c r="AZ166" s="9"/>
      <c r="BA166" s="9"/>
      <c r="BD166" s="27"/>
      <c r="BE166" s="27"/>
      <c r="BP166" s="27"/>
      <c r="BQ166" s="27"/>
    </row>
    <row r="167" spans="1:69" s="8" customFormat="1" x14ac:dyDescent="0.45">
      <c r="B167" s="9">
        <v>42.033333333333331</v>
      </c>
      <c r="C167" s="9">
        <v>-83.55</v>
      </c>
      <c r="G167" s="8" t="s">
        <v>30</v>
      </c>
      <c r="H167" s="8" t="s">
        <v>60</v>
      </c>
      <c r="L167" s="8">
        <v>10</v>
      </c>
      <c r="M167" s="8">
        <v>1.3</v>
      </c>
      <c r="N167" s="9">
        <v>6.6</v>
      </c>
      <c r="P167" s="27"/>
      <c r="Q167" s="27"/>
      <c r="T167" s="27"/>
      <c r="U167" s="27"/>
      <c r="X167" s="27">
        <v>7.1980319803197998</v>
      </c>
      <c r="Y167" s="27">
        <v>2.1474873481296672</v>
      </c>
      <c r="Z167" s="29">
        <v>12</v>
      </c>
      <c r="AB167" s="9">
        <v>0.33049142638183776</v>
      </c>
      <c r="AC167" s="9">
        <v>4.5628314214143234E-2</v>
      </c>
      <c r="AD167" s="8">
        <v>12</v>
      </c>
      <c r="AF167" s="9">
        <v>15</v>
      </c>
      <c r="AG167" s="9">
        <v>1.0392304845413263</v>
      </c>
      <c r="AH167" s="8">
        <v>12</v>
      </c>
      <c r="AJ167" s="9">
        <v>1.5</v>
      </c>
      <c r="AK167" s="9">
        <v>6.9282032302755092E-2</v>
      </c>
      <c r="AL167" s="8">
        <v>12</v>
      </c>
      <c r="AN167" s="9"/>
      <c r="AO167" s="9"/>
      <c r="AR167" s="9"/>
      <c r="AS167" s="9"/>
      <c r="AV167" s="9"/>
      <c r="AW167" s="9"/>
      <c r="AZ167" s="9"/>
      <c r="BA167" s="9"/>
      <c r="BD167" s="27"/>
      <c r="BE167" s="27"/>
      <c r="BP167" s="27"/>
      <c r="BQ167" s="27"/>
    </row>
    <row r="168" spans="1:69" s="8" customFormat="1" x14ac:dyDescent="0.45">
      <c r="B168" s="9">
        <v>42.033333333333331</v>
      </c>
      <c r="C168" s="9">
        <v>-83.55</v>
      </c>
      <c r="G168" s="8" t="s">
        <v>30</v>
      </c>
      <c r="H168" s="8" t="s">
        <v>60</v>
      </c>
      <c r="L168" s="8">
        <v>10</v>
      </c>
      <c r="M168" s="8">
        <v>1.3</v>
      </c>
      <c r="N168" s="9">
        <v>6.6</v>
      </c>
      <c r="P168" s="27"/>
      <c r="Q168" s="27"/>
      <c r="T168" s="27"/>
      <c r="U168" s="27"/>
      <c r="X168" s="27">
        <v>8.7822878228782297</v>
      </c>
      <c r="Y168" s="27">
        <v>2.0281824954558134</v>
      </c>
      <c r="Z168" s="29">
        <v>12</v>
      </c>
      <c r="AB168" s="9">
        <v>0.50052687038988408</v>
      </c>
      <c r="AC168" s="9">
        <v>4.5628314214143234E-2</v>
      </c>
      <c r="AD168" s="8">
        <v>12</v>
      </c>
      <c r="AF168" s="9">
        <v>15</v>
      </c>
      <c r="AG168" s="9">
        <v>1.0392304845413263</v>
      </c>
      <c r="AH168" s="8">
        <v>12</v>
      </c>
      <c r="AJ168" s="9">
        <v>1.5</v>
      </c>
      <c r="AK168" s="9">
        <v>6.9282032302755092E-2</v>
      </c>
      <c r="AL168" s="8">
        <v>12</v>
      </c>
      <c r="AN168" s="9"/>
      <c r="AO168" s="9"/>
      <c r="AR168" s="9"/>
      <c r="AS168" s="9"/>
      <c r="AV168" s="9"/>
      <c r="AW168" s="9"/>
      <c r="AZ168" s="9"/>
      <c r="BA168" s="9"/>
      <c r="BD168" s="27"/>
      <c r="BE168" s="27"/>
      <c r="BP168" s="27"/>
      <c r="BQ168" s="27"/>
    </row>
    <row r="169" spans="1:69" s="8" customFormat="1" x14ac:dyDescent="0.45">
      <c r="B169" s="9">
        <v>42.033333333333331</v>
      </c>
      <c r="C169" s="9">
        <v>-83.55</v>
      </c>
      <c r="G169" s="8" t="s">
        <v>30</v>
      </c>
      <c r="H169" s="8" t="s">
        <v>60</v>
      </c>
      <c r="L169" s="8">
        <v>10</v>
      </c>
      <c r="M169" s="8">
        <v>1.3</v>
      </c>
      <c r="N169" s="9">
        <v>6.6</v>
      </c>
      <c r="P169" s="27"/>
      <c r="Q169" s="27"/>
      <c r="T169" s="27"/>
      <c r="U169" s="27"/>
      <c r="X169" s="27">
        <v>13.6383763837638</v>
      </c>
      <c r="Y169" s="27">
        <v>2.9229688905095643</v>
      </c>
      <c r="Z169" s="29">
        <v>12</v>
      </c>
      <c r="AB169" s="9">
        <v>0.52926525529265334</v>
      </c>
      <c r="AC169" s="9">
        <v>6.2220428473829664E-2</v>
      </c>
      <c r="AD169" s="8">
        <v>12</v>
      </c>
      <c r="AF169" s="9">
        <v>15</v>
      </c>
      <c r="AG169" s="9">
        <v>1.0392304845413263</v>
      </c>
      <c r="AH169" s="8">
        <v>12</v>
      </c>
      <c r="AJ169" s="9">
        <v>1.5</v>
      </c>
      <c r="AK169" s="9">
        <v>6.9282032302755092E-2</v>
      </c>
      <c r="AL169" s="8">
        <v>12</v>
      </c>
      <c r="AN169" s="9"/>
      <c r="AO169" s="9"/>
      <c r="AR169" s="9"/>
      <c r="AS169" s="9"/>
      <c r="AV169" s="9"/>
      <c r="AW169" s="9"/>
      <c r="AZ169" s="9"/>
      <c r="BA169" s="9"/>
      <c r="BD169" s="27"/>
      <c r="BE169" s="27"/>
      <c r="BP169" s="27"/>
      <c r="BQ169" s="27"/>
    </row>
    <row r="170" spans="1:69" s="8" customFormat="1" x14ac:dyDescent="0.45">
      <c r="A170" s="8" t="s">
        <v>61</v>
      </c>
      <c r="B170" s="9">
        <v>-44.075555555555553</v>
      </c>
      <c r="C170" s="9">
        <v>172.64969444444444</v>
      </c>
      <c r="G170" s="8" t="s">
        <v>18</v>
      </c>
      <c r="H170" s="8" t="s">
        <v>62</v>
      </c>
      <c r="J170" s="8">
        <v>12</v>
      </c>
      <c r="K170" s="8">
        <v>1140</v>
      </c>
      <c r="L170" s="8">
        <v>15</v>
      </c>
      <c r="M170" s="8">
        <v>1.02</v>
      </c>
      <c r="N170" s="9"/>
      <c r="P170" s="27">
        <v>2.3003194888178902</v>
      </c>
      <c r="Q170" s="27">
        <v>0.23003194888178902</v>
      </c>
      <c r="R170" s="8">
        <v>6</v>
      </c>
      <c r="T170" s="27">
        <v>0.60000000000000009</v>
      </c>
      <c r="U170" s="27">
        <v>6.0000000000000012E-2</v>
      </c>
      <c r="V170" s="8">
        <v>6</v>
      </c>
      <c r="X170" s="27">
        <v>2.9003194888178903</v>
      </c>
      <c r="Y170" s="27">
        <v>0.23772820090673719</v>
      </c>
      <c r="Z170" s="29">
        <v>6</v>
      </c>
      <c r="AB170" s="9">
        <v>0.33300000000000002</v>
      </c>
      <c r="AC170" s="9">
        <v>3.3300000000000003E-2</v>
      </c>
      <c r="AD170" s="8">
        <v>6</v>
      </c>
      <c r="AF170" s="9"/>
      <c r="AG170" s="9"/>
      <c r="AJ170" s="9"/>
      <c r="AK170" s="9"/>
      <c r="AN170" s="9"/>
      <c r="AO170" s="9"/>
      <c r="AR170" s="9"/>
      <c r="AS170" s="9"/>
      <c r="AV170" s="9"/>
      <c r="AW170" s="9"/>
      <c r="AZ170" s="9"/>
      <c r="BA170" s="9"/>
      <c r="BD170" s="27"/>
      <c r="BE170" s="27"/>
      <c r="BP170" s="27"/>
      <c r="BQ170" s="27"/>
    </row>
    <row r="171" spans="1:69" s="8" customFormat="1" x14ac:dyDescent="0.45">
      <c r="B171" s="9">
        <v>-44.075555555555553</v>
      </c>
      <c r="C171" s="9">
        <v>172.64969444444444</v>
      </c>
      <c r="G171" s="8" t="s">
        <v>18</v>
      </c>
      <c r="H171" s="8" t="s">
        <v>62</v>
      </c>
      <c r="J171" s="8">
        <v>12</v>
      </c>
      <c r="K171" s="8">
        <v>1140</v>
      </c>
      <c r="L171" s="8">
        <v>15</v>
      </c>
      <c r="M171" s="8">
        <v>1.02</v>
      </c>
      <c r="N171" s="9"/>
      <c r="P171" s="27">
        <v>81.661341853035097</v>
      </c>
      <c r="Q171" s="27">
        <v>8.166134185303509</v>
      </c>
      <c r="R171" s="8">
        <v>6</v>
      </c>
      <c r="T171" s="27">
        <v>4.5127659574468071</v>
      </c>
      <c r="U171" s="27">
        <v>0.45127659574468071</v>
      </c>
      <c r="V171" s="8">
        <v>6</v>
      </c>
      <c r="X171" s="27">
        <v>86.1741078104819</v>
      </c>
      <c r="Y171" s="27">
        <v>8.1785938949338668</v>
      </c>
      <c r="Z171" s="29">
        <v>6</v>
      </c>
      <c r="AB171" s="9">
        <v>0.43830000000000002</v>
      </c>
      <c r="AC171" s="9">
        <v>4.3830000000000001E-2</v>
      </c>
      <c r="AD171" s="8">
        <v>6</v>
      </c>
      <c r="AF171" s="9"/>
      <c r="AG171" s="9"/>
      <c r="AJ171" s="9"/>
      <c r="AK171" s="9"/>
      <c r="AN171" s="9"/>
      <c r="AO171" s="9"/>
      <c r="AR171" s="9"/>
      <c r="AS171" s="9"/>
      <c r="AV171" s="9"/>
      <c r="AW171" s="9"/>
      <c r="AZ171" s="9"/>
      <c r="BA171" s="9"/>
      <c r="BD171" s="27"/>
      <c r="BE171" s="27"/>
      <c r="BP171" s="27"/>
      <c r="BQ171" s="27"/>
    </row>
    <row r="172" spans="1:69" s="8" customFormat="1" x14ac:dyDescent="0.45">
      <c r="B172" s="9">
        <v>-44.075555555555553</v>
      </c>
      <c r="C172" s="9">
        <v>172.64969444444444</v>
      </c>
      <c r="G172" s="8" t="s">
        <v>18</v>
      </c>
      <c r="H172" s="8" t="s">
        <v>62</v>
      </c>
      <c r="J172" s="8">
        <v>12</v>
      </c>
      <c r="K172" s="8">
        <v>1140</v>
      </c>
      <c r="L172" s="8">
        <v>15</v>
      </c>
      <c r="M172" s="8">
        <v>1.02</v>
      </c>
      <c r="N172" s="9"/>
      <c r="P172" s="27">
        <v>32.779552715654951</v>
      </c>
      <c r="Q172" s="27">
        <v>3.2779552715654949</v>
      </c>
      <c r="R172" s="8">
        <v>6</v>
      </c>
      <c r="T172" s="27">
        <v>4.8797872340425519</v>
      </c>
      <c r="U172" s="27">
        <v>0.48797872340425519</v>
      </c>
      <c r="V172" s="8">
        <v>6</v>
      </c>
      <c r="X172" s="27">
        <v>37.659339949697504</v>
      </c>
      <c r="Y172" s="27">
        <v>3.3140781518967328</v>
      </c>
      <c r="Z172" s="29">
        <v>6</v>
      </c>
      <c r="AB172" s="9">
        <v>0.33310000000000001</v>
      </c>
      <c r="AC172" s="9">
        <v>3.3309999999999999E-2</v>
      </c>
      <c r="AD172" s="8">
        <v>6</v>
      </c>
      <c r="AF172" s="9"/>
      <c r="AG172" s="9"/>
      <c r="AJ172" s="9"/>
      <c r="AK172" s="9"/>
      <c r="AN172" s="9"/>
      <c r="AO172" s="9"/>
      <c r="AR172" s="9"/>
      <c r="AS172" s="9"/>
      <c r="AV172" s="9"/>
      <c r="AW172" s="9"/>
      <c r="AZ172" s="9"/>
      <c r="BA172" s="9"/>
      <c r="BD172" s="27"/>
      <c r="BE172" s="27"/>
      <c r="BP172" s="27"/>
      <c r="BQ172" s="27"/>
    </row>
    <row r="173" spans="1:69" s="8" customFormat="1" x14ac:dyDescent="0.45">
      <c r="A173" s="8" t="s">
        <v>63</v>
      </c>
      <c r="B173" s="9">
        <v>33.966666666666669</v>
      </c>
      <c r="C173" s="9">
        <v>-117.33333333333333</v>
      </c>
      <c r="G173" s="8" t="s">
        <v>18</v>
      </c>
      <c r="H173" s="8" t="s">
        <v>64</v>
      </c>
      <c r="I173" s="8">
        <v>2003</v>
      </c>
      <c r="K173" s="8">
        <v>260</v>
      </c>
      <c r="L173" s="8">
        <v>30</v>
      </c>
      <c r="M173" s="8">
        <v>1.78</v>
      </c>
      <c r="N173" s="9"/>
      <c r="P173" s="27">
        <v>1.155</v>
      </c>
      <c r="Q173" s="27">
        <f t="shared" ref="Q173:Q180" si="12">P173/10</f>
        <v>0.11550000000000001</v>
      </c>
      <c r="R173" s="8">
        <v>4</v>
      </c>
      <c r="T173" s="27">
        <v>0.75499999999999989</v>
      </c>
      <c r="U173" s="27">
        <f t="shared" ref="U173:U180" si="13">T173/10</f>
        <v>7.5499999999999984E-2</v>
      </c>
      <c r="V173" s="8">
        <v>4</v>
      </c>
      <c r="X173" s="27">
        <f t="shared" ref="X173:X180" si="14">T173+P173</f>
        <v>1.91</v>
      </c>
      <c r="Y173" s="27">
        <f t="shared" ref="Y173:Y180" si="15">SQRT(Q173*Q173+U173*U173)</f>
        <v>0.13798731825787469</v>
      </c>
      <c r="Z173" s="29">
        <v>4</v>
      </c>
      <c r="AB173" s="9">
        <v>0.148419386481184</v>
      </c>
      <c r="AC173" s="9">
        <f t="shared" ref="AC173:AC180" si="16">AB173/10</f>
        <v>1.48419386481184E-2</v>
      </c>
      <c r="AD173" s="8">
        <v>4</v>
      </c>
      <c r="AF173" s="9"/>
      <c r="AG173" s="9"/>
      <c r="AJ173" s="9"/>
      <c r="AK173" s="9"/>
      <c r="AN173" s="9"/>
      <c r="AO173" s="9"/>
      <c r="AR173" s="9"/>
      <c r="AS173" s="9"/>
      <c r="AV173" s="9"/>
      <c r="AW173" s="9"/>
      <c r="AZ173" s="9"/>
      <c r="BA173" s="9"/>
      <c r="BD173" s="27"/>
      <c r="BE173" s="27"/>
      <c r="BP173" s="27"/>
      <c r="BQ173" s="27"/>
    </row>
    <row r="174" spans="1:69" s="8" customFormat="1" x14ac:dyDescent="0.45">
      <c r="B174" s="9">
        <v>33.966666666666669</v>
      </c>
      <c r="C174" s="9">
        <v>-117.33333333333333</v>
      </c>
      <c r="G174" s="8" t="s">
        <v>18</v>
      </c>
      <c r="H174" s="8" t="s">
        <v>64</v>
      </c>
      <c r="I174" s="8">
        <v>2003</v>
      </c>
      <c r="K174" s="8">
        <v>260</v>
      </c>
      <c r="L174" s="8">
        <v>30</v>
      </c>
      <c r="M174" s="8">
        <v>1.78</v>
      </c>
      <c r="N174" s="9"/>
      <c r="P174" s="27">
        <v>1.105</v>
      </c>
      <c r="Q174" s="27">
        <f t="shared" si="12"/>
        <v>0.1105</v>
      </c>
      <c r="R174" s="8">
        <v>4</v>
      </c>
      <c r="T174" s="27">
        <v>0.69500000000000006</v>
      </c>
      <c r="U174" s="27">
        <f t="shared" si="13"/>
        <v>6.9500000000000006E-2</v>
      </c>
      <c r="V174" s="8">
        <v>4</v>
      </c>
      <c r="X174" s="27">
        <f t="shared" si="14"/>
        <v>1.8</v>
      </c>
      <c r="Y174" s="27">
        <f t="shared" si="15"/>
        <v>0.13053926612326269</v>
      </c>
      <c r="Z174" s="29">
        <v>4</v>
      </c>
      <c r="AB174" s="9">
        <v>0.12013443017656501</v>
      </c>
      <c r="AC174" s="9">
        <f t="shared" si="16"/>
        <v>1.2013443017656502E-2</v>
      </c>
      <c r="AD174" s="8">
        <v>4</v>
      </c>
      <c r="AF174" s="9"/>
      <c r="AG174" s="9"/>
      <c r="AJ174" s="9"/>
      <c r="AK174" s="9"/>
      <c r="AN174" s="9"/>
      <c r="AO174" s="9"/>
      <c r="AR174" s="9"/>
      <c r="AS174" s="9"/>
      <c r="AV174" s="9"/>
      <c r="AW174" s="9"/>
      <c r="AZ174" s="9"/>
      <c r="BA174" s="9"/>
      <c r="BD174" s="27"/>
      <c r="BE174" s="27"/>
      <c r="BP174" s="27"/>
      <c r="BQ174" s="27"/>
    </row>
    <row r="175" spans="1:69" s="8" customFormat="1" x14ac:dyDescent="0.45">
      <c r="B175" s="9">
        <v>33.966666666666669</v>
      </c>
      <c r="C175" s="9">
        <v>-117.33333333333333</v>
      </c>
      <c r="G175" s="8" t="s">
        <v>18</v>
      </c>
      <c r="H175" s="8" t="s">
        <v>64</v>
      </c>
      <c r="I175" s="8">
        <v>2003</v>
      </c>
      <c r="K175" s="8">
        <v>260</v>
      </c>
      <c r="L175" s="8">
        <v>30</v>
      </c>
      <c r="M175" s="8">
        <v>1.78</v>
      </c>
      <c r="N175" s="9"/>
      <c r="P175" s="27">
        <v>1.37</v>
      </c>
      <c r="Q175" s="27">
        <f t="shared" si="12"/>
        <v>0.13700000000000001</v>
      </c>
      <c r="R175" s="8">
        <v>4</v>
      </c>
      <c r="T175" s="27">
        <v>0.97</v>
      </c>
      <c r="U175" s="27">
        <f t="shared" si="13"/>
        <v>9.7000000000000003E-2</v>
      </c>
      <c r="V175" s="8">
        <v>4</v>
      </c>
      <c r="X175" s="27">
        <f t="shared" si="14"/>
        <v>2.34</v>
      </c>
      <c r="Y175" s="27">
        <f t="shared" si="15"/>
        <v>0.16786303941010958</v>
      </c>
      <c r="Z175" s="29">
        <v>4</v>
      </c>
      <c r="AB175" s="9">
        <v>0.13309256286784377</v>
      </c>
      <c r="AC175" s="9">
        <f t="shared" si="16"/>
        <v>1.3309256286784376E-2</v>
      </c>
      <c r="AD175" s="8">
        <v>4</v>
      </c>
      <c r="AF175" s="9"/>
      <c r="AG175" s="9"/>
      <c r="AJ175" s="9"/>
      <c r="AK175" s="9"/>
      <c r="AN175" s="9"/>
      <c r="AO175" s="9"/>
      <c r="AR175" s="9"/>
      <c r="AS175" s="9"/>
      <c r="AV175" s="9"/>
      <c r="AW175" s="9"/>
      <c r="AZ175" s="9"/>
      <c r="BA175" s="9"/>
      <c r="BD175" s="27"/>
      <c r="BE175" s="27"/>
      <c r="BP175" s="27"/>
      <c r="BQ175" s="27"/>
    </row>
    <row r="176" spans="1:69" s="8" customFormat="1" x14ac:dyDescent="0.45">
      <c r="B176" s="9">
        <v>33.966666666666669</v>
      </c>
      <c r="C176" s="9">
        <v>-117.33333333333333</v>
      </c>
      <c r="G176" s="8" t="s">
        <v>18</v>
      </c>
      <c r="H176" s="8" t="s">
        <v>64</v>
      </c>
      <c r="I176" s="8">
        <v>2003</v>
      </c>
      <c r="K176" s="8">
        <v>260</v>
      </c>
      <c r="L176" s="8">
        <v>30</v>
      </c>
      <c r="M176" s="8">
        <v>1.78</v>
      </c>
      <c r="N176" s="9"/>
      <c r="P176" s="27">
        <v>1.625</v>
      </c>
      <c r="Q176" s="27">
        <f t="shared" si="12"/>
        <v>0.16250000000000001</v>
      </c>
      <c r="R176" s="8">
        <v>4</v>
      </c>
      <c r="T176" s="27">
        <v>1.05</v>
      </c>
      <c r="U176" s="27">
        <f t="shared" si="13"/>
        <v>0.10500000000000001</v>
      </c>
      <c r="V176" s="8">
        <v>4</v>
      </c>
      <c r="X176" s="27">
        <f t="shared" si="14"/>
        <v>2.6749999999999998</v>
      </c>
      <c r="Y176" s="27">
        <f t="shared" si="15"/>
        <v>0.19347157413945856</v>
      </c>
      <c r="Z176" s="29">
        <v>4</v>
      </c>
      <c r="AB176" s="9">
        <v>0.15396490993401102</v>
      </c>
      <c r="AC176" s="9">
        <f t="shared" si="16"/>
        <v>1.5396490993401101E-2</v>
      </c>
      <c r="AD176" s="8">
        <v>4</v>
      </c>
      <c r="AF176" s="9"/>
      <c r="AG176" s="9"/>
      <c r="AJ176" s="9"/>
      <c r="AK176" s="9"/>
      <c r="AN176" s="9"/>
      <c r="AO176" s="9"/>
      <c r="AR176" s="9"/>
      <c r="AS176" s="9"/>
      <c r="AV176" s="9"/>
      <c r="AW176" s="9"/>
      <c r="AZ176" s="9"/>
      <c r="BA176" s="9"/>
      <c r="BD176" s="27"/>
      <c r="BE176" s="27"/>
      <c r="BP176" s="27"/>
      <c r="BQ176" s="27"/>
    </row>
    <row r="177" spans="1:73" s="8" customFormat="1" x14ac:dyDescent="0.45">
      <c r="B177" s="9">
        <v>33.966666666666669</v>
      </c>
      <c r="C177" s="9">
        <v>-117.33333333333333</v>
      </c>
      <c r="G177" s="8" t="s">
        <v>18</v>
      </c>
      <c r="H177" s="8" t="s">
        <v>64</v>
      </c>
      <c r="I177" s="8">
        <v>2003</v>
      </c>
      <c r="K177" s="8">
        <v>260</v>
      </c>
      <c r="L177" s="8">
        <v>30</v>
      </c>
      <c r="M177" s="8">
        <v>1.78</v>
      </c>
      <c r="N177" s="9"/>
      <c r="P177" s="27">
        <v>1.385</v>
      </c>
      <c r="Q177" s="27">
        <f t="shared" si="12"/>
        <v>0.13850000000000001</v>
      </c>
      <c r="R177" s="8">
        <v>4</v>
      </c>
      <c r="T177" s="27">
        <v>1.1850000000000001</v>
      </c>
      <c r="U177" s="27">
        <f t="shared" si="13"/>
        <v>0.11850000000000001</v>
      </c>
      <c r="V177" s="8">
        <v>4</v>
      </c>
      <c r="X177" s="27">
        <f t="shared" si="14"/>
        <v>2.5700000000000003</v>
      </c>
      <c r="Y177" s="27">
        <f t="shared" si="15"/>
        <v>0.18227588979346665</v>
      </c>
      <c r="Z177" s="29">
        <v>4</v>
      </c>
      <c r="AB177" s="9">
        <v>0.18498082753700731</v>
      </c>
      <c r="AC177" s="9">
        <f t="shared" si="16"/>
        <v>1.8498082753700733E-2</v>
      </c>
      <c r="AD177" s="8">
        <v>4</v>
      </c>
      <c r="AF177" s="9"/>
      <c r="AG177" s="9"/>
      <c r="AJ177" s="9"/>
      <c r="AK177" s="9"/>
      <c r="AN177" s="9"/>
      <c r="AO177" s="9"/>
      <c r="AR177" s="9"/>
      <c r="AS177" s="9"/>
      <c r="AV177" s="9"/>
      <c r="AW177" s="9"/>
      <c r="AZ177" s="9"/>
      <c r="BA177" s="9"/>
      <c r="BD177" s="27"/>
      <c r="BE177" s="27"/>
      <c r="BP177" s="27"/>
      <c r="BQ177" s="27"/>
    </row>
    <row r="178" spans="1:73" s="8" customFormat="1" x14ac:dyDescent="0.45">
      <c r="B178" s="9">
        <v>33.966666666666669</v>
      </c>
      <c r="C178" s="9">
        <v>-117.33333333333333</v>
      </c>
      <c r="G178" s="8" t="s">
        <v>18</v>
      </c>
      <c r="H178" s="8" t="s">
        <v>64</v>
      </c>
      <c r="I178" s="8">
        <v>2003</v>
      </c>
      <c r="K178" s="8">
        <v>260</v>
      </c>
      <c r="L178" s="8">
        <v>30</v>
      </c>
      <c r="M178" s="8">
        <v>1.78</v>
      </c>
      <c r="N178" s="9"/>
      <c r="P178" s="27">
        <v>1.425</v>
      </c>
      <c r="Q178" s="27">
        <f t="shared" si="12"/>
        <v>0.14250000000000002</v>
      </c>
      <c r="R178" s="8">
        <v>4</v>
      </c>
      <c r="T178" s="27">
        <v>0.72500000000000009</v>
      </c>
      <c r="U178" s="27">
        <f t="shared" si="13"/>
        <v>7.2500000000000009E-2</v>
      </c>
      <c r="V178" s="8">
        <v>4</v>
      </c>
      <c r="X178" s="27">
        <f t="shared" si="14"/>
        <v>2.1500000000000004</v>
      </c>
      <c r="Y178" s="27">
        <f t="shared" si="15"/>
        <v>0.15988276955319483</v>
      </c>
      <c r="Z178" s="29">
        <v>4</v>
      </c>
      <c r="AB178" s="9">
        <v>0.13704967005528806</v>
      </c>
      <c r="AC178" s="9">
        <f t="shared" si="16"/>
        <v>1.3704967005528807E-2</v>
      </c>
      <c r="AD178" s="8">
        <v>4</v>
      </c>
      <c r="AF178" s="9"/>
      <c r="AG178" s="9"/>
      <c r="AJ178" s="9"/>
      <c r="AK178" s="9"/>
      <c r="AN178" s="9"/>
      <c r="AO178" s="9"/>
      <c r="AR178" s="9"/>
      <c r="AS178" s="9"/>
      <c r="AV178" s="9"/>
      <c r="AW178" s="9"/>
      <c r="AZ178" s="9"/>
      <c r="BA178" s="9"/>
      <c r="BD178" s="27"/>
      <c r="BE178" s="27"/>
      <c r="BP178" s="27"/>
      <c r="BQ178" s="27"/>
    </row>
    <row r="179" spans="1:73" s="8" customFormat="1" x14ac:dyDescent="0.45">
      <c r="B179" s="9">
        <v>33.966666666666669</v>
      </c>
      <c r="C179" s="9">
        <v>-117.33333333333333</v>
      </c>
      <c r="G179" s="8" t="s">
        <v>18</v>
      </c>
      <c r="H179" s="8" t="s">
        <v>64</v>
      </c>
      <c r="I179" s="8">
        <v>2003</v>
      </c>
      <c r="K179" s="8">
        <v>260</v>
      </c>
      <c r="L179" s="8">
        <v>30</v>
      </c>
      <c r="M179" s="8">
        <v>1.78</v>
      </c>
      <c r="N179" s="9"/>
      <c r="P179" s="27">
        <v>1.125</v>
      </c>
      <c r="Q179" s="27">
        <f t="shared" si="12"/>
        <v>0.1125</v>
      </c>
      <c r="R179" s="8">
        <v>4</v>
      </c>
      <c r="T179" s="27">
        <v>0.69500000000000006</v>
      </c>
      <c r="U179" s="27">
        <f t="shared" si="13"/>
        <v>6.9500000000000006E-2</v>
      </c>
      <c r="V179" s="8">
        <v>4</v>
      </c>
      <c r="X179" s="27">
        <f t="shared" si="14"/>
        <v>1.82</v>
      </c>
      <c r="Y179" s="27">
        <f t="shared" si="15"/>
        <v>0.13223653050500078</v>
      </c>
      <c r="Z179" s="29">
        <v>4</v>
      </c>
      <c r="AB179" s="9">
        <v>9.7199928660602813E-2</v>
      </c>
      <c r="AC179" s="9">
        <f t="shared" si="16"/>
        <v>9.719992866060281E-3</v>
      </c>
      <c r="AD179" s="8">
        <v>4</v>
      </c>
      <c r="AF179" s="9"/>
      <c r="AG179" s="9"/>
      <c r="AJ179" s="9"/>
      <c r="AK179" s="9"/>
      <c r="AN179" s="9"/>
      <c r="AO179" s="9"/>
      <c r="AR179" s="9"/>
      <c r="AS179" s="9"/>
      <c r="AV179" s="9"/>
      <c r="AW179" s="9"/>
      <c r="AZ179" s="9"/>
      <c r="BA179" s="9"/>
      <c r="BD179" s="27"/>
      <c r="BE179" s="27"/>
      <c r="BP179" s="27"/>
      <c r="BQ179" s="27"/>
    </row>
    <row r="180" spans="1:73" s="8" customFormat="1" x14ac:dyDescent="0.45">
      <c r="B180" s="9">
        <v>33.966666666666669</v>
      </c>
      <c r="C180" s="9">
        <v>-117.33333333333333</v>
      </c>
      <c r="G180" s="8" t="s">
        <v>18</v>
      </c>
      <c r="H180" s="8" t="s">
        <v>64</v>
      </c>
      <c r="I180" s="8">
        <v>2003</v>
      </c>
      <c r="K180" s="8">
        <v>260</v>
      </c>
      <c r="L180" s="8">
        <v>30</v>
      </c>
      <c r="M180" s="8">
        <v>1.78</v>
      </c>
      <c r="N180" s="9"/>
      <c r="P180" s="27">
        <v>1.1800000000000002</v>
      </c>
      <c r="Q180" s="27">
        <f t="shared" si="12"/>
        <v>0.11800000000000002</v>
      </c>
      <c r="R180" s="8">
        <v>4</v>
      </c>
      <c r="T180" s="27">
        <v>0.61499999999999999</v>
      </c>
      <c r="U180" s="27">
        <f t="shared" si="13"/>
        <v>6.1499999999999999E-2</v>
      </c>
      <c r="V180" s="8">
        <v>4</v>
      </c>
      <c r="X180" s="27">
        <f t="shared" si="14"/>
        <v>1.7950000000000002</v>
      </c>
      <c r="Y180" s="27">
        <f t="shared" si="15"/>
        <v>0.13306483382171266</v>
      </c>
      <c r="Z180" s="29">
        <v>4</v>
      </c>
      <c r="AB180" s="9">
        <v>2.6975209559479223E-2</v>
      </c>
      <c r="AC180" s="9">
        <f t="shared" si="16"/>
        <v>2.6975209559479225E-3</v>
      </c>
      <c r="AD180" s="8">
        <v>4</v>
      </c>
      <c r="AF180" s="9"/>
      <c r="AG180" s="9"/>
      <c r="AJ180" s="9"/>
      <c r="AK180" s="9"/>
      <c r="AN180" s="9"/>
      <c r="AO180" s="9"/>
      <c r="AR180" s="9"/>
      <c r="AS180" s="9"/>
      <c r="AV180" s="9"/>
      <c r="AW180" s="9"/>
      <c r="AZ180" s="9"/>
      <c r="BA180" s="9"/>
      <c r="BD180" s="27"/>
      <c r="BE180" s="27"/>
      <c r="BP180" s="27"/>
      <c r="BQ180" s="27"/>
    </row>
    <row r="181" spans="1:73" s="8" customFormat="1" x14ac:dyDescent="0.45">
      <c r="A181" s="8" t="s">
        <v>65</v>
      </c>
      <c r="B181" s="9">
        <v>46</v>
      </c>
      <c r="C181" s="9">
        <v>-89</v>
      </c>
      <c r="G181" s="8" t="s">
        <v>66</v>
      </c>
      <c r="J181" s="8">
        <v>4</v>
      </c>
      <c r="K181" s="8">
        <v>889</v>
      </c>
      <c r="L181" s="8">
        <v>25</v>
      </c>
      <c r="M181" s="8">
        <v>0.09</v>
      </c>
      <c r="N181" s="9">
        <v>3.75</v>
      </c>
      <c r="P181" s="27"/>
      <c r="Q181" s="27"/>
      <c r="T181" s="27"/>
      <c r="U181" s="27"/>
      <c r="X181" s="27">
        <v>3.9616217889198402</v>
      </c>
      <c r="Y181" s="27">
        <v>3.9616217889198739</v>
      </c>
      <c r="Z181" s="29">
        <v>4</v>
      </c>
      <c r="AB181" s="9">
        <v>0.32876712328767121</v>
      </c>
      <c r="AC181" s="9">
        <v>5.5800008462171563E-2</v>
      </c>
      <c r="AD181" s="8">
        <v>5</v>
      </c>
      <c r="AF181" s="9">
        <v>444.20000000000005</v>
      </c>
      <c r="AG181" s="9">
        <v>1.3462912017836262</v>
      </c>
      <c r="AH181" s="8">
        <v>5</v>
      </c>
      <c r="AJ181" s="9">
        <v>11.200000000000001</v>
      </c>
      <c r="AK181" s="9">
        <v>0.79056941504209488</v>
      </c>
      <c r="AL181" s="8">
        <v>5</v>
      </c>
      <c r="AN181" s="9">
        <v>39.660714285714285</v>
      </c>
      <c r="AO181" s="9">
        <v>2.8020926505956272</v>
      </c>
      <c r="AP181" s="8">
        <v>5</v>
      </c>
      <c r="AR181" s="9"/>
      <c r="AS181" s="9"/>
      <c r="AV181" s="9"/>
      <c r="AW181" s="9"/>
      <c r="AZ181" s="9"/>
      <c r="BA181" s="9"/>
      <c r="BD181" s="27"/>
      <c r="BE181" s="27"/>
      <c r="BH181" s="9"/>
      <c r="BI181" s="9"/>
      <c r="BP181" s="27"/>
      <c r="BQ181" s="27"/>
      <c r="BT181" s="9"/>
      <c r="BU181" s="9"/>
    </row>
    <row r="182" spans="1:73" s="8" customFormat="1" x14ac:dyDescent="0.45">
      <c r="B182" s="9">
        <v>46</v>
      </c>
      <c r="C182" s="9">
        <v>-89</v>
      </c>
      <c r="G182" s="8" t="s">
        <v>66</v>
      </c>
      <c r="J182" s="8">
        <v>4</v>
      </c>
      <c r="K182" s="8">
        <v>889</v>
      </c>
      <c r="L182" s="8">
        <v>25</v>
      </c>
      <c r="M182" s="8">
        <v>0.09</v>
      </c>
      <c r="N182" s="9">
        <v>3.75</v>
      </c>
      <c r="P182" s="27"/>
      <c r="Q182" s="27"/>
      <c r="T182" s="27"/>
      <c r="U182" s="27"/>
      <c r="X182" s="27">
        <v>69.328381306097342</v>
      </c>
      <c r="Y182" s="27">
        <v>63.385948622717351</v>
      </c>
      <c r="Z182" s="29">
        <v>4</v>
      </c>
      <c r="AB182" s="9">
        <v>0.51141552511415522</v>
      </c>
      <c r="AC182" s="9">
        <v>9.5101974744677673E-2</v>
      </c>
      <c r="AD182" s="8">
        <v>5</v>
      </c>
      <c r="AF182" s="9">
        <v>444.20000000000005</v>
      </c>
      <c r="AG182" s="9">
        <v>1.3462912017836262</v>
      </c>
      <c r="AH182" s="8">
        <v>5</v>
      </c>
      <c r="AJ182" s="9">
        <v>11.200000000000001</v>
      </c>
      <c r="AK182" s="9">
        <v>0.79056941504209488</v>
      </c>
      <c r="AL182" s="8">
        <v>5</v>
      </c>
      <c r="AN182" s="9">
        <v>39.660714285714285</v>
      </c>
      <c r="AO182" s="9">
        <v>2.8020926505956272</v>
      </c>
      <c r="AP182" s="8">
        <v>5</v>
      </c>
      <c r="AR182" s="9"/>
      <c r="AS182" s="9"/>
      <c r="AV182" s="9"/>
      <c r="AW182" s="9"/>
      <c r="AZ182" s="9"/>
      <c r="BA182" s="9"/>
      <c r="BD182" s="27"/>
      <c r="BE182" s="27"/>
      <c r="BH182" s="9"/>
      <c r="BI182" s="9"/>
      <c r="BP182" s="27"/>
      <c r="BQ182" s="27"/>
      <c r="BT182" s="9"/>
      <c r="BU182" s="9"/>
    </row>
    <row r="183" spans="1:73" s="8" customFormat="1" x14ac:dyDescent="0.45">
      <c r="B183" s="9">
        <v>46</v>
      </c>
      <c r="C183" s="9">
        <v>-89</v>
      </c>
      <c r="G183" s="8" t="s">
        <v>66</v>
      </c>
      <c r="J183" s="8">
        <v>4</v>
      </c>
      <c r="K183" s="8">
        <v>889</v>
      </c>
      <c r="L183" s="8">
        <v>25</v>
      </c>
      <c r="M183" s="8">
        <v>0.09</v>
      </c>
      <c r="N183" s="9">
        <v>3.75</v>
      </c>
      <c r="P183" s="27"/>
      <c r="Q183" s="27"/>
      <c r="T183" s="27"/>
      <c r="U183" s="27"/>
      <c r="X183" s="27">
        <v>9.9040544722995989</v>
      </c>
      <c r="Y183" s="27">
        <v>3.9616217889198211</v>
      </c>
      <c r="Z183" s="29">
        <v>4</v>
      </c>
      <c r="AB183" s="9">
        <v>0.40182648401826482</v>
      </c>
      <c r="AC183" s="9">
        <v>5.5800008462171563E-2</v>
      </c>
      <c r="AD183" s="8">
        <v>5</v>
      </c>
      <c r="AF183" s="9">
        <v>444.20000000000005</v>
      </c>
      <c r="AG183" s="9">
        <v>1.3462912017836262</v>
      </c>
      <c r="AH183" s="8">
        <v>5</v>
      </c>
      <c r="AJ183" s="9">
        <v>11.200000000000001</v>
      </c>
      <c r="AK183" s="9">
        <v>0.79056941504209488</v>
      </c>
      <c r="AL183" s="8">
        <v>5</v>
      </c>
      <c r="AN183" s="9">
        <v>39.660714285714285</v>
      </c>
      <c r="AO183" s="9">
        <v>2.8020926505956272</v>
      </c>
      <c r="AP183" s="8">
        <v>5</v>
      </c>
      <c r="AR183" s="9"/>
      <c r="AS183" s="9"/>
      <c r="AV183" s="9"/>
      <c r="AW183" s="9"/>
      <c r="AZ183" s="9"/>
      <c r="BA183" s="9"/>
      <c r="BD183" s="27"/>
      <c r="BE183" s="27"/>
      <c r="BH183" s="9"/>
      <c r="BI183" s="9"/>
      <c r="BP183" s="27"/>
      <c r="BQ183" s="27"/>
      <c r="BT183" s="9"/>
      <c r="BU183" s="9"/>
    </row>
    <row r="184" spans="1:73" s="8" customFormat="1" x14ac:dyDescent="0.45">
      <c r="B184" s="9">
        <v>46</v>
      </c>
      <c r="C184" s="9">
        <v>-89</v>
      </c>
      <c r="G184" s="8" t="s">
        <v>66</v>
      </c>
      <c r="J184" s="8">
        <v>4</v>
      </c>
      <c r="K184" s="8">
        <v>889</v>
      </c>
      <c r="L184" s="8">
        <v>25</v>
      </c>
      <c r="M184" s="8">
        <v>0.09</v>
      </c>
      <c r="N184" s="9">
        <v>3.75</v>
      </c>
      <c r="P184" s="27"/>
      <c r="Q184" s="27"/>
      <c r="T184" s="27"/>
      <c r="U184" s="27"/>
      <c r="X184" s="27">
        <v>59.424326833797778</v>
      </c>
      <c r="Y184" s="27">
        <v>95.078922934075578</v>
      </c>
      <c r="Z184" s="29">
        <v>4</v>
      </c>
      <c r="AB184" s="9">
        <v>0.80365296803652964</v>
      </c>
      <c r="AC184" s="9">
        <v>0.24984212515900389</v>
      </c>
      <c r="AD184" s="8">
        <v>5</v>
      </c>
      <c r="AF184" s="9">
        <v>444.20000000000005</v>
      </c>
      <c r="AG184" s="9">
        <v>1.3462912017836262</v>
      </c>
      <c r="AH184" s="8">
        <v>5</v>
      </c>
      <c r="AJ184" s="9">
        <v>11.200000000000001</v>
      </c>
      <c r="AK184" s="9">
        <v>0.79056941504209488</v>
      </c>
      <c r="AL184" s="8">
        <v>5</v>
      </c>
      <c r="AN184" s="9">
        <v>39.660714285714285</v>
      </c>
      <c r="AO184" s="9">
        <v>2.8020926505956272</v>
      </c>
      <c r="AP184" s="8">
        <v>5</v>
      </c>
      <c r="AR184" s="9"/>
      <c r="AS184" s="9"/>
      <c r="AV184" s="9"/>
      <c r="AW184" s="9"/>
      <c r="AZ184" s="9"/>
      <c r="BA184" s="9"/>
      <c r="BD184" s="27"/>
      <c r="BE184" s="27"/>
      <c r="BH184" s="9"/>
      <c r="BI184" s="9"/>
      <c r="BP184" s="27"/>
      <c r="BQ184" s="27"/>
      <c r="BT184" s="9"/>
      <c r="BU184" s="9"/>
    </row>
    <row r="185" spans="1:73" s="8" customFormat="1" x14ac:dyDescent="0.45">
      <c r="B185" s="9">
        <v>46</v>
      </c>
      <c r="C185" s="9">
        <v>-90</v>
      </c>
      <c r="G185" s="8" t="s">
        <v>18</v>
      </c>
      <c r="J185" s="8">
        <v>4</v>
      </c>
      <c r="K185" s="8">
        <v>889</v>
      </c>
      <c r="L185" s="8">
        <v>25</v>
      </c>
      <c r="M185" s="8">
        <v>0.13</v>
      </c>
      <c r="N185" s="9">
        <v>4.6400000000000006</v>
      </c>
      <c r="P185" s="27"/>
      <c r="Q185" s="27"/>
      <c r="T185" s="27"/>
      <c r="U185" s="27"/>
      <c r="X185" s="27">
        <v>47.539461467038095</v>
      </c>
      <c r="Y185" s="27">
        <v>11.884865366759625</v>
      </c>
      <c r="Z185" s="29">
        <v>4</v>
      </c>
      <c r="AB185" s="9">
        <v>0.6627527723418134</v>
      </c>
      <c r="AC185" s="9">
        <v>0.2559206749691163</v>
      </c>
      <c r="AD185" s="8">
        <v>5</v>
      </c>
      <c r="AF185" s="9">
        <v>435.45000000000005</v>
      </c>
      <c r="AG185" s="9">
        <v>2.0554804791094465</v>
      </c>
      <c r="AH185" s="8">
        <v>5</v>
      </c>
      <c r="AJ185" s="9">
        <v>21.05</v>
      </c>
      <c r="AK185" s="9">
        <v>0.71589105316381763</v>
      </c>
      <c r="AL185" s="8">
        <v>5</v>
      </c>
      <c r="AN185" s="9">
        <v>20.686460807600952</v>
      </c>
      <c r="AO185" s="9">
        <v>0.71027168891621828</v>
      </c>
      <c r="AP185" s="8">
        <v>5</v>
      </c>
      <c r="AR185" s="9"/>
      <c r="AS185" s="9"/>
      <c r="AV185" s="9"/>
      <c r="AW185" s="9"/>
      <c r="AZ185" s="9"/>
      <c r="BA185" s="9"/>
      <c r="BD185" s="27"/>
      <c r="BE185" s="27"/>
      <c r="BH185" s="9"/>
      <c r="BI185" s="9"/>
      <c r="BP185" s="27"/>
      <c r="BQ185" s="27"/>
      <c r="BT185" s="9"/>
      <c r="BU185" s="9"/>
    </row>
    <row r="186" spans="1:73" s="8" customFormat="1" x14ac:dyDescent="0.45">
      <c r="B186" s="9">
        <v>46</v>
      </c>
      <c r="C186" s="9">
        <v>-90</v>
      </c>
      <c r="G186" s="8" t="s">
        <v>18</v>
      </c>
      <c r="J186" s="8">
        <v>4</v>
      </c>
      <c r="K186" s="8">
        <v>889</v>
      </c>
      <c r="L186" s="8">
        <v>25</v>
      </c>
      <c r="M186" s="8">
        <v>0.13</v>
      </c>
      <c r="N186" s="9">
        <v>4.6400000000000006</v>
      </c>
      <c r="P186" s="27"/>
      <c r="Q186" s="27"/>
      <c r="T186" s="27"/>
      <c r="U186" s="27"/>
      <c r="X186" s="27">
        <v>155.35216872264229</v>
      </c>
      <c r="Y186" s="27">
        <v>118.84865366759541</v>
      </c>
      <c r="Z186" s="29">
        <v>4</v>
      </c>
      <c r="AB186" s="9">
        <v>1.0854533594259621</v>
      </c>
      <c r="AC186" s="9">
        <v>0.66184815838305799</v>
      </c>
      <c r="AD186" s="8">
        <v>5</v>
      </c>
      <c r="AF186" s="9">
        <v>435.45000000000005</v>
      </c>
      <c r="AG186" s="9">
        <v>2.0554804791094465</v>
      </c>
      <c r="AH186" s="8">
        <v>5</v>
      </c>
      <c r="AJ186" s="9">
        <v>21.05</v>
      </c>
      <c r="AK186" s="9">
        <v>0.71589105316381763</v>
      </c>
      <c r="AL186" s="8">
        <v>5</v>
      </c>
      <c r="AN186" s="9">
        <v>20.686460807600952</v>
      </c>
      <c r="AO186" s="9">
        <v>0.71027168891621828</v>
      </c>
      <c r="AP186" s="8">
        <v>5</v>
      </c>
      <c r="AR186" s="9"/>
      <c r="AS186" s="9"/>
      <c r="AV186" s="9"/>
      <c r="AW186" s="9"/>
      <c r="AZ186" s="9"/>
      <c r="BA186" s="9"/>
      <c r="BD186" s="27"/>
      <c r="BE186" s="27"/>
      <c r="BH186" s="9"/>
      <c r="BI186" s="9"/>
      <c r="BP186" s="27"/>
      <c r="BQ186" s="27"/>
      <c r="BT186" s="9"/>
      <c r="BU186" s="9"/>
    </row>
    <row r="187" spans="1:73" s="8" customFormat="1" x14ac:dyDescent="0.45">
      <c r="B187" s="9">
        <v>46</v>
      </c>
      <c r="C187" s="9">
        <v>-90</v>
      </c>
      <c r="G187" s="8" t="s">
        <v>18</v>
      </c>
      <c r="J187" s="8">
        <v>4</v>
      </c>
      <c r="K187" s="8">
        <v>889</v>
      </c>
      <c r="L187" s="8">
        <v>25</v>
      </c>
      <c r="M187" s="8">
        <v>0.13</v>
      </c>
      <c r="N187" s="9">
        <v>4.6400000000000006</v>
      </c>
      <c r="P187" s="27"/>
      <c r="Q187" s="27"/>
      <c r="T187" s="27"/>
      <c r="U187" s="27"/>
      <c r="X187" s="27">
        <v>20.374054914444951</v>
      </c>
      <c r="Y187" s="27">
        <v>27.165406552593147</v>
      </c>
      <c r="Z187" s="29">
        <v>4</v>
      </c>
      <c r="AB187" s="9">
        <v>1.5603392041748205</v>
      </c>
      <c r="AC187" s="9">
        <v>0.58134470728281273</v>
      </c>
      <c r="AD187" s="8">
        <v>5</v>
      </c>
      <c r="AF187" s="9">
        <v>435.45000000000005</v>
      </c>
      <c r="AG187" s="9">
        <v>2.0554804791094465</v>
      </c>
      <c r="AH187" s="8">
        <v>5</v>
      </c>
      <c r="AJ187" s="9">
        <v>21.05</v>
      </c>
      <c r="AK187" s="9">
        <v>0.71589105316381763</v>
      </c>
      <c r="AL187" s="8">
        <v>5</v>
      </c>
      <c r="AN187" s="9">
        <v>20.686460807600952</v>
      </c>
      <c r="AO187" s="9">
        <v>0.71027168891621828</v>
      </c>
      <c r="AP187" s="8">
        <v>5</v>
      </c>
      <c r="AR187" s="9"/>
      <c r="AS187" s="9"/>
      <c r="AV187" s="9"/>
      <c r="AW187" s="9"/>
      <c r="AZ187" s="9"/>
      <c r="BA187" s="9"/>
      <c r="BD187" s="27"/>
      <c r="BE187" s="27"/>
      <c r="BH187" s="9"/>
      <c r="BI187" s="9"/>
      <c r="BP187" s="27"/>
      <c r="BQ187" s="27"/>
      <c r="BT187" s="9"/>
      <c r="BU187" s="9"/>
    </row>
    <row r="188" spans="1:73" s="8" customFormat="1" x14ac:dyDescent="0.45">
      <c r="B188" s="9">
        <v>46</v>
      </c>
      <c r="C188" s="9">
        <v>-90</v>
      </c>
      <c r="G188" s="8" t="s">
        <v>18</v>
      </c>
      <c r="J188" s="8">
        <v>4</v>
      </c>
      <c r="K188" s="8">
        <v>889</v>
      </c>
      <c r="L188" s="8">
        <v>25</v>
      </c>
      <c r="M188" s="8">
        <v>0.13</v>
      </c>
      <c r="N188" s="9">
        <v>4.6400000000000006</v>
      </c>
      <c r="P188" s="27"/>
      <c r="Q188" s="27"/>
      <c r="T188" s="27"/>
      <c r="U188" s="27"/>
      <c r="X188" s="27">
        <v>134.97811380819735</v>
      </c>
      <c r="Y188" s="27">
        <v>30.561082371667442</v>
      </c>
      <c r="Z188" s="29">
        <v>4</v>
      </c>
      <c r="AB188" s="9">
        <v>2.3535551206784082</v>
      </c>
      <c r="AC188" s="9">
        <v>0.65032965759893036</v>
      </c>
      <c r="AD188" s="8">
        <v>5</v>
      </c>
      <c r="AF188" s="9">
        <v>435.45000000000005</v>
      </c>
      <c r="AG188" s="9">
        <v>2.0554804791094465</v>
      </c>
      <c r="AH188" s="8">
        <v>5</v>
      </c>
      <c r="AJ188" s="9">
        <v>21.05</v>
      </c>
      <c r="AK188" s="9">
        <v>0.71589105316381763</v>
      </c>
      <c r="AL188" s="8">
        <v>5</v>
      </c>
      <c r="AN188" s="9">
        <v>20.686460807600952</v>
      </c>
      <c r="AO188" s="9">
        <v>0.71027168891621828</v>
      </c>
      <c r="AP188" s="8">
        <v>5</v>
      </c>
      <c r="AR188" s="9"/>
      <c r="AS188" s="9"/>
      <c r="AV188" s="9"/>
      <c r="AW188" s="9"/>
      <c r="AZ188" s="9"/>
      <c r="BA188" s="9"/>
      <c r="BD188" s="27"/>
      <c r="BE188" s="27"/>
      <c r="BH188" s="9"/>
      <c r="BI188" s="9"/>
      <c r="BP188" s="27"/>
      <c r="BQ188" s="27"/>
      <c r="BT188" s="9"/>
      <c r="BU188" s="9"/>
    </row>
    <row r="189" spans="1:73" s="8" customFormat="1" x14ac:dyDescent="0.45">
      <c r="B189" s="9">
        <v>46</v>
      </c>
      <c r="C189" s="9">
        <v>-90</v>
      </c>
      <c r="G189" s="8" t="s">
        <v>18</v>
      </c>
      <c r="J189" s="8">
        <v>4</v>
      </c>
      <c r="K189" s="8">
        <v>889</v>
      </c>
      <c r="L189" s="8">
        <v>25</v>
      </c>
      <c r="M189" s="8">
        <v>0.21</v>
      </c>
      <c r="N189" s="9">
        <v>5.5949999999999998</v>
      </c>
      <c r="P189" s="27"/>
      <c r="Q189" s="27"/>
      <c r="T189" s="27"/>
      <c r="U189" s="27"/>
      <c r="X189" s="27">
        <v>39.05027191935276</v>
      </c>
      <c r="Y189" s="27">
        <v>25.467568643055994</v>
      </c>
      <c r="Z189" s="29">
        <v>4</v>
      </c>
      <c r="AB189" s="9">
        <v>0.96020874103065879</v>
      </c>
      <c r="AC189" s="9">
        <v>0.40274038108962268</v>
      </c>
      <c r="AD189" s="8">
        <v>5</v>
      </c>
      <c r="AF189" s="9">
        <v>456.25</v>
      </c>
      <c r="AG189" s="9">
        <v>2.5124689052802229</v>
      </c>
      <c r="AH189" s="8">
        <v>5</v>
      </c>
      <c r="AJ189" s="9">
        <v>21.7</v>
      </c>
      <c r="AK189" s="9">
        <v>0.81394102980498551</v>
      </c>
      <c r="AL189" s="8">
        <v>5</v>
      </c>
      <c r="AN189" s="9">
        <v>21.025345622119815</v>
      </c>
      <c r="AO189" s="9">
        <v>0.797089392316501</v>
      </c>
      <c r="AP189" s="8">
        <v>5</v>
      </c>
      <c r="AR189" s="9"/>
      <c r="AS189" s="9"/>
      <c r="AV189" s="9"/>
      <c r="AW189" s="9"/>
      <c r="AZ189" s="9"/>
      <c r="BA189" s="9"/>
      <c r="BD189" s="27"/>
      <c r="BE189" s="27"/>
      <c r="BH189" s="9"/>
      <c r="BI189" s="9"/>
      <c r="BP189" s="27"/>
      <c r="BQ189" s="27"/>
      <c r="BT189" s="9"/>
      <c r="BU189" s="9"/>
    </row>
    <row r="190" spans="1:73" s="8" customFormat="1" x14ac:dyDescent="0.45">
      <c r="B190" s="9">
        <v>46</v>
      </c>
      <c r="C190" s="9">
        <v>-90</v>
      </c>
      <c r="G190" s="8" t="s">
        <v>18</v>
      </c>
      <c r="J190" s="8">
        <v>4</v>
      </c>
      <c r="K190" s="8">
        <v>889</v>
      </c>
      <c r="L190" s="8">
        <v>25</v>
      </c>
      <c r="M190" s="8">
        <v>0.21</v>
      </c>
      <c r="N190" s="9">
        <v>5.5949999999999998</v>
      </c>
      <c r="P190" s="27"/>
      <c r="Q190" s="27"/>
      <c r="T190" s="27"/>
      <c r="U190" s="27"/>
      <c r="X190" s="27">
        <v>71.309192200557135</v>
      </c>
      <c r="Y190" s="27">
        <v>6.7913516381481926</v>
      </c>
      <c r="Z190" s="29">
        <v>4</v>
      </c>
      <c r="AB190" s="9">
        <v>0.95499021526418781</v>
      </c>
      <c r="AC190" s="9">
        <v>0.40744623709731265</v>
      </c>
      <c r="AD190" s="8">
        <v>5</v>
      </c>
      <c r="AF190" s="9">
        <v>456.25</v>
      </c>
      <c r="AG190" s="9">
        <v>2.5124689052802229</v>
      </c>
      <c r="AH190" s="8">
        <v>5</v>
      </c>
      <c r="AJ190" s="9">
        <v>21.7</v>
      </c>
      <c r="AK190" s="9">
        <v>0.81394102980498551</v>
      </c>
      <c r="AL190" s="8">
        <v>5</v>
      </c>
      <c r="AN190" s="9">
        <v>21.025345622119815</v>
      </c>
      <c r="AO190" s="9">
        <v>0.797089392316501</v>
      </c>
      <c r="AP190" s="8">
        <v>5</v>
      </c>
      <c r="AR190" s="9"/>
      <c r="AS190" s="9"/>
      <c r="AV190" s="9"/>
      <c r="AW190" s="9"/>
      <c r="AZ190" s="9"/>
      <c r="BA190" s="9"/>
      <c r="BD190" s="27"/>
      <c r="BE190" s="27"/>
      <c r="BH190" s="9"/>
      <c r="BI190" s="9"/>
      <c r="BP190" s="27"/>
      <c r="BQ190" s="27"/>
      <c r="BT190" s="9"/>
      <c r="BU190" s="9"/>
    </row>
    <row r="191" spans="1:73" s="8" customFormat="1" x14ac:dyDescent="0.45">
      <c r="B191" s="9">
        <v>46</v>
      </c>
      <c r="C191" s="9">
        <v>-90</v>
      </c>
      <c r="G191" s="8" t="s">
        <v>18</v>
      </c>
      <c r="J191" s="8">
        <v>4</v>
      </c>
      <c r="K191" s="8">
        <v>889</v>
      </c>
      <c r="L191" s="8">
        <v>25</v>
      </c>
      <c r="M191" s="8">
        <v>0.21</v>
      </c>
      <c r="N191" s="9">
        <v>5.5949999999999998</v>
      </c>
      <c r="P191" s="27"/>
      <c r="Q191" s="27"/>
      <c r="T191" s="27"/>
      <c r="U191" s="27"/>
      <c r="X191" s="27">
        <v>33.107839235972953</v>
      </c>
      <c r="Y191" s="27">
        <v>18.676217004907809</v>
      </c>
      <c r="Z191" s="29">
        <v>4</v>
      </c>
      <c r="AB191" s="9">
        <v>1.66470971950424</v>
      </c>
      <c r="AC191" s="9">
        <v>0.66740027778205002</v>
      </c>
      <c r="AD191" s="8">
        <v>5</v>
      </c>
      <c r="AF191" s="9">
        <v>456.25</v>
      </c>
      <c r="AG191" s="9">
        <v>2.5124689052802229</v>
      </c>
      <c r="AH191" s="8">
        <v>5</v>
      </c>
      <c r="AJ191" s="9">
        <v>21.7</v>
      </c>
      <c r="AK191" s="9">
        <v>0.81394102980498551</v>
      </c>
      <c r="AL191" s="8">
        <v>5</v>
      </c>
      <c r="AN191" s="9">
        <v>21.025345622119815</v>
      </c>
      <c r="AO191" s="9">
        <v>0.797089392316501</v>
      </c>
      <c r="AP191" s="8">
        <v>5</v>
      </c>
      <c r="AR191" s="9"/>
      <c r="AS191" s="9"/>
      <c r="AV191" s="9"/>
      <c r="AW191" s="9"/>
      <c r="AZ191" s="9"/>
      <c r="BA191" s="9"/>
      <c r="BD191" s="27"/>
      <c r="BE191" s="27"/>
      <c r="BH191" s="9"/>
      <c r="BI191" s="9"/>
      <c r="BP191" s="27"/>
      <c r="BQ191" s="27"/>
      <c r="BT191" s="9"/>
      <c r="BU191" s="9"/>
    </row>
    <row r="192" spans="1:73" s="8" customFormat="1" x14ac:dyDescent="0.45">
      <c r="B192" s="9">
        <v>46</v>
      </c>
      <c r="C192" s="9">
        <v>-90</v>
      </c>
      <c r="G192" s="8" t="s">
        <v>18</v>
      </c>
      <c r="J192" s="8">
        <v>4</v>
      </c>
      <c r="K192" s="8">
        <v>889</v>
      </c>
      <c r="L192" s="8">
        <v>25</v>
      </c>
      <c r="M192" s="8">
        <v>0.21</v>
      </c>
      <c r="N192" s="9">
        <v>5.5949999999999998</v>
      </c>
      <c r="P192" s="27"/>
      <c r="Q192" s="27"/>
      <c r="T192" s="27"/>
      <c r="U192" s="27"/>
      <c r="X192" s="27">
        <v>56.028651014723422</v>
      </c>
      <c r="Y192" s="27">
        <v>23.769730733519232</v>
      </c>
      <c r="Z192" s="29">
        <v>4</v>
      </c>
      <c r="AB192" s="9">
        <v>1.6751467710371821</v>
      </c>
      <c r="AC192" s="9">
        <v>0.73470096944678542</v>
      </c>
      <c r="AD192" s="8">
        <v>5</v>
      </c>
      <c r="AF192" s="9">
        <v>456.25</v>
      </c>
      <c r="AG192" s="9">
        <v>2.5124689052802229</v>
      </c>
      <c r="AH192" s="8">
        <v>5</v>
      </c>
      <c r="AJ192" s="9">
        <v>21.7</v>
      </c>
      <c r="AK192" s="9">
        <v>0.81394102980498551</v>
      </c>
      <c r="AL192" s="8">
        <v>5</v>
      </c>
      <c r="AN192" s="9">
        <v>21.025345622119815</v>
      </c>
      <c r="AO192" s="9">
        <v>0.797089392316501</v>
      </c>
      <c r="AP192" s="8">
        <v>5</v>
      </c>
      <c r="AR192" s="9"/>
      <c r="AS192" s="9"/>
      <c r="AV192" s="9"/>
      <c r="AW192" s="9"/>
      <c r="AZ192" s="9"/>
      <c r="BA192" s="9"/>
      <c r="BD192" s="27"/>
      <c r="BE192" s="27"/>
      <c r="BH192" s="9"/>
      <c r="BI192" s="9"/>
      <c r="BP192" s="27"/>
      <c r="BQ192" s="27"/>
      <c r="BT192" s="9"/>
      <c r="BU192" s="9"/>
    </row>
    <row r="193" spans="1:69" s="8" customFormat="1" x14ac:dyDescent="0.45">
      <c r="A193" s="8" t="s">
        <v>67</v>
      </c>
      <c r="B193" s="9">
        <v>-31.5</v>
      </c>
      <c r="C193" s="9">
        <v>116.98333333333333</v>
      </c>
      <c r="G193" s="8" t="s">
        <v>30</v>
      </c>
      <c r="L193" s="8">
        <v>10</v>
      </c>
      <c r="M193" s="8">
        <v>1.4</v>
      </c>
      <c r="N193" s="9">
        <v>5.3</v>
      </c>
      <c r="P193" s="27">
        <v>2.7</v>
      </c>
      <c r="Q193" s="27">
        <f>P193/10</f>
        <v>0.27</v>
      </c>
      <c r="R193" s="8">
        <v>5</v>
      </c>
      <c r="T193" s="27">
        <v>7.2</v>
      </c>
      <c r="U193" s="27">
        <f>T193/10</f>
        <v>0.72</v>
      </c>
      <c r="V193" s="8">
        <v>5</v>
      </c>
      <c r="X193" s="33">
        <f>P193+T193</f>
        <v>9.9</v>
      </c>
      <c r="Y193" s="27">
        <f>X193/10</f>
        <v>0.99</v>
      </c>
      <c r="Z193" s="29">
        <v>5</v>
      </c>
      <c r="AF193" s="9">
        <v>10.4</v>
      </c>
      <c r="AG193" s="9">
        <f>AF193/10</f>
        <v>1.04</v>
      </c>
      <c r="AH193" s="8">
        <v>5</v>
      </c>
      <c r="AJ193" s="9">
        <v>0.8</v>
      </c>
      <c r="AK193" s="9">
        <f>AJ193/10</f>
        <v>0.08</v>
      </c>
      <c r="AL193" s="8">
        <v>5</v>
      </c>
      <c r="AN193" s="9">
        <f>AF193/AJ193</f>
        <v>13</v>
      </c>
      <c r="AO193" s="9">
        <f>AN193/10</f>
        <v>1.3</v>
      </c>
      <c r="AP193" s="8">
        <v>5</v>
      </c>
      <c r="AR193" s="9"/>
      <c r="AS193" s="9"/>
      <c r="AV193" s="9"/>
      <c r="AW193" s="9"/>
      <c r="AZ193" s="9"/>
      <c r="BA193" s="9"/>
      <c r="BD193" s="27"/>
      <c r="BE193" s="27"/>
      <c r="BP193" s="27"/>
      <c r="BQ193" s="27"/>
    </row>
    <row r="194" spans="1:69" s="8" customFormat="1" x14ac:dyDescent="0.45">
      <c r="A194" s="8" t="s">
        <v>68</v>
      </c>
      <c r="B194" s="9">
        <v>-43.636388888888888</v>
      </c>
      <c r="C194" s="9">
        <v>172.43833333333333</v>
      </c>
      <c r="G194" s="8" t="s">
        <v>18</v>
      </c>
      <c r="J194" s="8">
        <v>10</v>
      </c>
      <c r="K194" s="8">
        <v>660</v>
      </c>
      <c r="L194" s="8">
        <v>15</v>
      </c>
      <c r="M194" s="8">
        <v>1.4</v>
      </c>
      <c r="N194" s="9">
        <v>5.6</v>
      </c>
      <c r="P194" s="27">
        <v>51.632323770613191</v>
      </c>
      <c r="Q194" s="27">
        <v>5.1632323770613189</v>
      </c>
      <c r="R194" s="8">
        <v>12</v>
      </c>
      <c r="T194" s="27">
        <v>30.109071882798034</v>
      </c>
      <c r="U194" s="27">
        <v>3.0109071882798033</v>
      </c>
      <c r="V194" s="8">
        <v>12</v>
      </c>
      <c r="X194" s="27">
        <v>81.741395653411217</v>
      </c>
      <c r="Y194" s="27">
        <v>8.1741395653411217</v>
      </c>
      <c r="Z194" s="29">
        <v>12</v>
      </c>
      <c r="AF194" s="9">
        <v>25.5</v>
      </c>
      <c r="AG194" s="9">
        <f>AF194/10</f>
        <v>2.5499999999999998</v>
      </c>
      <c r="AJ194" s="9">
        <v>2</v>
      </c>
      <c r="AK194" s="9">
        <f>AJ194/10</f>
        <v>0.2</v>
      </c>
      <c r="AN194" s="9">
        <f>AF194/AJ194</f>
        <v>12.75</v>
      </c>
      <c r="AO194" s="9">
        <f>AN194/10</f>
        <v>1.2749999999999999</v>
      </c>
      <c r="AR194" s="9"/>
      <c r="AS194" s="9"/>
      <c r="AV194" s="9"/>
      <c r="AW194" s="9"/>
      <c r="AZ194" s="9"/>
      <c r="BA194" s="9"/>
      <c r="BD194" s="27"/>
      <c r="BE194" s="27"/>
      <c r="BP194" s="27"/>
      <c r="BQ194" s="27"/>
    </row>
    <row r="195" spans="1:69" s="8" customFormat="1" x14ac:dyDescent="0.45">
      <c r="B195" s="9">
        <v>-43.636388888888888</v>
      </c>
      <c r="C195" s="9">
        <v>172.43833333333333</v>
      </c>
      <c r="G195" s="8" t="s">
        <v>18</v>
      </c>
      <c r="J195" s="8">
        <v>10</v>
      </c>
      <c r="K195" s="8">
        <v>660</v>
      </c>
      <c r="L195" s="8">
        <v>15</v>
      </c>
      <c r="M195" s="8">
        <v>1.4</v>
      </c>
      <c r="N195" s="9">
        <v>5.6</v>
      </c>
      <c r="P195" s="27">
        <v>93.190780708766283</v>
      </c>
      <c r="Q195" s="27">
        <v>9.3190780708766283</v>
      </c>
      <c r="R195" s="8">
        <v>12</v>
      </c>
      <c r="T195" s="27">
        <v>8.9988730580375176</v>
      </c>
      <c r="U195" s="27">
        <v>0.89988730580375176</v>
      </c>
      <c r="V195" s="8">
        <v>12</v>
      </c>
      <c r="X195" s="27">
        <v>102.1896537668038</v>
      </c>
      <c r="Y195" s="27">
        <v>10.21896537668038</v>
      </c>
      <c r="Z195" s="29">
        <v>12</v>
      </c>
      <c r="AF195" s="9">
        <v>25.5</v>
      </c>
      <c r="AG195" s="9">
        <f>AF195/10</f>
        <v>2.5499999999999998</v>
      </c>
      <c r="AJ195" s="9">
        <v>2</v>
      </c>
      <c r="AK195" s="9">
        <f>AJ195/10</f>
        <v>0.2</v>
      </c>
      <c r="AN195" s="9">
        <f>AF195/AJ195</f>
        <v>12.75</v>
      </c>
      <c r="AO195" s="9">
        <f>AN195/10</f>
        <v>1.2749999999999999</v>
      </c>
      <c r="AR195" s="9"/>
      <c r="AS195" s="9"/>
      <c r="AV195" s="9"/>
      <c r="AW195" s="9"/>
      <c r="AZ195" s="9"/>
      <c r="BA195" s="9"/>
      <c r="BD195" s="27"/>
      <c r="BE195" s="27"/>
      <c r="BP195" s="27"/>
      <c r="BQ195" s="27"/>
    </row>
    <row r="196" spans="1:69" s="8" customFormat="1" x14ac:dyDescent="0.45">
      <c r="B196" s="9">
        <v>-43.636388888888888</v>
      </c>
      <c r="C196" s="9">
        <v>172.43833333333333</v>
      </c>
      <c r="G196" s="8" t="s">
        <v>18</v>
      </c>
      <c r="J196" s="8">
        <v>10</v>
      </c>
      <c r="K196" s="8">
        <v>660</v>
      </c>
      <c r="L196" s="8">
        <v>15</v>
      </c>
      <c r="M196" s="8">
        <v>1.4</v>
      </c>
      <c r="N196" s="9">
        <v>5.6</v>
      </c>
      <c r="P196" s="27">
        <v>96.530775379696223</v>
      </c>
      <c r="Q196" s="27">
        <v>9.6530775379696223</v>
      </c>
      <c r="R196" s="8">
        <v>12</v>
      </c>
      <c r="T196" s="27">
        <v>12.356516139418813</v>
      </c>
      <c r="U196" s="27">
        <v>1.2356516139418814</v>
      </c>
      <c r="V196" s="8">
        <v>12</v>
      </c>
      <c r="X196" s="27">
        <v>108.88729151911504</v>
      </c>
      <c r="Y196" s="27">
        <v>10.888729151911503</v>
      </c>
      <c r="Z196" s="29">
        <v>12</v>
      </c>
      <c r="AF196" s="9">
        <v>25.5</v>
      </c>
      <c r="AG196" s="9">
        <f>AF196/10</f>
        <v>2.5499999999999998</v>
      </c>
      <c r="AJ196" s="9">
        <v>2</v>
      </c>
      <c r="AK196" s="9">
        <f>AJ196/10</f>
        <v>0.2</v>
      </c>
      <c r="AN196" s="9">
        <f>AF196/AJ196</f>
        <v>12.75</v>
      </c>
      <c r="AO196" s="9">
        <f>AN196/10</f>
        <v>1.2749999999999999</v>
      </c>
      <c r="AR196" s="9"/>
      <c r="AS196" s="9"/>
      <c r="AV196" s="9"/>
      <c r="AW196" s="9"/>
      <c r="AZ196" s="9"/>
      <c r="BA196" s="9"/>
      <c r="BD196" s="27"/>
      <c r="BE196" s="27"/>
      <c r="BP196" s="27"/>
      <c r="BQ196" s="27"/>
    </row>
    <row r="197" spans="1:69" s="8" customFormat="1" x14ac:dyDescent="0.45">
      <c r="A197" s="8" t="s">
        <v>69</v>
      </c>
      <c r="B197" s="9">
        <v>46.6</v>
      </c>
      <c r="C197" s="9">
        <v>-87.45</v>
      </c>
      <c r="G197" s="8" t="s">
        <v>48</v>
      </c>
      <c r="H197" s="8" t="s">
        <v>70</v>
      </c>
      <c r="J197" s="8">
        <v>5</v>
      </c>
      <c r="K197" s="8">
        <v>762</v>
      </c>
      <c r="L197" s="8">
        <v>10</v>
      </c>
      <c r="M197" s="8">
        <v>1.1299999999999999</v>
      </c>
      <c r="N197" s="9">
        <v>5.24</v>
      </c>
      <c r="P197" s="27"/>
      <c r="Q197" s="27"/>
      <c r="T197" s="27"/>
      <c r="U197" s="27"/>
      <c r="X197" s="27">
        <v>3.6511375947995677</v>
      </c>
      <c r="Y197" s="27">
        <v>0.36511375947995678</v>
      </c>
      <c r="Z197" s="29">
        <v>4</v>
      </c>
      <c r="AF197" s="9">
        <v>32.799999999999997</v>
      </c>
      <c r="AG197" s="9">
        <v>7</v>
      </c>
      <c r="AH197" s="8">
        <v>4</v>
      </c>
      <c r="AJ197" s="9">
        <v>2.4</v>
      </c>
      <c r="AK197" s="9">
        <v>0.8</v>
      </c>
      <c r="AL197" s="8">
        <v>4</v>
      </c>
      <c r="AN197" s="9">
        <v>13.9</v>
      </c>
      <c r="AO197" s="9">
        <v>0.4</v>
      </c>
      <c r="AP197" s="8">
        <v>4</v>
      </c>
      <c r="AR197" s="9"/>
      <c r="AS197" s="9"/>
      <c r="AV197" s="9"/>
      <c r="AW197" s="9"/>
      <c r="AZ197" s="9"/>
      <c r="BA197" s="9"/>
      <c r="BD197" s="27"/>
      <c r="BE197" s="27"/>
      <c r="BP197" s="27"/>
      <c r="BQ197" s="27"/>
    </row>
    <row r="198" spans="1:69" s="8" customFormat="1" x14ac:dyDescent="0.45">
      <c r="B198" s="9">
        <v>46.6</v>
      </c>
      <c r="C198" s="9">
        <v>-87.45</v>
      </c>
      <c r="G198" s="8" t="s">
        <v>48</v>
      </c>
      <c r="H198" s="8" t="s">
        <v>71</v>
      </c>
      <c r="J198" s="8">
        <v>5</v>
      </c>
      <c r="K198" s="8">
        <v>762</v>
      </c>
      <c r="L198" s="8">
        <v>10</v>
      </c>
      <c r="M198" s="8">
        <v>1.1000000000000001</v>
      </c>
      <c r="N198" s="9">
        <v>5.29</v>
      </c>
      <c r="P198" s="27"/>
      <c r="Q198" s="27"/>
      <c r="T198" s="27"/>
      <c r="U198" s="27"/>
      <c r="X198" s="27">
        <v>8.981581798483214</v>
      </c>
      <c r="Y198" s="27">
        <v>0.89815817984832136</v>
      </c>
      <c r="Z198" s="29">
        <v>4</v>
      </c>
      <c r="AF198" s="9">
        <v>31</v>
      </c>
      <c r="AG198" s="9">
        <v>10.8</v>
      </c>
      <c r="AH198" s="8">
        <v>4</v>
      </c>
      <c r="AJ198" s="9">
        <v>2.2000000000000002</v>
      </c>
      <c r="AK198" s="9">
        <v>0.6</v>
      </c>
      <c r="AL198" s="8">
        <v>4</v>
      </c>
      <c r="AN198" s="9">
        <v>13.8</v>
      </c>
      <c r="AO198" s="9">
        <v>0.2</v>
      </c>
      <c r="AP198" s="8">
        <v>4</v>
      </c>
      <c r="AR198" s="9"/>
      <c r="AS198" s="9"/>
      <c r="AV198" s="9"/>
      <c r="AW198" s="9"/>
      <c r="AZ198" s="9"/>
      <c r="BA198" s="9"/>
      <c r="BD198" s="27"/>
      <c r="BE198" s="27"/>
      <c r="BP198" s="27"/>
      <c r="BQ198" s="27"/>
    </row>
    <row r="199" spans="1:69" s="8" customFormat="1" x14ac:dyDescent="0.45">
      <c r="B199" s="9">
        <v>46.6</v>
      </c>
      <c r="C199" s="9">
        <v>-87.45</v>
      </c>
      <c r="G199" s="8" t="s">
        <v>48</v>
      </c>
      <c r="H199" s="8" t="s">
        <v>72</v>
      </c>
      <c r="J199" s="8">
        <v>5</v>
      </c>
      <c r="K199" s="8">
        <v>762</v>
      </c>
      <c r="L199" s="8">
        <v>10</v>
      </c>
      <c r="M199" s="8">
        <v>0.89</v>
      </c>
      <c r="N199" s="9">
        <v>5.33</v>
      </c>
      <c r="P199" s="27"/>
      <c r="Q199" s="27"/>
      <c r="T199" s="27"/>
      <c r="U199" s="27"/>
      <c r="X199" s="27">
        <v>12.708559046587208</v>
      </c>
      <c r="Y199" s="27">
        <v>1.2708559046587209</v>
      </c>
      <c r="Z199" s="29">
        <v>4</v>
      </c>
      <c r="AF199" s="9">
        <v>37.200000000000003</v>
      </c>
      <c r="AG199" s="9">
        <v>6</v>
      </c>
      <c r="AH199" s="8">
        <v>4</v>
      </c>
      <c r="AJ199" s="9">
        <v>2.7</v>
      </c>
      <c r="AK199" s="9">
        <v>0.6</v>
      </c>
      <c r="AL199" s="8">
        <v>4</v>
      </c>
      <c r="AN199" s="9">
        <v>14.2</v>
      </c>
      <c r="AO199" s="9">
        <v>0.2</v>
      </c>
      <c r="AP199" s="8">
        <v>4</v>
      </c>
      <c r="AR199" s="9"/>
      <c r="AS199" s="9"/>
      <c r="AV199" s="9"/>
      <c r="AW199" s="9"/>
      <c r="AZ199" s="9"/>
      <c r="BA199" s="9"/>
      <c r="BD199" s="27"/>
      <c r="BE199" s="27"/>
      <c r="BP199" s="27"/>
      <c r="BQ199" s="27"/>
    </row>
    <row r="200" spans="1:69" s="8" customFormat="1" x14ac:dyDescent="0.45">
      <c r="A200" s="8" t="s">
        <v>73</v>
      </c>
      <c r="B200" s="9">
        <v>40.651666666666664</v>
      </c>
      <c r="C200" s="9">
        <v>-104.99861111111112</v>
      </c>
      <c r="G200" s="8" t="s">
        <v>30</v>
      </c>
      <c r="H200" s="8" t="s">
        <v>74</v>
      </c>
      <c r="J200" s="8">
        <v>8.9</v>
      </c>
      <c r="K200" s="8">
        <v>383</v>
      </c>
      <c r="L200" s="8">
        <v>15</v>
      </c>
      <c r="M200" s="8">
        <v>1.39</v>
      </c>
      <c r="N200" s="9">
        <v>7.6</v>
      </c>
      <c r="P200" s="27">
        <v>26.763819258333331</v>
      </c>
      <c r="Q200" s="27">
        <f t="shared" ref="Q200:Q216" si="17">P200/10</f>
        <v>2.6763819258333332</v>
      </c>
      <c r="R200" s="8">
        <v>3</v>
      </c>
      <c r="T200" s="27">
        <v>25.781666666666666</v>
      </c>
      <c r="U200" s="27">
        <f t="shared" ref="U200:U216" si="18">T200/10</f>
        <v>2.5781666666666667</v>
      </c>
      <c r="V200" s="8">
        <v>3</v>
      </c>
      <c r="X200" s="27">
        <v>52.545485924999994</v>
      </c>
      <c r="Y200" s="27">
        <f t="shared" ref="Y200:Y216" si="19">X200/10</f>
        <v>5.2545485924999991</v>
      </c>
      <c r="Z200" s="29">
        <v>3</v>
      </c>
      <c r="AB200" s="9">
        <v>0.64268585131894496</v>
      </c>
      <c r="AC200" s="9">
        <f t="shared" ref="AC200:AC206" si="20">AB200/10</f>
        <v>6.4268585131894498E-2</v>
      </c>
      <c r="AD200" s="8">
        <v>3</v>
      </c>
      <c r="AF200" s="9">
        <v>12.5</v>
      </c>
      <c r="AG200" s="9">
        <f t="shared" ref="AG200:AG216" si="21">AF200/10</f>
        <v>1.25</v>
      </c>
      <c r="AH200" s="8">
        <v>3</v>
      </c>
      <c r="AJ200" s="9"/>
      <c r="AK200" s="9"/>
      <c r="AN200" s="9"/>
      <c r="AO200" s="9"/>
      <c r="AR200" s="9"/>
      <c r="AS200" s="9"/>
      <c r="AV200" s="9"/>
      <c r="AW200" s="9"/>
      <c r="AZ200" s="9"/>
      <c r="BA200" s="9"/>
      <c r="BD200" s="27"/>
      <c r="BE200" s="27"/>
      <c r="BP200" s="27"/>
      <c r="BQ200" s="27"/>
    </row>
    <row r="201" spans="1:69" s="8" customFormat="1" x14ac:dyDescent="0.45">
      <c r="B201" s="9">
        <v>40.651666666666664</v>
      </c>
      <c r="C201" s="9">
        <v>-104.99861111111112</v>
      </c>
      <c r="G201" s="8" t="s">
        <v>30</v>
      </c>
      <c r="H201" s="8" t="s">
        <v>74</v>
      </c>
      <c r="J201" s="8">
        <v>8.9</v>
      </c>
      <c r="K201" s="8">
        <v>383</v>
      </c>
      <c r="L201" s="8">
        <v>15</v>
      </c>
      <c r="M201" s="8">
        <v>1.39</v>
      </c>
      <c r="N201" s="9">
        <v>7.6</v>
      </c>
      <c r="P201" s="27">
        <v>19.498884416666669</v>
      </c>
      <c r="Q201" s="27">
        <f t="shared" si="17"/>
        <v>1.9498884416666669</v>
      </c>
      <c r="R201" s="8">
        <v>3</v>
      </c>
      <c r="T201" s="27">
        <v>18.783333333333335</v>
      </c>
      <c r="U201" s="27">
        <f t="shared" si="18"/>
        <v>1.8783333333333334</v>
      </c>
      <c r="V201" s="8">
        <v>3</v>
      </c>
      <c r="X201" s="27">
        <v>38.282217750000001</v>
      </c>
      <c r="Y201" s="27">
        <f t="shared" si="19"/>
        <v>3.8282217750000003</v>
      </c>
      <c r="Z201" s="29">
        <v>3</v>
      </c>
      <c r="AB201" s="9">
        <v>0.57873701039168679</v>
      </c>
      <c r="AC201" s="9">
        <f t="shared" si="20"/>
        <v>5.7873701039168682E-2</v>
      </c>
      <c r="AD201" s="8">
        <v>3</v>
      </c>
      <c r="AF201" s="9">
        <v>12.5</v>
      </c>
      <c r="AG201" s="9">
        <f t="shared" si="21"/>
        <v>1.25</v>
      </c>
      <c r="AH201" s="8">
        <v>3</v>
      </c>
      <c r="AJ201" s="9"/>
      <c r="AK201" s="9"/>
      <c r="AN201" s="9"/>
      <c r="AO201" s="9"/>
      <c r="AR201" s="9"/>
      <c r="AS201" s="9"/>
      <c r="AV201" s="9"/>
      <c r="AW201" s="9"/>
      <c r="AZ201" s="9"/>
      <c r="BA201" s="9"/>
      <c r="BD201" s="27"/>
      <c r="BE201" s="27"/>
      <c r="BP201" s="27"/>
      <c r="BQ201" s="27"/>
    </row>
    <row r="202" spans="1:69" s="8" customFormat="1" x14ac:dyDescent="0.45">
      <c r="B202" s="9">
        <v>40.651666666666664</v>
      </c>
      <c r="C202" s="9">
        <v>-104.99861111111112</v>
      </c>
      <c r="G202" s="8" t="s">
        <v>30</v>
      </c>
      <c r="H202" s="8" t="s">
        <v>74</v>
      </c>
      <c r="J202" s="8">
        <v>8.9</v>
      </c>
      <c r="K202" s="8">
        <v>383</v>
      </c>
      <c r="L202" s="8">
        <v>15</v>
      </c>
      <c r="M202" s="8">
        <v>1.39</v>
      </c>
      <c r="N202" s="9">
        <v>7.6</v>
      </c>
      <c r="P202" s="27">
        <v>10.813489583333334</v>
      </c>
      <c r="Q202" s="27">
        <f t="shared" si="17"/>
        <v>1.0813489583333333</v>
      </c>
      <c r="R202" s="8">
        <v>3</v>
      </c>
      <c r="T202" s="27">
        <v>10.416666666666668</v>
      </c>
      <c r="U202" s="27">
        <f t="shared" si="18"/>
        <v>1.0416666666666667</v>
      </c>
      <c r="V202" s="8">
        <v>3</v>
      </c>
      <c r="X202" s="27">
        <v>21.23015625</v>
      </c>
      <c r="Y202" s="27">
        <f t="shared" si="19"/>
        <v>2.1230156249999999</v>
      </c>
      <c r="Z202" s="29">
        <v>3</v>
      </c>
      <c r="AB202" s="9">
        <v>0.5467625899280576</v>
      </c>
      <c r="AC202" s="9">
        <f t="shared" si="20"/>
        <v>5.467625899280576E-2</v>
      </c>
      <c r="AD202" s="8">
        <v>3</v>
      </c>
      <c r="AF202" s="9">
        <v>12.5</v>
      </c>
      <c r="AG202" s="9">
        <f t="shared" si="21"/>
        <v>1.25</v>
      </c>
      <c r="AH202" s="8">
        <v>3</v>
      </c>
      <c r="AJ202" s="9"/>
      <c r="AK202" s="9"/>
      <c r="AN202" s="9"/>
      <c r="AO202" s="9"/>
      <c r="AR202" s="9"/>
      <c r="AS202" s="9"/>
      <c r="AV202" s="9"/>
      <c r="AW202" s="9"/>
      <c r="AZ202" s="9"/>
      <c r="BA202" s="9"/>
      <c r="BD202" s="27"/>
      <c r="BE202" s="27"/>
      <c r="BP202" s="27"/>
      <c r="BQ202" s="27"/>
    </row>
    <row r="203" spans="1:69" s="8" customFormat="1" x14ac:dyDescent="0.45">
      <c r="B203" s="9">
        <v>40.651666666666664</v>
      </c>
      <c r="C203" s="9">
        <v>-104.99861111111112</v>
      </c>
      <c r="G203" s="8" t="s">
        <v>30</v>
      </c>
      <c r="H203" s="8" t="s">
        <v>74</v>
      </c>
      <c r="J203" s="8">
        <v>8.9</v>
      </c>
      <c r="K203" s="8">
        <v>383</v>
      </c>
      <c r="L203" s="8">
        <v>15</v>
      </c>
      <c r="M203" s="8">
        <v>1.39</v>
      </c>
      <c r="N203" s="9">
        <v>7.6</v>
      </c>
      <c r="P203" s="27">
        <v>17.422694416666669</v>
      </c>
      <c r="Q203" s="27">
        <f t="shared" si="17"/>
        <v>1.7422694416666669</v>
      </c>
      <c r="R203" s="8">
        <v>3</v>
      </c>
      <c r="T203" s="27">
        <v>16.783333333333335</v>
      </c>
      <c r="U203" s="27">
        <f t="shared" si="18"/>
        <v>1.6783333333333335</v>
      </c>
      <c r="V203" s="8">
        <v>3</v>
      </c>
      <c r="X203" s="27">
        <v>34.206027750000004</v>
      </c>
      <c r="Y203" s="27">
        <f t="shared" si="19"/>
        <v>3.4206027750000003</v>
      </c>
      <c r="Z203" s="29">
        <v>3</v>
      </c>
      <c r="AB203" s="9">
        <v>0.56914468425259801</v>
      </c>
      <c r="AC203" s="9">
        <f t="shared" si="20"/>
        <v>5.6914468425259802E-2</v>
      </c>
      <c r="AD203" s="8">
        <v>3</v>
      </c>
      <c r="AF203" s="9">
        <v>12.5</v>
      </c>
      <c r="AG203" s="9">
        <f t="shared" si="21"/>
        <v>1.25</v>
      </c>
      <c r="AH203" s="8">
        <v>3</v>
      </c>
      <c r="AJ203" s="9"/>
      <c r="AK203" s="9"/>
      <c r="AN203" s="9"/>
      <c r="AO203" s="9"/>
      <c r="AR203" s="9"/>
      <c r="AS203" s="9"/>
      <c r="AV203" s="9"/>
      <c r="AW203" s="9"/>
      <c r="AZ203" s="9"/>
      <c r="BA203" s="9"/>
      <c r="BD203" s="27"/>
      <c r="BE203" s="27"/>
      <c r="BP203" s="27"/>
      <c r="BQ203" s="27"/>
    </row>
    <row r="204" spans="1:69" s="8" customFormat="1" x14ac:dyDescent="0.45">
      <c r="B204" s="9">
        <v>40.651666666666664</v>
      </c>
      <c r="C204" s="9">
        <v>-104.99861111111112</v>
      </c>
      <c r="G204" s="8" t="s">
        <v>30</v>
      </c>
      <c r="H204" s="8" t="s">
        <v>74</v>
      </c>
      <c r="J204" s="8">
        <v>8.9</v>
      </c>
      <c r="K204" s="8">
        <v>383</v>
      </c>
      <c r="L204" s="8">
        <v>15</v>
      </c>
      <c r="M204" s="8">
        <v>1.39</v>
      </c>
      <c r="N204" s="9">
        <v>7.6</v>
      </c>
      <c r="P204" s="27">
        <v>31.817611750000001</v>
      </c>
      <c r="Q204" s="27">
        <f t="shared" si="17"/>
        <v>3.1817611750000001</v>
      </c>
      <c r="R204" s="8">
        <v>3</v>
      </c>
      <c r="T204" s="27">
        <v>30.650000000000002</v>
      </c>
      <c r="U204" s="27">
        <f t="shared" si="18"/>
        <v>3.0650000000000004</v>
      </c>
      <c r="V204" s="8">
        <v>3</v>
      </c>
      <c r="X204" s="27">
        <v>62.467611750000003</v>
      </c>
      <c r="Y204" s="27">
        <f t="shared" si="19"/>
        <v>6.2467611750000005</v>
      </c>
      <c r="Z204" s="29">
        <v>3</v>
      </c>
      <c r="AB204" s="9">
        <v>0.62030375699440454</v>
      </c>
      <c r="AC204" s="9">
        <f t="shared" si="20"/>
        <v>6.2030375699440456E-2</v>
      </c>
      <c r="AD204" s="8">
        <v>3</v>
      </c>
      <c r="AF204" s="9">
        <v>12.5</v>
      </c>
      <c r="AG204" s="9">
        <f t="shared" si="21"/>
        <v>1.25</v>
      </c>
      <c r="AH204" s="8">
        <v>3</v>
      </c>
      <c r="AJ204" s="9"/>
      <c r="AK204" s="9"/>
      <c r="AN204" s="9"/>
      <c r="AO204" s="9"/>
      <c r="AR204" s="9"/>
      <c r="AS204" s="9"/>
      <c r="AV204" s="9"/>
      <c r="AW204" s="9"/>
      <c r="AZ204" s="9"/>
      <c r="BA204" s="9"/>
      <c r="BD204" s="27"/>
      <c r="BE204" s="27"/>
      <c r="BP204" s="27"/>
      <c r="BQ204" s="27"/>
    </row>
    <row r="205" spans="1:69" s="8" customFormat="1" x14ac:dyDescent="0.45">
      <c r="B205" s="9">
        <v>40.651666666666664</v>
      </c>
      <c r="C205" s="9">
        <v>-104.99861111111112</v>
      </c>
      <c r="G205" s="8" t="s">
        <v>30</v>
      </c>
      <c r="H205" s="8" t="s">
        <v>74</v>
      </c>
      <c r="J205" s="8">
        <v>8.9</v>
      </c>
      <c r="K205" s="8">
        <v>383</v>
      </c>
      <c r="L205" s="8">
        <v>15</v>
      </c>
      <c r="M205" s="8">
        <v>1.39</v>
      </c>
      <c r="N205" s="9">
        <v>7.6</v>
      </c>
      <c r="P205" s="27">
        <v>22.059518749999999</v>
      </c>
      <c r="Q205" s="27">
        <f t="shared" si="17"/>
        <v>2.2059518749999998</v>
      </c>
      <c r="R205" s="8">
        <v>3</v>
      </c>
      <c r="T205" s="27">
        <v>21.25</v>
      </c>
      <c r="U205" s="27">
        <f t="shared" si="18"/>
        <v>2.125</v>
      </c>
      <c r="V205" s="8">
        <v>3</v>
      </c>
      <c r="X205" s="27">
        <v>43.309518749999995</v>
      </c>
      <c r="Y205" s="27">
        <f t="shared" si="19"/>
        <v>4.3309518749999993</v>
      </c>
      <c r="Z205" s="29">
        <v>3</v>
      </c>
      <c r="AB205" s="9">
        <v>0.60751398880895291</v>
      </c>
      <c r="AC205" s="9">
        <f t="shared" si="20"/>
        <v>6.0751398880895292E-2</v>
      </c>
      <c r="AD205" s="8">
        <v>3</v>
      </c>
      <c r="AF205" s="9">
        <v>12.5</v>
      </c>
      <c r="AG205" s="9">
        <f t="shared" si="21"/>
        <v>1.25</v>
      </c>
      <c r="AH205" s="8">
        <v>3</v>
      </c>
      <c r="AJ205" s="9"/>
      <c r="AK205" s="9"/>
      <c r="AN205" s="9"/>
      <c r="AO205" s="9"/>
      <c r="AR205" s="9"/>
      <c r="AS205" s="9"/>
      <c r="AV205" s="9"/>
      <c r="AW205" s="9"/>
      <c r="AZ205" s="9"/>
      <c r="BA205" s="9"/>
      <c r="BD205" s="27"/>
      <c r="BE205" s="27"/>
      <c r="BP205" s="27"/>
      <c r="BQ205" s="27"/>
    </row>
    <row r="206" spans="1:69" s="8" customFormat="1" x14ac:dyDescent="0.45">
      <c r="B206" s="9">
        <v>40.651666666666664</v>
      </c>
      <c r="C206" s="9">
        <v>-104.99861111111112</v>
      </c>
      <c r="G206" s="8" t="s">
        <v>30</v>
      </c>
      <c r="H206" s="8" t="s">
        <v>74</v>
      </c>
      <c r="J206" s="8">
        <v>8.9</v>
      </c>
      <c r="K206" s="8">
        <v>383</v>
      </c>
      <c r="L206" s="8">
        <v>15</v>
      </c>
      <c r="M206" s="8">
        <v>1.39</v>
      </c>
      <c r="N206" s="9">
        <v>7.6</v>
      </c>
      <c r="P206" s="27">
        <v>10.134782608695652</v>
      </c>
      <c r="Q206" s="27">
        <f t="shared" si="17"/>
        <v>1.0134782608695652</v>
      </c>
      <c r="R206" s="8">
        <v>3</v>
      </c>
      <c r="T206" s="27">
        <v>6.3</v>
      </c>
      <c r="U206" s="27">
        <f t="shared" si="18"/>
        <v>0.63</v>
      </c>
      <c r="V206" s="8">
        <v>3</v>
      </c>
      <c r="X206" s="27">
        <v>16.434782608695652</v>
      </c>
      <c r="Y206" s="27">
        <f t="shared" si="19"/>
        <v>1.6434782608695653</v>
      </c>
      <c r="Z206" s="29">
        <v>3</v>
      </c>
      <c r="AB206" s="9">
        <v>0.20143884892086333</v>
      </c>
      <c r="AC206" s="9">
        <f t="shared" si="20"/>
        <v>2.0143884892086333E-2</v>
      </c>
      <c r="AD206" s="8">
        <v>3</v>
      </c>
      <c r="AF206" s="9">
        <v>12.5</v>
      </c>
      <c r="AG206" s="9">
        <f t="shared" si="21"/>
        <v>1.25</v>
      </c>
      <c r="AH206" s="8">
        <v>3</v>
      </c>
      <c r="AJ206" s="9"/>
      <c r="AK206" s="9"/>
      <c r="AN206" s="9"/>
      <c r="AO206" s="9"/>
      <c r="AR206" s="9"/>
      <c r="AS206" s="9"/>
      <c r="AV206" s="9"/>
      <c r="AW206" s="9"/>
      <c r="AZ206" s="9"/>
      <c r="BA206" s="9"/>
      <c r="BD206" s="27"/>
      <c r="BE206" s="27"/>
      <c r="BP206" s="27"/>
      <c r="BQ206" s="27"/>
    </row>
    <row r="207" spans="1:69" s="8" customFormat="1" x14ac:dyDescent="0.45">
      <c r="A207" s="8" t="s">
        <v>75</v>
      </c>
      <c r="B207" s="9">
        <v>40.65</v>
      </c>
      <c r="C207" s="9">
        <v>-104.98333333333333</v>
      </c>
      <c r="G207" s="8" t="s">
        <v>30</v>
      </c>
      <c r="H207" s="8" t="s">
        <v>74</v>
      </c>
      <c r="J207" s="8">
        <v>10.6</v>
      </c>
      <c r="K207" s="8">
        <v>382</v>
      </c>
      <c r="L207" s="8">
        <v>15</v>
      </c>
      <c r="M207" s="8">
        <v>1.38</v>
      </c>
      <c r="N207" s="9">
        <v>7.77</v>
      </c>
      <c r="P207" s="27">
        <v>13.471183621859529</v>
      </c>
      <c r="Q207" s="27">
        <f t="shared" si="17"/>
        <v>1.3471183621859528</v>
      </c>
      <c r="R207" s="8">
        <v>3</v>
      </c>
      <c r="T207" s="27">
        <v>72.015537269312034</v>
      </c>
      <c r="U207" s="27">
        <f t="shared" si="18"/>
        <v>7.2015537269312038</v>
      </c>
      <c r="V207" s="8">
        <v>3</v>
      </c>
      <c r="X207" s="27">
        <v>85.486720891171558</v>
      </c>
      <c r="Y207" s="27">
        <f t="shared" si="19"/>
        <v>8.5486720891171561</v>
      </c>
      <c r="Z207" s="29">
        <v>3</v>
      </c>
      <c r="AF207" s="9">
        <v>11.9</v>
      </c>
      <c r="AG207" s="9">
        <f t="shared" si="21"/>
        <v>1.19</v>
      </c>
      <c r="AH207" s="8">
        <v>3</v>
      </c>
      <c r="AJ207" s="9">
        <v>1.1499999999999999</v>
      </c>
      <c r="AK207" s="9">
        <f t="shared" ref="AK207:AK216" si="22">AJ207/10</f>
        <v>0.11499999999999999</v>
      </c>
      <c r="AL207" s="8">
        <v>3</v>
      </c>
      <c r="AN207" s="9">
        <f t="shared" ref="AN207:AN216" si="23">AF207/AJ207</f>
        <v>10.347826086956523</v>
      </c>
      <c r="AO207" s="9">
        <f t="shared" ref="AO207:AO216" si="24">AN207/10</f>
        <v>1.0347826086956524</v>
      </c>
      <c r="AP207" s="8">
        <v>3</v>
      </c>
      <c r="AR207" s="9"/>
      <c r="AS207" s="9"/>
      <c r="AV207" s="9"/>
      <c r="AW207" s="9"/>
      <c r="AZ207" s="9"/>
      <c r="BA207" s="9"/>
      <c r="BD207" s="27"/>
      <c r="BE207" s="27"/>
      <c r="BP207" s="27"/>
      <c r="BQ207" s="27"/>
    </row>
    <row r="208" spans="1:69" s="8" customFormat="1" x14ac:dyDescent="0.45">
      <c r="B208" s="9">
        <v>40.65</v>
      </c>
      <c r="C208" s="9">
        <v>-104.98333333333333</v>
      </c>
      <c r="G208" s="8" t="s">
        <v>30</v>
      </c>
      <c r="H208" s="8" t="s">
        <v>74</v>
      </c>
      <c r="J208" s="8">
        <v>10.6</v>
      </c>
      <c r="K208" s="8">
        <v>382</v>
      </c>
      <c r="L208" s="8">
        <v>15</v>
      </c>
      <c r="M208" s="8">
        <v>1.38</v>
      </c>
      <c r="N208" s="9">
        <v>7.77</v>
      </c>
      <c r="P208" s="27">
        <v>1.6711566417402586</v>
      </c>
      <c r="Q208" s="27">
        <f t="shared" si="17"/>
        <v>0.16711566417402585</v>
      </c>
      <c r="R208" s="8">
        <v>3</v>
      </c>
      <c r="T208" s="27">
        <v>58.361887541439998</v>
      </c>
      <c r="U208" s="27">
        <f t="shared" si="18"/>
        <v>5.8361887541439996</v>
      </c>
      <c r="V208" s="8">
        <v>3</v>
      </c>
      <c r="X208" s="27">
        <v>60.033044183180252</v>
      </c>
      <c r="Y208" s="27">
        <f t="shared" si="19"/>
        <v>6.0033044183180255</v>
      </c>
      <c r="Z208" s="29">
        <v>3</v>
      </c>
      <c r="AF208" s="9">
        <v>11.9</v>
      </c>
      <c r="AG208" s="9">
        <f t="shared" si="21"/>
        <v>1.19</v>
      </c>
      <c r="AH208" s="8">
        <v>3</v>
      </c>
      <c r="AJ208" s="9">
        <v>1.1499999999999999</v>
      </c>
      <c r="AK208" s="9">
        <f t="shared" si="22"/>
        <v>0.11499999999999999</v>
      </c>
      <c r="AL208" s="8">
        <v>3</v>
      </c>
      <c r="AN208" s="9">
        <f t="shared" si="23"/>
        <v>10.347826086956523</v>
      </c>
      <c r="AO208" s="9">
        <f t="shared" si="24"/>
        <v>1.0347826086956524</v>
      </c>
      <c r="AP208" s="8">
        <v>3</v>
      </c>
      <c r="AR208" s="9"/>
      <c r="AS208" s="9"/>
      <c r="AV208" s="9"/>
      <c r="AW208" s="9"/>
      <c r="AZ208" s="9"/>
      <c r="BA208" s="9"/>
      <c r="BD208" s="27"/>
      <c r="BE208" s="27"/>
      <c r="BP208" s="27"/>
      <c r="BQ208" s="27"/>
    </row>
    <row r="209" spans="1:69" s="8" customFormat="1" x14ac:dyDescent="0.45">
      <c r="B209" s="9">
        <v>40.65</v>
      </c>
      <c r="C209" s="9">
        <v>-104.98333333333333</v>
      </c>
      <c r="G209" s="8" t="s">
        <v>30</v>
      </c>
      <c r="H209" s="8" t="s">
        <v>74</v>
      </c>
      <c r="J209" s="8">
        <v>10.6</v>
      </c>
      <c r="K209" s="8">
        <v>382</v>
      </c>
      <c r="L209" s="8">
        <v>15</v>
      </c>
      <c r="M209" s="8">
        <v>1.38</v>
      </c>
      <c r="N209" s="9">
        <v>7.77</v>
      </c>
      <c r="P209" s="27">
        <v>1.1313025759973598</v>
      </c>
      <c r="Q209" s="27">
        <f t="shared" si="17"/>
        <v>0.11313025759973598</v>
      </c>
      <c r="R209" s="8">
        <v>3</v>
      </c>
      <c r="T209" s="27">
        <v>23.743765784878946</v>
      </c>
      <c r="U209" s="27">
        <f t="shared" si="18"/>
        <v>2.3743765784878947</v>
      </c>
      <c r="V209" s="8">
        <v>3</v>
      </c>
      <c r="X209" s="27">
        <v>24.875068360876305</v>
      </c>
      <c r="Y209" s="27">
        <f t="shared" si="19"/>
        <v>2.4875068360876305</v>
      </c>
      <c r="Z209" s="29">
        <v>3</v>
      </c>
      <c r="AF209" s="9">
        <v>11.9</v>
      </c>
      <c r="AG209" s="9">
        <f t="shared" si="21"/>
        <v>1.19</v>
      </c>
      <c r="AH209" s="8">
        <v>3</v>
      </c>
      <c r="AJ209" s="9">
        <v>1.1499999999999999</v>
      </c>
      <c r="AK209" s="9">
        <f t="shared" si="22"/>
        <v>0.11499999999999999</v>
      </c>
      <c r="AL209" s="8">
        <v>3</v>
      </c>
      <c r="AN209" s="9">
        <f t="shared" si="23"/>
        <v>10.347826086956523</v>
      </c>
      <c r="AO209" s="9">
        <f t="shared" si="24"/>
        <v>1.0347826086956524</v>
      </c>
      <c r="AP209" s="8">
        <v>3</v>
      </c>
      <c r="AR209" s="9"/>
      <c r="AS209" s="9"/>
      <c r="AV209" s="9"/>
      <c r="AW209" s="9"/>
      <c r="AZ209" s="9"/>
      <c r="BA209" s="9"/>
      <c r="BD209" s="27"/>
      <c r="BE209" s="27"/>
      <c r="BP209" s="27"/>
      <c r="BQ209" s="27"/>
    </row>
    <row r="210" spans="1:69" s="8" customFormat="1" x14ac:dyDescent="0.45">
      <c r="B210" s="9">
        <v>40.65</v>
      </c>
      <c r="C210" s="9">
        <v>-104.98333333333333</v>
      </c>
      <c r="G210" s="8" t="s">
        <v>30</v>
      </c>
      <c r="H210" s="8" t="s">
        <v>74</v>
      </c>
      <c r="J210" s="8">
        <v>10.6</v>
      </c>
      <c r="K210" s="8">
        <v>382</v>
      </c>
      <c r="L210" s="8">
        <v>15</v>
      </c>
      <c r="M210" s="8">
        <v>1.42</v>
      </c>
      <c r="N210" s="9">
        <v>7.66</v>
      </c>
      <c r="P210" s="27">
        <v>7.6226670945372152</v>
      </c>
      <c r="Q210" s="27">
        <f t="shared" si="17"/>
        <v>0.76226670945372155</v>
      </c>
      <c r="R210" s="8">
        <v>3</v>
      </c>
      <c r="T210" s="27">
        <v>52.424559614140669</v>
      </c>
      <c r="U210" s="27">
        <f t="shared" si="18"/>
        <v>5.2424559614140671</v>
      </c>
      <c r="V210" s="8">
        <v>3</v>
      </c>
      <c r="X210" s="27">
        <v>60.047226708677876</v>
      </c>
      <c r="Y210" s="27">
        <f t="shared" si="19"/>
        <v>6.0047226708677872</v>
      </c>
      <c r="Z210" s="29">
        <v>3</v>
      </c>
      <c r="AF210" s="9">
        <v>12.8</v>
      </c>
      <c r="AG210" s="9">
        <f t="shared" si="21"/>
        <v>1.28</v>
      </c>
      <c r="AH210" s="8">
        <v>3</v>
      </c>
      <c r="AJ210" s="9">
        <v>1.48</v>
      </c>
      <c r="AK210" s="9">
        <f t="shared" si="22"/>
        <v>0.14799999999999999</v>
      </c>
      <c r="AL210" s="8">
        <v>3</v>
      </c>
      <c r="AN210" s="9">
        <f t="shared" si="23"/>
        <v>8.6486486486486491</v>
      </c>
      <c r="AO210" s="9">
        <f t="shared" si="24"/>
        <v>0.86486486486486491</v>
      </c>
      <c r="AP210" s="8">
        <v>3</v>
      </c>
      <c r="AR210" s="9"/>
      <c r="AS210" s="9"/>
      <c r="AV210" s="9"/>
      <c r="AW210" s="9"/>
      <c r="AZ210" s="9"/>
      <c r="BA210" s="9"/>
      <c r="BD210" s="27"/>
      <c r="BE210" s="27"/>
      <c r="BP210" s="27"/>
      <c r="BQ210" s="27"/>
    </row>
    <row r="211" spans="1:69" s="8" customFormat="1" x14ac:dyDescent="0.45">
      <c r="B211" s="9">
        <v>40.65</v>
      </c>
      <c r="C211" s="9">
        <v>-104.98333333333333</v>
      </c>
      <c r="G211" s="8" t="s">
        <v>30</v>
      </c>
      <c r="H211" s="8" t="s">
        <v>74</v>
      </c>
      <c r="J211" s="8">
        <v>10.6</v>
      </c>
      <c r="K211" s="8">
        <v>382</v>
      </c>
      <c r="L211" s="8">
        <v>15</v>
      </c>
      <c r="M211" s="8">
        <v>1.42</v>
      </c>
      <c r="N211" s="9">
        <v>7.66</v>
      </c>
      <c r="P211" s="27">
        <v>8.4004653092212607</v>
      </c>
      <c r="Q211" s="27">
        <f t="shared" si="17"/>
        <v>0.84004653092212611</v>
      </c>
      <c r="R211" s="8">
        <v>3</v>
      </c>
      <c r="T211" s="27">
        <v>43.938879462481566</v>
      </c>
      <c r="U211" s="27">
        <f t="shared" si="18"/>
        <v>4.3938879462481566</v>
      </c>
      <c r="V211" s="8">
        <v>3</v>
      </c>
      <c r="X211" s="27">
        <v>52.339344771702827</v>
      </c>
      <c r="Y211" s="27">
        <f t="shared" si="19"/>
        <v>5.2339344771702825</v>
      </c>
      <c r="Z211" s="29">
        <v>3</v>
      </c>
      <c r="AF211" s="9">
        <v>12.8</v>
      </c>
      <c r="AG211" s="9">
        <f t="shared" si="21"/>
        <v>1.28</v>
      </c>
      <c r="AH211" s="8">
        <v>3</v>
      </c>
      <c r="AJ211" s="9">
        <v>1.48</v>
      </c>
      <c r="AK211" s="9">
        <f t="shared" si="22"/>
        <v>0.14799999999999999</v>
      </c>
      <c r="AL211" s="8">
        <v>3</v>
      </c>
      <c r="AN211" s="9">
        <f t="shared" si="23"/>
        <v>8.6486486486486491</v>
      </c>
      <c r="AO211" s="9">
        <f t="shared" si="24"/>
        <v>0.86486486486486491</v>
      </c>
      <c r="AP211" s="8">
        <v>3</v>
      </c>
      <c r="AR211" s="9"/>
      <c r="AS211" s="9"/>
      <c r="AV211" s="9"/>
      <c r="AW211" s="9"/>
      <c r="AZ211" s="9"/>
      <c r="BA211" s="9"/>
      <c r="BD211" s="27"/>
      <c r="BE211" s="27"/>
      <c r="BP211" s="27"/>
      <c r="BQ211" s="27"/>
    </row>
    <row r="212" spans="1:69" s="8" customFormat="1" x14ac:dyDescent="0.45">
      <c r="B212" s="9">
        <v>40.65</v>
      </c>
      <c r="C212" s="9">
        <v>-104.98333333333333</v>
      </c>
      <c r="G212" s="8" t="s">
        <v>30</v>
      </c>
      <c r="H212" s="8" t="s">
        <v>74</v>
      </c>
      <c r="J212" s="8">
        <v>10.6</v>
      </c>
      <c r="K212" s="8">
        <v>382</v>
      </c>
      <c r="L212" s="8">
        <v>15</v>
      </c>
      <c r="M212" s="8">
        <v>1.42</v>
      </c>
      <c r="N212" s="9">
        <v>7.66</v>
      </c>
      <c r="P212" s="27">
        <v>2.1218237460327396</v>
      </c>
      <c r="Q212" s="27">
        <f t="shared" si="17"/>
        <v>0.21218237460327397</v>
      </c>
      <c r="R212" s="8">
        <v>3</v>
      </c>
      <c r="T212" s="27">
        <v>18.078973821798893</v>
      </c>
      <c r="U212" s="27">
        <f t="shared" si="18"/>
        <v>1.8078973821798894</v>
      </c>
      <c r="V212" s="8">
        <v>3</v>
      </c>
      <c r="X212" s="27">
        <v>20.200797567831632</v>
      </c>
      <c r="Y212" s="27">
        <f t="shared" si="19"/>
        <v>2.0200797567831632</v>
      </c>
      <c r="Z212" s="29">
        <v>3</v>
      </c>
      <c r="AF212" s="9">
        <v>12.8</v>
      </c>
      <c r="AG212" s="9">
        <f t="shared" si="21"/>
        <v>1.28</v>
      </c>
      <c r="AH212" s="8">
        <v>3</v>
      </c>
      <c r="AJ212" s="9">
        <v>1.48</v>
      </c>
      <c r="AK212" s="9">
        <f t="shared" si="22"/>
        <v>0.14799999999999999</v>
      </c>
      <c r="AL212" s="8">
        <v>3</v>
      </c>
      <c r="AN212" s="9">
        <f t="shared" si="23"/>
        <v>8.6486486486486491</v>
      </c>
      <c r="AO212" s="9">
        <f t="shared" si="24"/>
        <v>0.86486486486486491</v>
      </c>
      <c r="AP212" s="8">
        <v>3</v>
      </c>
      <c r="AR212" s="9"/>
      <c r="AS212" s="9"/>
      <c r="AV212" s="9"/>
      <c r="AW212" s="9"/>
      <c r="AZ212" s="9"/>
      <c r="BA212" s="9"/>
      <c r="BD212" s="27"/>
      <c r="BE212" s="27"/>
      <c r="BP212" s="27"/>
      <c r="BQ212" s="27"/>
    </row>
    <row r="213" spans="1:69" s="8" customFormat="1" x14ac:dyDescent="0.45">
      <c r="A213" s="8" t="s">
        <v>76</v>
      </c>
      <c r="B213" s="9">
        <v>40.65</v>
      </c>
      <c r="C213" s="9">
        <v>-104.98333333333333</v>
      </c>
      <c r="G213" s="8" t="s">
        <v>30</v>
      </c>
      <c r="H213" s="8" t="s">
        <v>74</v>
      </c>
      <c r="J213" s="8">
        <v>10.6</v>
      </c>
      <c r="K213" s="8">
        <v>382</v>
      </c>
      <c r="L213" s="8">
        <v>15</v>
      </c>
      <c r="M213" s="8">
        <v>1.38</v>
      </c>
      <c r="N213" s="9">
        <v>7.77</v>
      </c>
      <c r="P213" s="27">
        <v>43.341522609847971</v>
      </c>
      <c r="Q213" s="27">
        <f t="shared" si="17"/>
        <v>4.3341522609847969</v>
      </c>
      <c r="R213" s="8">
        <v>3</v>
      </c>
      <c r="T213" s="27">
        <v>57.807965493023048</v>
      </c>
      <c r="U213" s="27">
        <f t="shared" si="18"/>
        <v>5.7807965493023046</v>
      </c>
      <c r="V213" s="8">
        <v>3</v>
      </c>
      <c r="X213" s="27">
        <v>101.14948810287102</v>
      </c>
      <c r="Y213" s="27">
        <f t="shared" si="19"/>
        <v>10.114948810287101</v>
      </c>
      <c r="Z213" s="29">
        <v>3</v>
      </c>
      <c r="AF213" s="9">
        <v>11.9</v>
      </c>
      <c r="AG213" s="9">
        <f t="shared" si="21"/>
        <v>1.19</v>
      </c>
      <c r="AH213" s="8">
        <v>3</v>
      </c>
      <c r="AJ213" s="9">
        <v>1.1499999999999999</v>
      </c>
      <c r="AK213" s="9">
        <f t="shared" si="22"/>
        <v>0.11499999999999999</v>
      </c>
      <c r="AL213" s="8">
        <v>3</v>
      </c>
      <c r="AN213" s="9">
        <f t="shared" si="23"/>
        <v>10.347826086956523</v>
      </c>
      <c r="AO213" s="9">
        <f t="shared" si="24"/>
        <v>1.0347826086956524</v>
      </c>
      <c r="AP213" s="8">
        <v>3</v>
      </c>
      <c r="AR213" s="9"/>
      <c r="AS213" s="9"/>
      <c r="AV213" s="9"/>
      <c r="AW213" s="9"/>
      <c r="AZ213" s="9"/>
      <c r="BA213" s="9"/>
      <c r="BD213" s="27"/>
      <c r="BE213" s="27"/>
      <c r="BP213" s="27"/>
      <c r="BQ213" s="27"/>
    </row>
    <row r="214" spans="1:69" s="8" customFormat="1" x14ac:dyDescent="0.45">
      <c r="B214" s="9">
        <v>40.65</v>
      </c>
      <c r="C214" s="9">
        <v>-104.98333333333333</v>
      </c>
      <c r="G214" s="8" t="s">
        <v>30</v>
      </c>
      <c r="H214" s="8" t="s">
        <v>74</v>
      </c>
      <c r="J214" s="8">
        <v>10.6</v>
      </c>
      <c r="K214" s="8">
        <v>382</v>
      </c>
      <c r="L214" s="8">
        <v>15</v>
      </c>
      <c r="M214" s="8">
        <v>1.38</v>
      </c>
      <c r="N214" s="9">
        <v>7.77</v>
      </c>
      <c r="P214" s="27">
        <v>2.0178377332082609</v>
      </c>
      <c r="Q214" s="27">
        <f t="shared" si="17"/>
        <v>0.20178377332082609</v>
      </c>
      <c r="R214" s="8">
        <v>3</v>
      </c>
      <c r="T214" s="27">
        <v>108.35641307660715</v>
      </c>
      <c r="U214" s="27">
        <f t="shared" si="18"/>
        <v>10.835641307660715</v>
      </c>
      <c r="V214" s="8">
        <v>3</v>
      </c>
      <c r="X214" s="27">
        <v>110.37425080981541</v>
      </c>
      <c r="Y214" s="27">
        <f t="shared" si="19"/>
        <v>11.03742508098154</v>
      </c>
      <c r="Z214" s="29">
        <v>3</v>
      </c>
      <c r="AF214" s="9">
        <v>11.9</v>
      </c>
      <c r="AG214" s="9">
        <f t="shared" si="21"/>
        <v>1.19</v>
      </c>
      <c r="AH214" s="8">
        <v>3</v>
      </c>
      <c r="AJ214" s="9">
        <v>1.1499999999999999</v>
      </c>
      <c r="AK214" s="9">
        <f t="shared" si="22"/>
        <v>0.11499999999999999</v>
      </c>
      <c r="AL214" s="8">
        <v>3</v>
      </c>
      <c r="AN214" s="9">
        <f t="shared" si="23"/>
        <v>10.347826086956523</v>
      </c>
      <c r="AO214" s="9">
        <f t="shared" si="24"/>
        <v>1.0347826086956524</v>
      </c>
      <c r="AP214" s="8">
        <v>3</v>
      </c>
      <c r="AR214" s="9"/>
      <c r="AS214" s="9"/>
      <c r="AV214" s="9"/>
      <c r="AW214" s="9"/>
      <c r="AZ214" s="9"/>
      <c r="BA214" s="9"/>
      <c r="BD214" s="27"/>
      <c r="BE214" s="27"/>
      <c r="BP214" s="27"/>
      <c r="BQ214" s="27"/>
    </row>
    <row r="215" spans="1:69" s="8" customFormat="1" x14ac:dyDescent="0.45">
      <c r="B215" s="9">
        <v>40.65</v>
      </c>
      <c r="C215" s="9">
        <v>-104.98333333333333</v>
      </c>
      <c r="G215" s="8" t="s">
        <v>30</v>
      </c>
      <c r="H215" s="8" t="s">
        <v>74</v>
      </c>
      <c r="J215" s="8">
        <v>10.6</v>
      </c>
      <c r="K215" s="8">
        <v>382</v>
      </c>
      <c r="L215" s="8">
        <v>15</v>
      </c>
      <c r="M215" s="8">
        <v>1.42</v>
      </c>
      <c r="N215" s="9">
        <v>7.66</v>
      </c>
      <c r="P215" s="27">
        <v>57.42715266300381</v>
      </c>
      <c r="Q215" s="27">
        <f t="shared" si="17"/>
        <v>5.7427152663003813</v>
      </c>
      <c r="R215" s="8">
        <v>3</v>
      </c>
      <c r="T215" s="27">
        <v>29.502951777692385</v>
      </c>
      <c r="U215" s="27">
        <f t="shared" si="18"/>
        <v>2.9502951777692386</v>
      </c>
      <c r="V215" s="8">
        <v>3</v>
      </c>
      <c r="X215" s="27">
        <v>86.930104440696198</v>
      </c>
      <c r="Y215" s="27">
        <f t="shared" si="19"/>
        <v>8.6930104440696194</v>
      </c>
      <c r="Z215" s="29">
        <v>3</v>
      </c>
      <c r="AF215" s="9">
        <v>12.8</v>
      </c>
      <c r="AG215" s="9">
        <f t="shared" si="21"/>
        <v>1.28</v>
      </c>
      <c r="AH215" s="8">
        <v>3</v>
      </c>
      <c r="AJ215" s="9">
        <v>1.48</v>
      </c>
      <c r="AK215" s="9">
        <f t="shared" si="22"/>
        <v>0.14799999999999999</v>
      </c>
      <c r="AL215" s="8">
        <v>3</v>
      </c>
      <c r="AN215" s="9">
        <f t="shared" si="23"/>
        <v>8.6486486486486491</v>
      </c>
      <c r="AO215" s="9">
        <f t="shared" si="24"/>
        <v>0.86486486486486491</v>
      </c>
      <c r="AP215" s="8">
        <v>3</v>
      </c>
      <c r="AR215" s="9"/>
      <c r="AS215" s="9"/>
      <c r="AV215" s="9"/>
      <c r="AW215" s="9"/>
      <c r="AZ215" s="9"/>
      <c r="BA215" s="9"/>
      <c r="BD215" s="27"/>
      <c r="BE215" s="27"/>
      <c r="BP215" s="27"/>
      <c r="BQ215" s="27"/>
    </row>
    <row r="216" spans="1:69" s="8" customFormat="1" x14ac:dyDescent="0.45">
      <c r="B216" s="9">
        <v>40.65</v>
      </c>
      <c r="C216" s="9">
        <v>-104.98333333333333</v>
      </c>
      <c r="G216" s="8" t="s">
        <v>30</v>
      </c>
      <c r="H216" s="8" t="s">
        <v>74</v>
      </c>
      <c r="J216" s="8">
        <v>10.6</v>
      </c>
      <c r="K216" s="8">
        <v>382</v>
      </c>
      <c r="L216" s="8">
        <v>15</v>
      </c>
      <c r="M216" s="8">
        <v>1.42</v>
      </c>
      <c r="N216" s="9">
        <v>7.66</v>
      </c>
      <c r="P216" s="27">
        <v>3.355444379922873</v>
      </c>
      <c r="Q216" s="27">
        <f t="shared" si="17"/>
        <v>0.33554443799228728</v>
      </c>
      <c r="R216" s="8">
        <v>3</v>
      </c>
      <c r="T216" s="27">
        <v>90.819590395293034</v>
      </c>
      <c r="U216" s="27">
        <f t="shared" si="18"/>
        <v>9.0819590395293037</v>
      </c>
      <c r="V216" s="8">
        <v>3</v>
      </c>
      <c r="X216" s="27">
        <v>94.17503477521592</v>
      </c>
      <c r="Y216" s="27">
        <f t="shared" si="19"/>
        <v>9.417503477521592</v>
      </c>
      <c r="Z216" s="29">
        <v>3</v>
      </c>
      <c r="AF216" s="9">
        <v>12.8</v>
      </c>
      <c r="AG216" s="9">
        <f t="shared" si="21"/>
        <v>1.28</v>
      </c>
      <c r="AH216" s="8">
        <v>3</v>
      </c>
      <c r="AJ216" s="9">
        <v>1.48</v>
      </c>
      <c r="AK216" s="9">
        <f t="shared" si="22"/>
        <v>0.14799999999999999</v>
      </c>
      <c r="AL216" s="8">
        <v>3</v>
      </c>
      <c r="AN216" s="9">
        <f t="shared" si="23"/>
        <v>8.6486486486486491</v>
      </c>
      <c r="AO216" s="9">
        <f t="shared" si="24"/>
        <v>0.86486486486486491</v>
      </c>
      <c r="AP216" s="8">
        <v>3</v>
      </c>
      <c r="AR216" s="9"/>
      <c r="AS216" s="9"/>
      <c r="AV216" s="9"/>
      <c r="AW216" s="9"/>
      <c r="AZ216" s="9"/>
      <c r="BA216" s="9"/>
      <c r="BD216" s="27"/>
      <c r="BE216" s="27"/>
      <c r="BP216" s="27"/>
      <c r="BQ216" s="27"/>
    </row>
    <row r="217" spans="1:69" s="8" customFormat="1" x14ac:dyDescent="0.45">
      <c r="A217" s="8" t="s">
        <v>77</v>
      </c>
      <c r="B217" s="9">
        <v>52.945555555555558</v>
      </c>
      <c r="C217" s="9">
        <v>7.838055555555556</v>
      </c>
      <c r="G217" s="8" t="s">
        <v>30</v>
      </c>
      <c r="H217" s="8" t="s">
        <v>74</v>
      </c>
      <c r="J217" s="8">
        <v>8.6999999999999993</v>
      </c>
      <c r="K217" s="8">
        <v>783</v>
      </c>
      <c r="L217" s="8">
        <v>90</v>
      </c>
      <c r="M217" s="8">
        <v>1.5</v>
      </c>
      <c r="N217" s="9"/>
      <c r="P217" s="27"/>
      <c r="Q217" s="27"/>
      <c r="T217" s="27"/>
      <c r="U217" s="27"/>
      <c r="X217" s="27">
        <v>5.7777777777777777</v>
      </c>
      <c r="Y217" s="27">
        <v>0.7407407407407407</v>
      </c>
      <c r="Z217" s="29">
        <v>4</v>
      </c>
      <c r="AB217" s="9">
        <v>6.2258577596000911E-2</v>
      </c>
      <c r="AC217" s="9">
        <v>1.3133378777550556E-2</v>
      </c>
      <c r="AD217" s="8">
        <v>4</v>
      </c>
      <c r="AF217" s="9"/>
      <c r="AG217" s="9"/>
      <c r="AJ217" s="9"/>
      <c r="AK217" s="9"/>
      <c r="AN217" s="9"/>
      <c r="AO217" s="9"/>
      <c r="AR217" s="9"/>
      <c r="AS217" s="9"/>
      <c r="AV217" s="9"/>
      <c r="AW217" s="9"/>
      <c r="AZ217" s="9"/>
      <c r="BA217" s="9"/>
      <c r="BD217" s="27"/>
      <c r="BE217" s="27"/>
      <c r="BP217" s="27"/>
      <c r="BQ217" s="27"/>
    </row>
    <row r="218" spans="1:69" s="8" customFormat="1" x14ac:dyDescent="0.45">
      <c r="B218" s="9">
        <v>52.945555555555558</v>
      </c>
      <c r="C218" s="9">
        <v>7.838055555555556</v>
      </c>
      <c r="G218" s="8" t="s">
        <v>30</v>
      </c>
      <c r="H218" s="8" t="s">
        <v>74</v>
      </c>
      <c r="J218" s="8">
        <v>8.6999999999999993</v>
      </c>
      <c r="K218" s="8">
        <v>783</v>
      </c>
      <c r="L218" s="8">
        <v>90</v>
      </c>
      <c r="M218" s="8">
        <v>1.5</v>
      </c>
      <c r="N218" s="9"/>
      <c r="P218" s="27"/>
      <c r="Q218" s="27"/>
      <c r="T218" s="27"/>
      <c r="U218" s="27"/>
      <c r="X218" s="27">
        <v>5.3555555555555552</v>
      </c>
      <c r="Y218" s="27">
        <v>0.98518518518518516</v>
      </c>
      <c r="Z218" s="29">
        <v>4</v>
      </c>
      <c r="AB218" s="9">
        <v>6.8075437400590771E-2</v>
      </c>
      <c r="AC218" s="9">
        <v>8.6253124289934115E-3</v>
      </c>
      <c r="AD218" s="8">
        <v>4</v>
      </c>
      <c r="AF218" s="9"/>
      <c r="AG218" s="9"/>
      <c r="AJ218" s="9"/>
      <c r="AK218" s="9"/>
      <c r="AN218" s="9"/>
      <c r="AO218" s="9"/>
      <c r="AR218" s="9"/>
      <c r="AS218" s="9"/>
      <c r="AV218" s="9"/>
      <c r="AW218" s="9"/>
      <c r="AZ218" s="9"/>
      <c r="BA218" s="9"/>
      <c r="BD218" s="27"/>
      <c r="BE218" s="27"/>
      <c r="BP218" s="27"/>
      <c r="BQ218" s="27"/>
    </row>
    <row r="219" spans="1:69" s="8" customFormat="1" x14ac:dyDescent="0.45">
      <c r="B219" s="9">
        <v>52.945555555555558</v>
      </c>
      <c r="C219" s="9">
        <v>7.838055555555556</v>
      </c>
      <c r="G219" s="8" t="s">
        <v>30</v>
      </c>
      <c r="H219" s="8" t="s">
        <v>74</v>
      </c>
      <c r="J219" s="8">
        <v>8.6999999999999993</v>
      </c>
      <c r="K219" s="8">
        <v>783</v>
      </c>
      <c r="L219" s="8">
        <v>90</v>
      </c>
      <c r="M219" s="8">
        <v>1.5</v>
      </c>
      <c r="N219" s="9"/>
      <c r="P219" s="27"/>
      <c r="Q219" s="27"/>
      <c r="T219" s="27"/>
      <c r="U219" s="27"/>
      <c r="X219" s="27">
        <v>5.7555555555555555</v>
      </c>
      <c r="Y219" s="27">
        <v>0.92296296296296299</v>
      </c>
      <c r="Z219" s="29">
        <v>4</v>
      </c>
      <c r="AB219" s="9">
        <v>6.580322653942286E-2</v>
      </c>
      <c r="AC219" s="9">
        <v>8.5253351511020235E-3</v>
      </c>
      <c r="AD219" s="8">
        <v>4</v>
      </c>
      <c r="AF219" s="9"/>
      <c r="AG219" s="9"/>
      <c r="AJ219" s="9"/>
      <c r="AK219" s="9"/>
      <c r="AN219" s="9"/>
      <c r="AO219" s="9"/>
      <c r="AR219" s="9"/>
      <c r="AS219" s="9"/>
      <c r="AV219" s="9"/>
      <c r="AW219" s="9"/>
      <c r="AZ219" s="9"/>
      <c r="BA219" s="9"/>
      <c r="BD219" s="27"/>
      <c r="BE219" s="27"/>
      <c r="BP219" s="27"/>
      <c r="BQ219" s="27"/>
    </row>
    <row r="220" spans="1:69" s="8" customFormat="1" x14ac:dyDescent="0.45">
      <c r="B220" s="9">
        <v>52.945555555555558</v>
      </c>
      <c r="C220" s="9">
        <v>7.838055555555556</v>
      </c>
      <c r="G220" s="8" t="s">
        <v>30</v>
      </c>
      <c r="H220" s="8" t="s">
        <v>74</v>
      </c>
      <c r="J220" s="8">
        <v>8.6999999999999993</v>
      </c>
      <c r="K220" s="8">
        <v>783</v>
      </c>
      <c r="L220" s="8">
        <v>90</v>
      </c>
      <c r="M220" s="8">
        <v>1.5</v>
      </c>
      <c r="N220" s="9"/>
      <c r="P220" s="27"/>
      <c r="Q220" s="27"/>
      <c r="T220" s="27"/>
      <c r="U220" s="27"/>
      <c r="X220" s="27">
        <v>4.9740740740740739</v>
      </c>
      <c r="Y220" s="27">
        <v>0.76556550012355162</v>
      </c>
      <c r="Z220" s="29">
        <v>6</v>
      </c>
      <c r="AF220" s="9"/>
      <c r="AG220" s="9"/>
      <c r="AJ220" s="9"/>
      <c r="AK220" s="9"/>
      <c r="AN220" s="9"/>
      <c r="AO220" s="9"/>
      <c r="AR220" s="9"/>
      <c r="AS220" s="9"/>
      <c r="AV220" s="9"/>
      <c r="AW220" s="9"/>
      <c r="AZ220" s="9"/>
      <c r="BA220" s="9"/>
      <c r="BD220" s="27"/>
      <c r="BE220" s="27"/>
      <c r="BP220" s="27"/>
      <c r="BQ220" s="27"/>
    </row>
    <row r="221" spans="1:69" s="8" customFormat="1" x14ac:dyDescent="0.45">
      <c r="B221" s="9">
        <v>52.945555555555558</v>
      </c>
      <c r="C221" s="9">
        <v>7.838055555555556</v>
      </c>
      <c r="G221" s="8" t="s">
        <v>30</v>
      </c>
      <c r="H221" s="8" t="s">
        <v>74</v>
      </c>
      <c r="J221" s="8">
        <v>8.6999999999999993</v>
      </c>
      <c r="K221" s="8">
        <v>783</v>
      </c>
      <c r="L221" s="8">
        <v>90</v>
      </c>
      <c r="M221" s="8">
        <v>1.5</v>
      </c>
      <c r="N221" s="9"/>
      <c r="P221" s="27"/>
      <c r="Q221" s="27"/>
      <c r="T221" s="27"/>
      <c r="U221" s="27"/>
      <c r="X221" s="27">
        <v>6.9777777777777779</v>
      </c>
      <c r="Y221" s="27">
        <v>0.84804301467113696</v>
      </c>
      <c r="Z221" s="29">
        <v>6</v>
      </c>
      <c r="AF221" s="9"/>
      <c r="AG221" s="9"/>
      <c r="AJ221" s="9"/>
      <c r="AK221" s="9"/>
      <c r="AN221" s="9"/>
      <c r="AO221" s="9"/>
      <c r="AR221" s="9"/>
      <c r="AS221" s="9"/>
      <c r="AV221" s="9"/>
      <c r="AW221" s="9"/>
      <c r="AZ221" s="9"/>
      <c r="BA221" s="9"/>
      <c r="BD221" s="27"/>
      <c r="BE221" s="27"/>
      <c r="BP221" s="27"/>
      <c r="BQ221" s="27"/>
    </row>
    <row r="222" spans="1:69" s="8" customFormat="1" x14ac:dyDescent="0.45">
      <c r="B222" s="9">
        <v>52.945555555555558</v>
      </c>
      <c r="C222" s="9">
        <v>7.838055555555556</v>
      </c>
      <c r="G222" s="8" t="s">
        <v>30</v>
      </c>
      <c r="H222" s="8" t="s">
        <v>74</v>
      </c>
      <c r="J222" s="8">
        <v>8.6999999999999993</v>
      </c>
      <c r="K222" s="8">
        <v>783</v>
      </c>
      <c r="L222" s="8">
        <v>90</v>
      </c>
      <c r="M222" s="8">
        <v>1.5</v>
      </c>
      <c r="N222" s="9"/>
      <c r="P222" s="27"/>
      <c r="Q222" s="27"/>
      <c r="T222" s="27"/>
      <c r="U222" s="27"/>
      <c r="X222" s="27">
        <v>6.4888888888888889</v>
      </c>
      <c r="Y222" s="27">
        <v>2.2296296296296299</v>
      </c>
      <c r="Z222" s="29">
        <v>4</v>
      </c>
      <c r="AB222" s="9">
        <v>6.1895023858214042E-2</v>
      </c>
      <c r="AC222" s="9">
        <v>9.8613951374687571E-3</v>
      </c>
      <c r="AD222" s="8">
        <v>4</v>
      </c>
      <c r="AF222" s="9"/>
      <c r="AG222" s="9"/>
      <c r="AJ222" s="9"/>
      <c r="AK222" s="9"/>
      <c r="AN222" s="9"/>
      <c r="AO222" s="9"/>
      <c r="AR222" s="9"/>
      <c r="AS222" s="9"/>
      <c r="AV222" s="9"/>
      <c r="AW222" s="9"/>
      <c r="AZ222" s="9"/>
      <c r="BA222" s="9"/>
      <c r="BD222" s="27"/>
      <c r="BE222" s="27"/>
      <c r="BP222" s="27"/>
      <c r="BQ222" s="27"/>
    </row>
    <row r="223" spans="1:69" s="8" customFormat="1" x14ac:dyDescent="0.45">
      <c r="B223" s="9">
        <v>52.945555555555558</v>
      </c>
      <c r="C223" s="9">
        <v>7.838055555555556</v>
      </c>
      <c r="G223" s="8" t="s">
        <v>30</v>
      </c>
      <c r="H223" s="8" t="s">
        <v>74</v>
      </c>
      <c r="J223" s="8">
        <v>8.6999999999999993</v>
      </c>
      <c r="K223" s="8">
        <v>783</v>
      </c>
      <c r="L223" s="8">
        <v>90</v>
      </c>
      <c r="M223" s="8">
        <v>1.5</v>
      </c>
      <c r="N223" s="9"/>
      <c r="P223" s="27"/>
      <c r="Q223" s="27"/>
      <c r="T223" s="27"/>
      <c r="U223" s="27"/>
      <c r="X223" s="27">
        <v>7.2888888888888888</v>
      </c>
      <c r="Y223" s="27">
        <v>1.1848147569263527</v>
      </c>
      <c r="Z223" s="29">
        <v>6</v>
      </c>
      <c r="AF223" s="9"/>
      <c r="AG223" s="9"/>
      <c r="AJ223" s="9"/>
      <c r="AK223" s="9"/>
      <c r="AN223" s="9"/>
      <c r="AO223" s="9"/>
      <c r="AR223" s="9"/>
      <c r="AS223" s="9"/>
      <c r="AV223" s="9"/>
      <c r="AW223" s="9"/>
      <c r="AZ223" s="9"/>
      <c r="BA223" s="9"/>
      <c r="BD223" s="27"/>
      <c r="BE223" s="27"/>
      <c r="BP223" s="27"/>
      <c r="BQ223" s="27"/>
    </row>
    <row r="224" spans="1:69" s="8" customFormat="1" x14ac:dyDescent="0.45">
      <c r="B224" s="9">
        <v>52.945555555555558</v>
      </c>
      <c r="C224" s="9">
        <v>7.838055555555556</v>
      </c>
      <c r="G224" s="8" t="s">
        <v>30</v>
      </c>
      <c r="H224" s="8" t="s">
        <v>74</v>
      </c>
      <c r="J224" s="8">
        <v>8.6999999999999993</v>
      </c>
      <c r="K224" s="8">
        <v>783</v>
      </c>
      <c r="L224" s="8">
        <v>90</v>
      </c>
      <c r="M224" s="8">
        <v>1.5</v>
      </c>
      <c r="N224" s="9"/>
      <c r="P224" s="27"/>
      <c r="Q224" s="27"/>
      <c r="T224" s="27"/>
      <c r="U224" s="27"/>
      <c r="X224" s="27">
        <v>6.6296296296296298</v>
      </c>
      <c r="Y224" s="27">
        <v>1.2503703703703704</v>
      </c>
      <c r="Z224" s="29">
        <v>4</v>
      </c>
      <c r="AB224" s="9">
        <v>6.8438991138377647E-2</v>
      </c>
      <c r="AC224" s="9">
        <v>8.2163144739831849E-3</v>
      </c>
      <c r="AD224" s="8">
        <v>4</v>
      </c>
      <c r="AF224" s="9"/>
      <c r="AG224" s="9"/>
      <c r="AJ224" s="9"/>
      <c r="AK224" s="9"/>
      <c r="AN224" s="9"/>
      <c r="AO224" s="9"/>
      <c r="AR224" s="9"/>
      <c r="AS224" s="9"/>
      <c r="AV224" s="9"/>
      <c r="AW224" s="9"/>
      <c r="AZ224" s="9"/>
      <c r="BA224" s="9"/>
      <c r="BD224" s="27"/>
      <c r="BE224" s="27"/>
      <c r="BP224" s="27"/>
      <c r="BQ224" s="27"/>
    </row>
    <row r="225" spans="1:69" s="8" customFormat="1" x14ac:dyDescent="0.45">
      <c r="A225" s="8" t="s">
        <v>78</v>
      </c>
      <c r="B225" s="9">
        <v>52.55</v>
      </c>
      <c r="C225" s="9">
        <v>5.55</v>
      </c>
      <c r="G225" s="8" t="s">
        <v>30</v>
      </c>
      <c r="K225" s="8">
        <v>750</v>
      </c>
      <c r="L225" s="8">
        <v>20</v>
      </c>
      <c r="M225" s="8">
        <v>1.2</v>
      </c>
      <c r="N225" s="9">
        <v>7.5</v>
      </c>
      <c r="P225" s="27">
        <v>0.11704119850187313</v>
      </c>
      <c r="Q225" s="27">
        <v>7.0224719101122823E-2</v>
      </c>
      <c r="R225" s="32">
        <v>2</v>
      </c>
      <c r="T225" s="27">
        <v>1.7322097378277173</v>
      </c>
      <c r="U225" s="27">
        <v>0.3168770217856019</v>
      </c>
      <c r="V225" s="32">
        <v>2</v>
      </c>
      <c r="X225" s="27">
        <v>1.8492509363295901</v>
      </c>
      <c r="Y225" s="27">
        <v>0.32456518314283872</v>
      </c>
      <c r="Z225" s="29">
        <v>2</v>
      </c>
      <c r="AB225" s="9"/>
      <c r="AF225" s="9">
        <v>19</v>
      </c>
      <c r="AG225" s="9">
        <f t="shared" ref="AG225:AG230" si="25">AF225/10</f>
        <v>1.9</v>
      </c>
      <c r="AJ225" s="9"/>
      <c r="AK225" s="9"/>
      <c r="AN225" s="9"/>
      <c r="AO225" s="9"/>
      <c r="AR225" s="9"/>
      <c r="AS225" s="9"/>
      <c r="AV225" s="9"/>
      <c r="AW225" s="9"/>
      <c r="AZ225" s="9"/>
      <c r="BA225" s="9"/>
      <c r="BD225" s="27"/>
      <c r="BE225" s="27"/>
      <c r="BP225" s="27"/>
      <c r="BQ225" s="27"/>
    </row>
    <row r="226" spans="1:69" s="8" customFormat="1" x14ac:dyDescent="0.45">
      <c r="B226" s="9">
        <v>52.55</v>
      </c>
      <c r="C226" s="9">
        <v>5.55</v>
      </c>
      <c r="G226" s="8" t="s">
        <v>30</v>
      </c>
      <c r="K226" s="8">
        <v>750</v>
      </c>
      <c r="L226" s="8">
        <v>20</v>
      </c>
      <c r="M226" s="8">
        <v>1.2</v>
      </c>
      <c r="N226" s="9">
        <v>7.5</v>
      </c>
      <c r="P226" s="27">
        <v>2.773876404494386</v>
      </c>
      <c r="Q226" s="27">
        <v>0.21261589565291331</v>
      </c>
      <c r="R226" s="32">
        <v>2</v>
      </c>
      <c r="T226" s="27">
        <v>6.5894194756554318</v>
      </c>
      <c r="U226" s="27">
        <v>0.61599706774066687</v>
      </c>
      <c r="V226" s="32">
        <v>2</v>
      </c>
      <c r="X226" s="27">
        <v>9.3632958801498187</v>
      </c>
      <c r="Y226" s="27">
        <v>0.65165781400163558</v>
      </c>
      <c r="Z226" s="29">
        <v>2</v>
      </c>
      <c r="AB226" s="9"/>
      <c r="AF226" s="9">
        <v>19</v>
      </c>
      <c r="AG226" s="9">
        <f t="shared" si="25"/>
        <v>1.9</v>
      </c>
      <c r="AJ226" s="9"/>
      <c r="AK226" s="9"/>
      <c r="AN226" s="9"/>
      <c r="AO226" s="9"/>
      <c r="AR226" s="9"/>
      <c r="AS226" s="9"/>
      <c r="AV226" s="9"/>
      <c r="AW226" s="9"/>
      <c r="AZ226" s="9"/>
      <c r="BA226" s="9"/>
      <c r="BD226" s="27"/>
      <c r="BE226" s="27"/>
      <c r="BP226" s="27"/>
      <c r="BQ226" s="27"/>
    </row>
    <row r="227" spans="1:69" s="8" customFormat="1" x14ac:dyDescent="0.45">
      <c r="B227" s="9">
        <v>52.55</v>
      </c>
      <c r="C227" s="9">
        <v>5.55</v>
      </c>
      <c r="G227" s="8" t="s">
        <v>30</v>
      </c>
      <c r="K227" s="8">
        <v>750</v>
      </c>
      <c r="L227" s="8">
        <v>20</v>
      </c>
      <c r="M227" s="8">
        <v>1.2</v>
      </c>
      <c r="N227" s="9">
        <v>7.5</v>
      </c>
      <c r="P227" s="27">
        <v>0.74906367041198474</v>
      </c>
      <c r="Q227" s="27">
        <v>0.15394366149304642</v>
      </c>
      <c r="R227" s="32">
        <v>2</v>
      </c>
      <c r="T227" s="27">
        <v>6.4372659176029901</v>
      </c>
      <c r="U227" s="27">
        <v>0.21485907947900493</v>
      </c>
      <c r="V227" s="32">
        <v>2</v>
      </c>
      <c r="X227" s="27">
        <v>7.1863295880149751</v>
      </c>
      <c r="Y227" s="27">
        <v>0.26431624041751772</v>
      </c>
      <c r="Z227" s="29">
        <v>2</v>
      </c>
      <c r="AB227" s="9"/>
      <c r="AF227" s="9">
        <v>19</v>
      </c>
      <c r="AG227" s="9">
        <f t="shared" si="25"/>
        <v>1.9</v>
      </c>
      <c r="AJ227" s="9"/>
      <c r="AK227" s="9"/>
      <c r="AN227" s="9"/>
      <c r="AO227" s="9"/>
      <c r="AR227" s="9"/>
      <c r="AS227" s="9"/>
      <c r="AV227" s="9"/>
      <c r="AW227" s="9"/>
      <c r="AZ227" s="9"/>
      <c r="BA227" s="9"/>
      <c r="BD227" s="27"/>
      <c r="BE227" s="27"/>
      <c r="BP227" s="27"/>
      <c r="BQ227" s="27"/>
    </row>
    <row r="228" spans="1:69" s="8" customFormat="1" x14ac:dyDescent="0.45">
      <c r="B228" s="9">
        <v>52.55</v>
      </c>
      <c r="C228" s="9">
        <v>5.55</v>
      </c>
      <c r="G228" s="8" t="s">
        <v>30</v>
      </c>
      <c r="K228" s="8">
        <v>750</v>
      </c>
      <c r="L228" s="8">
        <v>30</v>
      </c>
      <c r="M228" s="8">
        <v>1.2</v>
      </c>
      <c r="N228" s="9">
        <v>7.5</v>
      </c>
      <c r="P228" s="27"/>
      <c r="Q228" s="27"/>
      <c r="T228" s="27"/>
      <c r="U228" s="27"/>
      <c r="X228" s="27">
        <v>6.2037037037037033</v>
      </c>
      <c r="Y228" s="27">
        <v>0.62037037037037035</v>
      </c>
      <c r="Z228" s="29">
        <v>3</v>
      </c>
      <c r="AB228" s="9">
        <v>0.1800411522633745</v>
      </c>
      <c r="AC228" s="9">
        <v>1.800411522633745E-2</v>
      </c>
      <c r="AD228" s="8">
        <v>3</v>
      </c>
      <c r="AF228" s="9">
        <v>19</v>
      </c>
      <c r="AG228" s="9">
        <f t="shared" si="25"/>
        <v>1.9</v>
      </c>
      <c r="AJ228" s="9"/>
      <c r="AK228" s="9"/>
      <c r="AN228" s="9"/>
      <c r="AO228" s="9"/>
      <c r="AR228" s="9"/>
      <c r="AS228" s="9"/>
      <c r="AV228" s="9"/>
      <c r="AW228" s="9"/>
      <c r="AZ228" s="9"/>
      <c r="BA228" s="9"/>
      <c r="BD228" s="27"/>
      <c r="BE228" s="27"/>
      <c r="BP228" s="27"/>
      <c r="BQ228" s="27"/>
    </row>
    <row r="229" spans="1:69" s="8" customFormat="1" x14ac:dyDescent="0.45">
      <c r="B229" s="9">
        <v>52.55</v>
      </c>
      <c r="C229" s="9">
        <v>5.55</v>
      </c>
      <c r="G229" s="8" t="s">
        <v>30</v>
      </c>
      <c r="K229" s="8">
        <v>750</v>
      </c>
      <c r="L229" s="8">
        <v>30</v>
      </c>
      <c r="M229" s="8">
        <v>1.2</v>
      </c>
      <c r="N229" s="9">
        <v>7.5</v>
      </c>
      <c r="P229" s="27"/>
      <c r="Q229" s="27"/>
      <c r="T229" s="27"/>
      <c r="U229" s="27"/>
      <c r="X229" s="27">
        <v>7.1296296296296298</v>
      </c>
      <c r="Y229" s="27">
        <v>0.71296296296296302</v>
      </c>
      <c r="Z229" s="29">
        <v>3</v>
      </c>
      <c r="AB229" s="9">
        <v>0.20833333333333334</v>
      </c>
      <c r="AC229" s="9">
        <v>2.0833333333333336E-2</v>
      </c>
      <c r="AD229" s="8">
        <v>3</v>
      </c>
      <c r="AF229" s="9">
        <v>19</v>
      </c>
      <c r="AG229" s="9">
        <f t="shared" si="25"/>
        <v>1.9</v>
      </c>
      <c r="AJ229" s="9"/>
      <c r="AK229" s="9"/>
      <c r="AN229" s="9"/>
      <c r="AO229" s="9"/>
      <c r="AR229" s="9"/>
      <c r="AS229" s="9"/>
      <c r="AV229" s="9"/>
      <c r="AW229" s="9"/>
      <c r="AZ229" s="9"/>
      <c r="BA229" s="9"/>
      <c r="BD229" s="27"/>
      <c r="BE229" s="27"/>
      <c r="BP229" s="27"/>
      <c r="BQ229" s="27"/>
    </row>
    <row r="230" spans="1:69" s="8" customFormat="1" x14ac:dyDescent="0.45">
      <c r="B230" s="9">
        <v>52.55</v>
      </c>
      <c r="C230" s="9">
        <v>5.55</v>
      </c>
      <c r="G230" s="8" t="s">
        <v>30</v>
      </c>
      <c r="K230" s="8">
        <v>750</v>
      </c>
      <c r="L230" s="8">
        <v>30</v>
      </c>
      <c r="M230" s="8">
        <v>1.2</v>
      </c>
      <c r="N230" s="9">
        <v>7.5</v>
      </c>
      <c r="P230" s="27"/>
      <c r="Q230" s="27"/>
      <c r="T230" s="27"/>
      <c r="U230" s="27"/>
      <c r="X230" s="27">
        <v>6.2962962962962967</v>
      </c>
      <c r="Y230" s="27">
        <v>0.62962962962962965</v>
      </c>
      <c r="Z230" s="29">
        <v>3</v>
      </c>
      <c r="AB230" s="9">
        <v>0.2044753086419753</v>
      </c>
      <c r="AC230" s="9">
        <v>2.0447530864197531E-2</v>
      </c>
      <c r="AD230" s="8">
        <v>3</v>
      </c>
      <c r="AF230" s="9">
        <v>19</v>
      </c>
      <c r="AG230" s="9">
        <f t="shared" si="25"/>
        <v>1.9</v>
      </c>
      <c r="AJ230" s="9"/>
      <c r="AK230" s="9"/>
      <c r="AN230" s="9"/>
      <c r="AO230" s="9"/>
      <c r="AR230" s="9"/>
      <c r="AS230" s="9"/>
      <c r="AV230" s="9"/>
      <c r="AW230" s="9"/>
      <c r="AZ230" s="9"/>
      <c r="BA230" s="9"/>
      <c r="BD230" s="27"/>
      <c r="BE230" s="27"/>
      <c r="BP230" s="27"/>
      <c r="BQ230" s="27"/>
    </row>
    <row r="231" spans="1:69" s="8" customFormat="1" x14ac:dyDescent="0.45">
      <c r="A231" s="8" t="s">
        <v>79</v>
      </c>
      <c r="B231" s="9">
        <v>32</v>
      </c>
      <c r="C231" s="9">
        <v>51</v>
      </c>
      <c r="G231" s="8" t="s">
        <v>30</v>
      </c>
      <c r="H231" s="8" t="s">
        <v>74</v>
      </c>
      <c r="J231" s="8">
        <v>17</v>
      </c>
      <c r="K231" s="8">
        <v>134</v>
      </c>
      <c r="L231" s="8">
        <v>30</v>
      </c>
      <c r="M231" s="8">
        <v>1.3</v>
      </c>
      <c r="N231" s="9"/>
      <c r="P231" s="27">
        <v>27.580645161290299</v>
      </c>
      <c r="Q231" s="27">
        <v>0.96774193548390031</v>
      </c>
      <c r="R231" s="8">
        <v>3</v>
      </c>
      <c r="T231" s="27">
        <v>36.794354838709701</v>
      </c>
      <c r="U231" s="27">
        <v>3.2258064516128968</v>
      </c>
      <c r="V231" s="8">
        <v>3</v>
      </c>
      <c r="X231" s="27">
        <v>64.375</v>
      </c>
      <c r="Y231" s="27">
        <v>3.3678408093259864</v>
      </c>
      <c r="Z231" s="29">
        <v>3</v>
      </c>
      <c r="AB231" s="9">
        <v>0.36910256410256409</v>
      </c>
      <c r="AC231" s="9">
        <v>3.6910256410256408E-2</v>
      </c>
      <c r="AD231" s="8">
        <v>3</v>
      </c>
      <c r="AF231" s="9"/>
      <c r="AG231" s="9"/>
      <c r="AJ231" s="9"/>
      <c r="AK231" s="9"/>
      <c r="AN231" s="9"/>
      <c r="AO231" s="9"/>
      <c r="AR231" s="9"/>
      <c r="AS231" s="9"/>
      <c r="AV231" s="9"/>
      <c r="AW231" s="9"/>
      <c r="AZ231" s="9"/>
      <c r="BA231" s="9"/>
      <c r="BD231" s="27"/>
      <c r="BE231" s="27"/>
      <c r="BP231" s="27"/>
      <c r="BQ231" s="27"/>
    </row>
    <row r="232" spans="1:69" s="8" customFormat="1" x14ac:dyDescent="0.45">
      <c r="B232" s="9">
        <v>32</v>
      </c>
      <c r="C232" s="9">
        <v>51</v>
      </c>
      <c r="G232" s="8" t="s">
        <v>30</v>
      </c>
      <c r="H232" s="8" t="s">
        <v>74</v>
      </c>
      <c r="J232" s="8">
        <v>17</v>
      </c>
      <c r="K232" s="8">
        <v>134</v>
      </c>
      <c r="L232" s="8">
        <v>30</v>
      </c>
      <c r="M232" s="8">
        <v>1.3</v>
      </c>
      <c r="N232" s="9"/>
      <c r="P232" s="27">
        <v>27.580645161290299</v>
      </c>
      <c r="Q232" s="27">
        <v>0.80645161290330236</v>
      </c>
      <c r="R232" s="8">
        <v>3</v>
      </c>
      <c r="T232" s="27">
        <v>37.600806451612897</v>
      </c>
      <c r="U232" s="27">
        <v>5.4435483870968042</v>
      </c>
      <c r="V232" s="8">
        <v>3</v>
      </c>
      <c r="X232" s="27">
        <v>65.181451612903203</v>
      </c>
      <c r="Y232" s="27">
        <v>5.5029613161114046</v>
      </c>
      <c r="Z232" s="29">
        <v>3</v>
      </c>
      <c r="AB232" s="9">
        <v>0.36817948717948723</v>
      </c>
      <c r="AC232" s="9">
        <v>3.6817948717948724E-2</v>
      </c>
      <c r="AD232" s="8">
        <v>3</v>
      </c>
      <c r="AF232" s="9"/>
      <c r="AG232" s="9"/>
      <c r="AJ232" s="9"/>
      <c r="AK232" s="9"/>
      <c r="AN232" s="9"/>
      <c r="AO232" s="9"/>
      <c r="AR232" s="9"/>
      <c r="AS232" s="9"/>
      <c r="AV232" s="9"/>
      <c r="AW232" s="9"/>
      <c r="AZ232" s="9"/>
      <c r="BA232" s="9"/>
      <c r="BD232" s="27"/>
      <c r="BE232" s="27"/>
      <c r="BP232" s="27"/>
      <c r="BQ232" s="27"/>
    </row>
    <row r="233" spans="1:69" s="8" customFormat="1" x14ac:dyDescent="0.45">
      <c r="B233" s="9">
        <v>32</v>
      </c>
      <c r="C233" s="9">
        <v>51</v>
      </c>
      <c r="G233" s="8" t="s">
        <v>30</v>
      </c>
      <c r="H233" s="8" t="s">
        <v>74</v>
      </c>
      <c r="J233" s="8">
        <v>17</v>
      </c>
      <c r="K233" s="8">
        <v>134</v>
      </c>
      <c r="L233" s="8">
        <v>30</v>
      </c>
      <c r="M233" s="8">
        <v>1.3</v>
      </c>
      <c r="N233" s="9"/>
      <c r="P233" s="27">
        <v>30.241935483871</v>
      </c>
      <c r="Q233" s="27">
        <v>4.1935483870967012</v>
      </c>
      <c r="R233" s="8">
        <v>3</v>
      </c>
      <c r="T233" s="27">
        <v>34.778225806451601</v>
      </c>
      <c r="U233" s="27">
        <v>1.5120967741936013</v>
      </c>
      <c r="V233" s="8">
        <v>3</v>
      </c>
      <c r="X233" s="27">
        <v>65.020161290322605</v>
      </c>
      <c r="Y233" s="27">
        <v>4.4578340850067582</v>
      </c>
      <c r="Z233" s="29">
        <v>3</v>
      </c>
      <c r="AB233" s="9">
        <v>0.38635897435897443</v>
      </c>
      <c r="AC233" s="9">
        <v>3.8635897435897446E-2</v>
      </c>
      <c r="AD233" s="8">
        <v>3</v>
      </c>
      <c r="AF233" s="9"/>
      <c r="AG233" s="9"/>
      <c r="AJ233" s="9"/>
      <c r="AK233" s="9"/>
      <c r="AN233" s="9"/>
      <c r="AO233" s="9"/>
      <c r="AR233" s="9"/>
      <c r="AS233" s="9"/>
      <c r="AV233" s="9"/>
      <c r="AW233" s="9"/>
      <c r="AZ233" s="9"/>
      <c r="BA233" s="9"/>
      <c r="BD233" s="27"/>
      <c r="BE233" s="27"/>
      <c r="BP233" s="27"/>
      <c r="BQ233" s="27"/>
    </row>
    <row r="234" spans="1:69" s="8" customFormat="1" x14ac:dyDescent="0.45">
      <c r="B234" s="9">
        <v>32</v>
      </c>
      <c r="C234" s="9">
        <v>51</v>
      </c>
      <c r="G234" s="8" t="s">
        <v>30</v>
      </c>
      <c r="H234" s="8" t="s">
        <v>74</v>
      </c>
      <c r="J234" s="8">
        <v>17</v>
      </c>
      <c r="K234" s="8">
        <v>134</v>
      </c>
      <c r="L234" s="8">
        <v>30</v>
      </c>
      <c r="M234" s="8">
        <v>1.3</v>
      </c>
      <c r="N234" s="9"/>
      <c r="P234" s="27">
        <v>33.145161290322598</v>
      </c>
      <c r="Q234" s="27">
        <v>2.9838709677419004</v>
      </c>
      <c r="R234" s="8">
        <v>3</v>
      </c>
      <c r="T234" s="27">
        <v>37.600806451612897</v>
      </c>
      <c r="U234" s="27">
        <v>3.9314516129032029</v>
      </c>
      <c r="V234" s="8">
        <v>3</v>
      </c>
      <c r="X234" s="27">
        <v>70.745967741935488</v>
      </c>
      <c r="Y234" s="27">
        <v>4.9355645813556306</v>
      </c>
      <c r="Z234" s="29">
        <v>3</v>
      </c>
      <c r="AB234" s="9">
        <v>0.38335897435897431</v>
      </c>
      <c r="AC234" s="9">
        <v>3.833589743589743E-2</v>
      </c>
      <c r="AD234" s="8">
        <v>3</v>
      </c>
      <c r="AF234" s="9"/>
      <c r="AG234" s="9"/>
      <c r="AJ234" s="9"/>
      <c r="AK234" s="9"/>
      <c r="AN234" s="9"/>
      <c r="AO234" s="9"/>
      <c r="AR234" s="9"/>
      <c r="AS234" s="9"/>
      <c r="AV234" s="9"/>
      <c r="AW234" s="9"/>
      <c r="AZ234" s="9"/>
      <c r="BA234" s="9"/>
      <c r="BD234" s="27"/>
      <c r="BE234" s="27"/>
      <c r="BP234" s="27"/>
      <c r="BQ234" s="27"/>
    </row>
    <row r="235" spans="1:69" s="8" customFormat="1" x14ac:dyDescent="0.45">
      <c r="B235" s="9">
        <v>32</v>
      </c>
      <c r="C235" s="9">
        <v>51</v>
      </c>
      <c r="G235" s="8" t="s">
        <v>30</v>
      </c>
      <c r="H235" s="8" t="s">
        <v>74</v>
      </c>
      <c r="J235" s="8">
        <v>17</v>
      </c>
      <c r="K235" s="8">
        <v>134</v>
      </c>
      <c r="L235" s="8">
        <v>30</v>
      </c>
      <c r="M235" s="8">
        <v>1.3</v>
      </c>
      <c r="N235" s="9"/>
      <c r="P235" s="27">
        <v>27.661290322580601</v>
      </c>
      <c r="Q235" s="27">
        <v>2.0161290322580996</v>
      </c>
      <c r="R235" s="8">
        <v>3</v>
      </c>
      <c r="T235" s="27">
        <v>26.411290322580601</v>
      </c>
      <c r="U235" s="27">
        <v>4.8387096774193985</v>
      </c>
      <c r="V235" s="8">
        <v>3</v>
      </c>
      <c r="X235" s="27">
        <v>54.072580645161203</v>
      </c>
      <c r="Y235" s="27">
        <v>5.2419354838710213</v>
      </c>
      <c r="Z235" s="29">
        <v>3</v>
      </c>
      <c r="AB235" s="9">
        <v>0.35033333333333333</v>
      </c>
      <c r="AC235" s="9">
        <v>3.5033333333333333E-2</v>
      </c>
      <c r="AD235" s="8">
        <v>3</v>
      </c>
      <c r="AF235" s="9"/>
      <c r="AG235" s="9"/>
      <c r="AJ235" s="9"/>
      <c r="AK235" s="9"/>
      <c r="AN235" s="9"/>
      <c r="AO235" s="9"/>
      <c r="AR235" s="9"/>
      <c r="AS235" s="9"/>
      <c r="AV235" s="9"/>
      <c r="AW235" s="9"/>
      <c r="AZ235" s="9"/>
      <c r="BA235" s="9"/>
      <c r="BD235" s="27"/>
      <c r="BE235" s="27"/>
      <c r="BP235" s="27"/>
      <c r="BQ235" s="27"/>
    </row>
    <row r="236" spans="1:69" s="8" customFormat="1" x14ac:dyDescent="0.45">
      <c r="B236" s="9">
        <v>32</v>
      </c>
      <c r="C236" s="9">
        <v>51</v>
      </c>
      <c r="G236" s="8" t="s">
        <v>30</v>
      </c>
      <c r="H236" s="8" t="s">
        <v>74</v>
      </c>
      <c r="J236" s="8">
        <v>17</v>
      </c>
      <c r="K236" s="8">
        <v>134</v>
      </c>
      <c r="L236" s="8">
        <v>30</v>
      </c>
      <c r="M236" s="8">
        <v>1.3</v>
      </c>
      <c r="N236" s="9"/>
      <c r="P236" s="27">
        <v>27.580645161290299</v>
      </c>
      <c r="Q236" s="27">
        <v>1.4516129032258007</v>
      </c>
      <c r="R236" s="8">
        <v>3</v>
      </c>
      <c r="T236" s="27">
        <v>27.721774193548399</v>
      </c>
      <c r="U236" s="27">
        <v>0.40322580645160144</v>
      </c>
      <c r="V236" s="8">
        <v>3</v>
      </c>
      <c r="X236" s="27">
        <v>55.302419354838698</v>
      </c>
      <c r="Y236" s="27">
        <v>1.5065759429249435</v>
      </c>
      <c r="Z236" s="29">
        <v>3</v>
      </c>
      <c r="AB236" s="9">
        <v>0.34974358974358977</v>
      </c>
      <c r="AC236" s="9">
        <v>3.4974358974358979E-2</v>
      </c>
      <c r="AD236" s="8">
        <v>3</v>
      </c>
      <c r="AF236" s="9"/>
      <c r="AG236" s="9"/>
      <c r="AJ236" s="9"/>
      <c r="AK236" s="9"/>
      <c r="AN236" s="9"/>
      <c r="AO236" s="9"/>
      <c r="AR236" s="9"/>
      <c r="AS236" s="9"/>
      <c r="AV236" s="9"/>
      <c r="AW236" s="9"/>
      <c r="AZ236" s="9"/>
      <c r="BA236" s="9"/>
      <c r="BD236" s="27"/>
      <c r="BE236" s="27"/>
      <c r="BP236" s="27"/>
      <c r="BQ236" s="27"/>
    </row>
    <row r="237" spans="1:69" s="8" customFormat="1" x14ac:dyDescent="0.45">
      <c r="B237" s="9">
        <v>32</v>
      </c>
      <c r="C237" s="9">
        <v>51</v>
      </c>
      <c r="G237" s="8" t="s">
        <v>30</v>
      </c>
      <c r="H237" s="8" t="s">
        <v>74</v>
      </c>
      <c r="J237" s="8">
        <v>17</v>
      </c>
      <c r="K237" s="8">
        <v>134</v>
      </c>
      <c r="L237" s="8">
        <v>30</v>
      </c>
      <c r="M237" s="8">
        <v>1.3</v>
      </c>
      <c r="N237" s="9"/>
      <c r="P237" s="27">
        <v>27.661290322580601</v>
      </c>
      <c r="Q237" s="27">
        <v>3.0645161290322989</v>
      </c>
      <c r="R237" s="8">
        <v>3</v>
      </c>
      <c r="T237" s="27">
        <v>28.125</v>
      </c>
      <c r="U237" s="27">
        <v>1.8145161290322989</v>
      </c>
      <c r="V237" s="8">
        <v>3</v>
      </c>
      <c r="X237" s="27">
        <v>55.786290322580598</v>
      </c>
      <c r="Y237" s="27">
        <v>3.5614221720567563</v>
      </c>
      <c r="Z237" s="29">
        <v>3</v>
      </c>
      <c r="AB237" s="9">
        <v>0.34923076923076923</v>
      </c>
      <c r="AC237" s="9">
        <v>3.4923076923076925E-2</v>
      </c>
      <c r="AD237" s="8">
        <v>3</v>
      </c>
      <c r="AF237" s="9"/>
      <c r="AG237" s="9"/>
      <c r="AJ237" s="9"/>
      <c r="AK237" s="9"/>
      <c r="AN237" s="9"/>
      <c r="AO237" s="9"/>
      <c r="AR237" s="9"/>
      <c r="AS237" s="9"/>
      <c r="AV237" s="9"/>
      <c r="AW237" s="9"/>
      <c r="AZ237" s="9"/>
      <c r="BA237" s="9"/>
      <c r="BD237" s="27"/>
      <c r="BE237" s="27"/>
      <c r="BP237" s="27"/>
      <c r="BQ237" s="27"/>
    </row>
    <row r="238" spans="1:69" s="8" customFormat="1" x14ac:dyDescent="0.45">
      <c r="B238" s="9">
        <v>32</v>
      </c>
      <c r="C238" s="9">
        <v>51</v>
      </c>
      <c r="G238" s="8" t="s">
        <v>30</v>
      </c>
      <c r="H238" s="8" t="s">
        <v>74</v>
      </c>
      <c r="J238" s="8">
        <v>17</v>
      </c>
      <c r="K238" s="8">
        <v>134</v>
      </c>
      <c r="L238" s="8">
        <v>30</v>
      </c>
      <c r="M238" s="8">
        <v>1.3</v>
      </c>
      <c r="N238" s="9"/>
      <c r="P238" s="27">
        <v>27.419354838709701</v>
      </c>
      <c r="Q238" s="27">
        <v>2.338709677419299</v>
      </c>
      <c r="R238" s="8">
        <v>3</v>
      </c>
      <c r="T238" s="27">
        <v>25</v>
      </c>
      <c r="U238" s="27">
        <v>0.40322580645160144</v>
      </c>
      <c r="V238" s="8">
        <v>3</v>
      </c>
      <c r="X238" s="27">
        <v>52.419354838709701</v>
      </c>
      <c r="Y238" s="27">
        <v>2.3732159628325498</v>
      </c>
      <c r="Z238" s="29">
        <v>3</v>
      </c>
      <c r="AB238" s="9">
        <v>0.34982051282051285</v>
      </c>
      <c r="AC238" s="9">
        <v>3.4982051282051285E-2</v>
      </c>
      <c r="AD238" s="8">
        <v>3</v>
      </c>
      <c r="AF238" s="9"/>
      <c r="AG238" s="9"/>
      <c r="AJ238" s="9"/>
      <c r="AK238" s="9"/>
      <c r="AN238" s="9"/>
      <c r="AO238" s="9"/>
      <c r="AR238" s="9"/>
      <c r="AS238" s="9"/>
      <c r="AV238" s="9"/>
      <c r="AW238" s="9"/>
      <c r="AZ238" s="9"/>
      <c r="BA238" s="9"/>
      <c r="BD238" s="27"/>
      <c r="BE238" s="27"/>
      <c r="BP238" s="27"/>
      <c r="BQ238" s="27"/>
    </row>
    <row r="239" spans="1:69" s="8" customFormat="1" x14ac:dyDescent="0.45">
      <c r="B239" s="9">
        <v>32</v>
      </c>
      <c r="C239" s="9">
        <v>51</v>
      </c>
      <c r="G239" s="8" t="s">
        <v>30</v>
      </c>
      <c r="H239" s="8" t="s">
        <v>74</v>
      </c>
      <c r="J239" s="8">
        <v>17</v>
      </c>
      <c r="K239" s="8">
        <v>134</v>
      </c>
      <c r="L239" s="8">
        <v>30</v>
      </c>
      <c r="M239" s="8">
        <v>1.3</v>
      </c>
      <c r="N239" s="9"/>
      <c r="P239" s="27">
        <v>27.5</v>
      </c>
      <c r="Q239" s="27">
        <v>0.48387096774190042</v>
      </c>
      <c r="R239" s="8">
        <v>3</v>
      </c>
      <c r="T239" s="27">
        <v>26.310483870967701</v>
      </c>
      <c r="U239" s="27">
        <v>2.8225806451612989</v>
      </c>
      <c r="V239" s="8">
        <v>3</v>
      </c>
      <c r="X239" s="27">
        <v>53.810483870967701</v>
      </c>
      <c r="Y239" s="27">
        <v>2.8637549846072128</v>
      </c>
      <c r="Z239" s="29">
        <v>3</v>
      </c>
      <c r="AB239" s="9">
        <v>0.34728205128205131</v>
      </c>
      <c r="AC239" s="9">
        <v>3.4728205128205132E-2</v>
      </c>
      <c r="AD239" s="8">
        <v>3</v>
      </c>
      <c r="AF239" s="9"/>
      <c r="AG239" s="9"/>
      <c r="AJ239" s="9"/>
      <c r="AK239" s="9"/>
      <c r="AN239" s="9"/>
      <c r="AO239" s="9"/>
      <c r="AR239" s="9"/>
      <c r="AS239" s="9"/>
      <c r="AV239" s="9"/>
      <c r="AW239" s="9"/>
      <c r="AZ239" s="9"/>
      <c r="BA239" s="9"/>
      <c r="BD239" s="27"/>
      <c r="BE239" s="27"/>
      <c r="BP239" s="27"/>
      <c r="BQ239" s="27"/>
    </row>
    <row r="240" spans="1:69" s="8" customFormat="1" x14ac:dyDescent="0.45">
      <c r="A240" s="8" t="s">
        <v>80</v>
      </c>
      <c r="B240" s="9">
        <v>40.651666666666664</v>
      </c>
      <c r="C240" s="9">
        <v>104.99861111111112</v>
      </c>
      <c r="G240" s="8" t="s">
        <v>30</v>
      </c>
      <c r="H240" s="8" t="s">
        <v>74</v>
      </c>
      <c r="J240" s="8">
        <v>8.9</v>
      </c>
      <c r="K240" s="8">
        <v>383</v>
      </c>
      <c r="L240" s="8">
        <v>15</v>
      </c>
      <c r="M240" s="8">
        <v>1.39</v>
      </c>
      <c r="N240" s="9">
        <v>7.6</v>
      </c>
      <c r="P240" s="27">
        <v>10.574536633333333</v>
      </c>
      <c r="Q240" s="27">
        <f t="shared" ref="Q240:Q258" si="26">P240/10</f>
        <v>1.0574536633333333</v>
      </c>
      <c r="R240" s="8">
        <v>3</v>
      </c>
      <c r="T240" s="27">
        <v>16.983333333333331</v>
      </c>
      <c r="U240" s="27">
        <f t="shared" ref="U240:U258" si="27">T240/10</f>
        <v>1.698333333333333</v>
      </c>
      <c r="V240" s="8">
        <v>3</v>
      </c>
      <c r="X240" s="27">
        <v>27.557869966666665</v>
      </c>
      <c r="Y240" s="27">
        <f t="shared" ref="Y240:Y258" si="28">X240/10</f>
        <v>2.7557869966666666</v>
      </c>
      <c r="Z240" s="29">
        <v>3</v>
      </c>
      <c r="AB240" s="9">
        <v>0.63309352517985618</v>
      </c>
      <c r="AC240" s="9">
        <f t="shared" ref="AC240:AC248" si="29">AB240/10</f>
        <v>6.3309352517985612E-2</v>
      </c>
      <c r="AD240" s="8">
        <v>3</v>
      </c>
      <c r="AF240" s="9">
        <v>12.5</v>
      </c>
      <c r="AG240" s="9">
        <f t="shared" ref="AG240:AG246" si="30">AF240/10</f>
        <v>1.25</v>
      </c>
      <c r="AH240" s="8">
        <v>3</v>
      </c>
      <c r="AJ240" s="9"/>
      <c r="AK240" s="9"/>
      <c r="AN240" s="9"/>
      <c r="AO240" s="9"/>
      <c r="AR240" s="9"/>
      <c r="AS240" s="9"/>
      <c r="AV240" s="9"/>
      <c r="AW240" s="9"/>
      <c r="AZ240" s="9"/>
      <c r="BA240" s="9"/>
      <c r="BD240" s="27"/>
      <c r="BE240" s="27"/>
      <c r="BP240" s="27"/>
      <c r="BQ240" s="27"/>
    </row>
    <row r="241" spans="1:69" s="8" customFormat="1" x14ac:dyDescent="0.45">
      <c r="B241" s="9">
        <v>40.651666666666664</v>
      </c>
      <c r="C241" s="9">
        <v>104.99861111111112</v>
      </c>
      <c r="G241" s="8" t="s">
        <v>30</v>
      </c>
      <c r="H241" s="8" t="s">
        <v>74</v>
      </c>
      <c r="J241" s="8">
        <v>8.9</v>
      </c>
      <c r="K241" s="8">
        <v>383</v>
      </c>
      <c r="L241" s="8">
        <v>15</v>
      </c>
      <c r="M241" s="8">
        <v>1.39</v>
      </c>
      <c r="N241" s="9">
        <v>7.6</v>
      </c>
      <c r="P241" s="27">
        <v>9.0283090000000001</v>
      </c>
      <c r="Q241" s="27">
        <f t="shared" si="26"/>
        <v>0.90283089999999999</v>
      </c>
      <c r="R241" s="8">
        <v>3</v>
      </c>
      <c r="T241" s="27">
        <v>14.5</v>
      </c>
      <c r="U241" s="27">
        <f t="shared" si="27"/>
        <v>1.45</v>
      </c>
      <c r="V241" s="8">
        <v>3</v>
      </c>
      <c r="X241" s="27">
        <v>23.528309</v>
      </c>
      <c r="Y241" s="27">
        <f t="shared" si="28"/>
        <v>2.3528308999999998</v>
      </c>
      <c r="Z241" s="29">
        <v>3</v>
      </c>
      <c r="AB241" s="9">
        <v>0.68105515587529986</v>
      </c>
      <c r="AC241" s="9">
        <f t="shared" si="29"/>
        <v>6.8105515587529988E-2</v>
      </c>
      <c r="AD241" s="8">
        <v>3</v>
      </c>
      <c r="AF241" s="9">
        <v>12.5</v>
      </c>
      <c r="AG241" s="9">
        <f t="shared" si="30"/>
        <v>1.25</v>
      </c>
      <c r="AH241" s="8">
        <v>3</v>
      </c>
      <c r="AJ241" s="9"/>
      <c r="AK241" s="9"/>
      <c r="AN241" s="9"/>
      <c r="AO241" s="9"/>
      <c r="AR241" s="9"/>
      <c r="AS241" s="9"/>
      <c r="AV241" s="9"/>
      <c r="AW241" s="9"/>
      <c r="AZ241" s="9"/>
      <c r="BA241" s="9"/>
      <c r="BD241" s="27"/>
      <c r="BE241" s="27"/>
      <c r="BP241" s="27"/>
      <c r="BQ241" s="27"/>
    </row>
    <row r="242" spans="1:69" s="8" customFormat="1" x14ac:dyDescent="0.45">
      <c r="B242" s="9">
        <v>40.651666666666664</v>
      </c>
      <c r="C242" s="9">
        <v>104.99861111111112</v>
      </c>
      <c r="G242" s="8" t="s">
        <v>30</v>
      </c>
      <c r="H242" s="8" t="s">
        <v>74</v>
      </c>
      <c r="J242" s="8">
        <v>8.9</v>
      </c>
      <c r="K242" s="8">
        <v>383</v>
      </c>
      <c r="L242" s="8">
        <v>15</v>
      </c>
      <c r="M242" s="8">
        <v>1.39</v>
      </c>
      <c r="N242" s="9">
        <v>7.6</v>
      </c>
      <c r="P242" s="27">
        <v>5.4481175000000004</v>
      </c>
      <c r="Q242" s="27">
        <f t="shared" si="26"/>
        <v>0.54481175000000004</v>
      </c>
      <c r="R242" s="8">
        <v>3</v>
      </c>
      <c r="T242" s="27">
        <v>8.75</v>
      </c>
      <c r="U242" s="27">
        <f t="shared" si="27"/>
        <v>0.875</v>
      </c>
      <c r="V242" s="8">
        <v>3</v>
      </c>
      <c r="X242" s="27">
        <v>14.1981175</v>
      </c>
      <c r="Y242" s="27">
        <f t="shared" si="28"/>
        <v>1.41981175</v>
      </c>
      <c r="Z242" s="29">
        <v>3</v>
      </c>
      <c r="AB242" s="9">
        <v>0.63629096722621914</v>
      </c>
      <c r="AC242" s="9">
        <f t="shared" si="29"/>
        <v>6.3629096722621917E-2</v>
      </c>
      <c r="AD242" s="8">
        <v>3</v>
      </c>
      <c r="AF242" s="9">
        <v>12.5</v>
      </c>
      <c r="AG242" s="9">
        <f t="shared" si="30"/>
        <v>1.25</v>
      </c>
      <c r="AH242" s="8">
        <v>3</v>
      </c>
      <c r="AJ242" s="9"/>
      <c r="AK242" s="9"/>
      <c r="AN242" s="9"/>
      <c r="AO242" s="9"/>
      <c r="AR242" s="9"/>
      <c r="AS242" s="9"/>
      <c r="AV242" s="9"/>
      <c r="AW242" s="9"/>
      <c r="AZ242" s="9"/>
      <c r="BA242" s="9"/>
      <c r="BD242" s="27"/>
      <c r="BE242" s="27"/>
      <c r="BP242" s="27"/>
      <c r="BQ242" s="27"/>
    </row>
    <row r="243" spans="1:69" s="8" customFormat="1" x14ac:dyDescent="0.45">
      <c r="B243" s="9">
        <v>40.651666666666664</v>
      </c>
      <c r="C243" s="9">
        <v>-104.99861111111112</v>
      </c>
      <c r="G243" s="8" t="s">
        <v>30</v>
      </c>
      <c r="H243" s="8" t="s">
        <v>74</v>
      </c>
      <c r="J243" s="8">
        <v>8.9</v>
      </c>
      <c r="K243" s="8">
        <v>383</v>
      </c>
      <c r="L243" s="8">
        <v>15</v>
      </c>
      <c r="M243" s="8">
        <v>1.39</v>
      </c>
      <c r="N243" s="9">
        <v>7.6</v>
      </c>
      <c r="P243" s="27">
        <v>8.5405727666666689</v>
      </c>
      <c r="Q243" s="27">
        <f t="shared" si="26"/>
        <v>0.85405727666666686</v>
      </c>
      <c r="R243" s="8">
        <v>3</v>
      </c>
      <c r="T243" s="27">
        <v>13.716666666666669</v>
      </c>
      <c r="U243" s="27">
        <f t="shared" si="27"/>
        <v>1.3716666666666668</v>
      </c>
      <c r="V243" s="8">
        <v>3</v>
      </c>
      <c r="X243" s="27">
        <v>22.257239433333339</v>
      </c>
      <c r="Y243" s="27">
        <f t="shared" si="28"/>
        <v>2.225723943333334</v>
      </c>
      <c r="Z243" s="29">
        <v>3</v>
      </c>
      <c r="AB243" s="9">
        <v>0.65227817745803363</v>
      </c>
      <c r="AC243" s="9">
        <f t="shared" si="29"/>
        <v>6.5227817745803357E-2</v>
      </c>
      <c r="AD243" s="8">
        <v>3</v>
      </c>
      <c r="AF243" s="9">
        <v>12.5</v>
      </c>
      <c r="AG243" s="9">
        <f t="shared" si="30"/>
        <v>1.25</v>
      </c>
      <c r="AH243" s="8">
        <v>3</v>
      </c>
      <c r="AJ243" s="9"/>
      <c r="AK243" s="9"/>
      <c r="AN243" s="9"/>
      <c r="AO243" s="9"/>
      <c r="AR243" s="9"/>
      <c r="AS243" s="9"/>
      <c r="AV243" s="9"/>
      <c r="AW243" s="9"/>
      <c r="AZ243" s="9"/>
      <c r="BA243" s="9"/>
      <c r="BD243" s="27"/>
      <c r="BE243" s="27"/>
      <c r="BP243" s="27"/>
      <c r="BQ243" s="27"/>
    </row>
    <row r="244" spans="1:69" s="8" customFormat="1" x14ac:dyDescent="0.45">
      <c r="B244" s="9">
        <v>40.651666666666664</v>
      </c>
      <c r="C244" s="9">
        <v>-104.99861111111112</v>
      </c>
      <c r="G244" s="8" t="s">
        <v>30</v>
      </c>
      <c r="H244" s="8" t="s">
        <v>74</v>
      </c>
      <c r="J244" s="8">
        <v>8.9</v>
      </c>
      <c r="K244" s="8">
        <v>383</v>
      </c>
      <c r="L244" s="8">
        <v>15</v>
      </c>
      <c r="M244" s="8">
        <v>1.39</v>
      </c>
      <c r="N244" s="9">
        <v>7.6</v>
      </c>
      <c r="P244" s="27">
        <v>13.947180800000002</v>
      </c>
      <c r="Q244" s="27">
        <f t="shared" si="26"/>
        <v>1.3947180800000001</v>
      </c>
      <c r="R244" s="8">
        <v>3</v>
      </c>
      <c r="T244" s="27">
        <v>22.400000000000002</v>
      </c>
      <c r="U244" s="27">
        <f t="shared" si="27"/>
        <v>2.2400000000000002</v>
      </c>
      <c r="V244" s="8">
        <v>3</v>
      </c>
      <c r="X244" s="27">
        <v>36.347180800000004</v>
      </c>
      <c r="Y244" s="27">
        <f t="shared" si="28"/>
        <v>3.6347180800000003</v>
      </c>
      <c r="Z244" s="29">
        <v>3</v>
      </c>
      <c r="AB244" s="9">
        <v>0.66506794564348526</v>
      </c>
      <c r="AC244" s="9">
        <f t="shared" si="29"/>
        <v>6.650679456434852E-2</v>
      </c>
      <c r="AD244" s="8">
        <v>3</v>
      </c>
      <c r="AF244" s="9">
        <v>12.5</v>
      </c>
      <c r="AG244" s="9">
        <f t="shared" si="30"/>
        <v>1.25</v>
      </c>
      <c r="AH244" s="8">
        <v>3</v>
      </c>
      <c r="AJ244" s="9"/>
      <c r="AK244" s="9"/>
      <c r="AN244" s="9"/>
      <c r="AO244" s="9"/>
      <c r="AR244" s="9"/>
      <c r="AS244" s="9"/>
      <c r="AV244" s="9"/>
      <c r="AW244" s="9"/>
      <c r="AZ244" s="9"/>
      <c r="BA244" s="9"/>
      <c r="BD244" s="27"/>
      <c r="BE244" s="27"/>
      <c r="BP244" s="27"/>
      <c r="BQ244" s="27"/>
    </row>
    <row r="245" spans="1:69" s="8" customFormat="1" x14ac:dyDescent="0.45">
      <c r="B245" s="9">
        <v>40.651666666666664</v>
      </c>
      <c r="C245" s="9">
        <v>-104.99861111111112</v>
      </c>
      <c r="G245" s="8" t="s">
        <v>30</v>
      </c>
      <c r="H245" s="8" t="s">
        <v>74</v>
      </c>
      <c r="J245" s="8">
        <v>8.9</v>
      </c>
      <c r="K245" s="8">
        <v>383</v>
      </c>
      <c r="L245" s="8">
        <v>15</v>
      </c>
      <c r="M245" s="8">
        <v>1.39</v>
      </c>
      <c r="N245" s="9">
        <v>7.6</v>
      </c>
      <c r="P245" s="27">
        <v>14.455671766666667</v>
      </c>
      <c r="Q245" s="27">
        <f t="shared" si="26"/>
        <v>1.4455671766666667</v>
      </c>
      <c r="R245" s="8">
        <v>3</v>
      </c>
      <c r="T245" s="27">
        <v>23.216666666666665</v>
      </c>
      <c r="U245" s="27">
        <f t="shared" si="27"/>
        <v>2.3216666666666663</v>
      </c>
      <c r="V245" s="8">
        <v>3</v>
      </c>
      <c r="X245" s="27">
        <v>37.67233843333333</v>
      </c>
      <c r="Y245" s="27">
        <f t="shared" si="28"/>
        <v>3.767233843333333</v>
      </c>
      <c r="Z245" s="29">
        <v>3</v>
      </c>
      <c r="AB245" s="9">
        <v>0.62030375699440454</v>
      </c>
      <c r="AC245" s="9">
        <f t="shared" si="29"/>
        <v>6.2030375699440456E-2</v>
      </c>
      <c r="AD245" s="8">
        <v>3</v>
      </c>
      <c r="AF245" s="9">
        <v>12.5</v>
      </c>
      <c r="AG245" s="9">
        <f t="shared" si="30"/>
        <v>1.25</v>
      </c>
      <c r="AH245" s="8">
        <v>3</v>
      </c>
      <c r="AJ245" s="9"/>
      <c r="AK245" s="9"/>
      <c r="AN245" s="9"/>
      <c r="AO245" s="9"/>
      <c r="AR245" s="9"/>
      <c r="AS245" s="9"/>
      <c r="AV245" s="9"/>
      <c r="AW245" s="9"/>
      <c r="AZ245" s="9"/>
      <c r="BA245" s="9"/>
      <c r="BD245" s="27"/>
      <c r="BE245" s="27"/>
      <c r="BP245" s="27"/>
      <c r="BQ245" s="27"/>
    </row>
    <row r="246" spans="1:69" s="8" customFormat="1" x14ac:dyDescent="0.45">
      <c r="B246" s="9">
        <v>40.651666666666664</v>
      </c>
      <c r="C246" s="9">
        <v>-104.99861111111112</v>
      </c>
      <c r="G246" s="8" t="s">
        <v>30</v>
      </c>
      <c r="H246" s="8" t="s">
        <v>74</v>
      </c>
      <c r="J246" s="8">
        <v>8.9</v>
      </c>
      <c r="K246" s="8">
        <v>383</v>
      </c>
      <c r="L246" s="8">
        <v>15</v>
      </c>
      <c r="M246" s="8">
        <v>1.39</v>
      </c>
      <c r="N246" s="9">
        <v>7.6</v>
      </c>
      <c r="P246" s="27">
        <v>13.231142500000001</v>
      </c>
      <c r="Q246" s="27">
        <f t="shared" si="26"/>
        <v>1.3231142500000002</v>
      </c>
      <c r="R246" s="8">
        <v>3</v>
      </c>
      <c r="T246" s="27">
        <v>21.25</v>
      </c>
      <c r="U246" s="27">
        <f t="shared" si="27"/>
        <v>2.125</v>
      </c>
      <c r="V246" s="8">
        <v>3</v>
      </c>
      <c r="X246" s="27">
        <v>34.481142500000004</v>
      </c>
      <c r="Y246" s="27">
        <f t="shared" si="28"/>
        <v>3.4481142500000006</v>
      </c>
      <c r="Z246" s="29">
        <v>3</v>
      </c>
      <c r="AB246" s="9">
        <v>0.59792166266986424</v>
      </c>
      <c r="AC246" s="9">
        <f t="shared" si="29"/>
        <v>5.9792166266986427E-2</v>
      </c>
      <c r="AD246" s="8">
        <v>3</v>
      </c>
      <c r="AF246" s="9">
        <v>12.5</v>
      </c>
      <c r="AG246" s="9">
        <f t="shared" si="30"/>
        <v>1.25</v>
      </c>
      <c r="AH246" s="8">
        <v>3</v>
      </c>
      <c r="AJ246" s="9"/>
      <c r="AK246" s="9"/>
      <c r="AN246" s="9"/>
      <c r="AO246" s="9"/>
      <c r="AR246" s="9"/>
      <c r="AS246" s="9"/>
      <c r="AV246" s="9"/>
      <c r="AW246" s="9"/>
      <c r="AZ246" s="9"/>
      <c r="BA246" s="9"/>
      <c r="BD246" s="27"/>
      <c r="BE246" s="27"/>
      <c r="BP246" s="27"/>
      <c r="BQ246" s="27"/>
    </row>
    <row r="247" spans="1:69" s="8" customFormat="1" x14ac:dyDescent="0.45">
      <c r="B247" s="9">
        <v>40.651666666666664</v>
      </c>
      <c r="C247" s="9">
        <v>-104.99861111111112</v>
      </c>
      <c r="G247" s="8" t="s">
        <v>30</v>
      </c>
      <c r="H247" s="8" t="s">
        <v>74</v>
      </c>
      <c r="J247" s="8">
        <v>8.9</v>
      </c>
      <c r="K247" s="8">
        <v>383</v>
      </c>
      <c r="L247" s="8">
        <v>15</v>
      </c>
      <c r="M247" s="8">
        <v>1.39</v>
      </c>
      <c r="N247" s="9"/>
      <c r="P247" s="27">
        <v>4.3066071666666677</v>
      </c>
      <c r="Q247" s="27">
        <f t="shared" si="26"/>
        <v>0.43066071666666678</v>
      </c>
      <c r="R247" s="8">
        <v>3</v>
      </c>
      <c r="T247" s="27">
        <v>6.9166666666666679</v>
      </c>
      <c r="U247" s="27">
        <f t="shared" si="27"/>
        <v>0.69166666666666676</v>
      </c>
      <c r="V247" s="8">
        <v>3</v>
      </c>
      <c r="X247" s="27">
        <v>11.223273833333336</v>
      </c>
      <c r="Y247" s="27">
        <f t="shared" si="28"/>
        <v>1.1223273833333336</v>
      </c>
      <c r="Z247" s="29">
        <v>3</v>
      </c>
      <c r="AB247" s="9">
        <v>0.26858513189448446</v>
      </c>
      <c r="AC247" s="9">
        <f t="shared" si="29"/>
        <v>2.6858513189448447E-2</v>
      </c>
      <c r="AD247" s="8">
        <v>3</v>
      </c>
      <c r="AF247" s="9"/>
      <c r="AG247" s="9"/>
      <c r="AJ247" s="9"/>
      <c r="AK247" s="9"/>
      <c r="AN247" s="9"/>
      <c r="AO247" s="9"/>
      <c r="AR247" s="9"/>
      <c r="AS247" s="9"/>
      <c r="AV247" s="9"/>
      <c r="AW247" s="9"/>
      <c r="AZ247" s="9"/>
      <c r="BA247" s="9"/>
      <c r="BD247" s="27"/>
      <c r="BE247" s="27"/>
      <c r="BP247" s="27"/>
      <c r="BQ247" s="27"/>
    </row>
    <row r="248" spans="1:69" s="8" customFormat="1" x14ac:dyDescent="0.45">
      <c r="B248" s="9">
        <v>40.651666666666664</v>
      </c>
      <c r="C248" s="9">
        <v>-104.99861111111112</v>
      </c>
      <c r="G248" s="8" t="s">
        <v>30</v>
      </c>
      <c r="H248" s="8" t="s">
        <v>74</v>
      </c>
      <c r="J248" s="8">
        <v>8.9</v>
      </c>
      <c r="K248" s="8">
        <v>383</v>
      </c>
      <c r="L248" s="8">
        <v>15</v>
      </c>
      <c r="M248" s="8">
        <v>1.39</v>
      </c>
      <c r="N248" s="9"/>
      <c r="P248" s="27">
        <v>6.5476187500000007</v>
      </c>
      <c r="Q248" s="27">
        <f t="shared" si="26"/>
        <v>0.65476187500000005</v>
      </c>
      <c r="R248" s="8">
        <v>3</v>
      </c>
      <c r="T248" s="27">
        <v>6.25</v>
      </c>
      <c r="U248" s="27">
        <f t="shared" si="27"/>
        <v>0.625</v>
      </c>
      <c r="V248" s="8">
        <v>3</v>
      </c>
      <c r="X248" s="27">
        <v>12.797618750000002</v>
      </c>
      <c r="Y248" s="27">
        <f t="shared" si="28"/>
        <v>1.2797618750000002</v>
      </c>
      <c r="Z248" s="29">
        <v>3</v>
      </c>
      <c r="AB248" s="9">
        <v>0.19504396482813752</v>
      </c>
      <c r="AC248" s="9">
        <f t="shared" si="29"/>
        <v>1.9504396482813751E-2</v>
      </c>
      <c r="AD248" s="8">
        <v>3</v>
      </c>
      <c r="AF248" s="9"/>
      <c r="AG248" s="9"/>
      <c r="AJ248" s="9"/>
      <c r="AK248" s="9"/>
      <c r="AN248" s="9"/>
      <c r="AO248" s="9"/>
      <c r="AR248" s="9"/>
      <c r="AS248" s="9"/>
      <c r="AV248" s="9"/>
      <c r="AW248" s="9"/>
      <c r="AZ248" s="9"/>
      <c r="BA248" s="9"/>
      <c r="BD248" s="27"/>
      <c r="BE248" s="27"/>
      <c r="BP248" s="27"/>
      <c r="BQ248" s="27"/>
    </row>
    <row r="249" spans="1:69" s="8" customFormat="1" x14ac:dyDescent="0.45">
      <c r="A249" s="8" t="s">
        <v>81</v>
      </c>
      <c r="B249" s="9">
        <v>31.616666666666667</v>
      </c>
      <c r="C249" s="9">
        <v>120.46666666666667</v>
      </c>
      <c r="G249" s="8" t="s">
        <v>30</v>
      </c>
      <c r="H249" s="8" t="s">
        <v>82</v>
      </c>
      <c r="J249" s="8">
        <v>16</v>
      </c>
      <c r="K249" s="8">
        <v>1080</v>
      </c>
      <c r="L249" s="8">
        <v>10</v>
      </c>
      <c r="M249" s="8">
        <v>1.2</v>
      </c>
      <c r="N249" s="9">
        <v>6.8</v>
      </c>
      <c r="P249" s="27">
        <v>5.3</v>
      </c>
      <c r="Q249" s="27">
        <f t="shared" si="26"/>
        <v>0.53</v>
      </c>
      <c r="R249" s="32">
        <v>3</v>
      </c>
      <c r="T249" s="27">
        <v>12.3</v>
      </c>
      <c r="U249" s="27">
        <f t="shared" si="27"/>
        <v>1.23</v>
      </c>
      <c r="V249" s="32">
        <v>3</v>
      </c>
      <c r="X249" s="27">
        <v>17.600000000000001</v>
      </c>
      <c r="Y249" s="27">
        <f t="shared" si="28"/>
        <v>1.7600000000000002</v>
      </c>
      <c r="Z249" s="29">
        <v>3</v>
      </c>
      <c r="AF249" s="9">
        <v>15</v>
      </c>
      <c r="AG249" s="9">
        <f>AF249/10</f>
        <v>1.5</v>
      </c>
      <c r="AH249" s="8">
        <v>3</v>
      </c>
      <c r="AJ249" s="9">
        <v>1.59</v>
      </c>
      <c r="AK249" s="9">
        <f>AJ249/10</f>
        <v>0.159</v>
      </c>
      <c r="AL249" s="8">
        <v>3</v>
      </c>
      <c r="AN249" s="9">
        <f>AF249/AJ249</f>
        <v>9.4339622641509422</v>
      </c>
      <c r="AO249" s="9">
        <f>AN249/10</f>
        <v>0.94339622641509424</v>
      </c>
      <c r="AP249" s="8">
        <v>3</v>
      </c>
      <c r="AR249" s="9"/>
      <c r="AS249" s="9"/>
      <c r="AV249" s="9"/>
      <c r="AW249" s="9"/>
      <c r="AZ249" s="9"/>
      <c r="BA249" s="9"/>
      <c r="BD249" s="27"/>
      <c r="BE249" s="27"/>
      <c r="BP249" s="27"/>
      <c r="BQ249" s="27"/>
    </row>
    <row r="250" spans="1:69" s="8" customFormat="1" x14ac:dyDescent="0.45">
      <c r="B250" s="9">
        <v>31.616666666666667</v>
      </c>
      <c r="C250" s="9">
        <v>120.46666666666667</v>
      </c>
      <c r="G250" s="8" t="s">
        <v>30</v>
      </c>
      <c r="H250" s="8" t="s">
        <v>82</v>
      </c>
      <c r="J250" s="8">
        <v>16</v>
      </c>
      <c r="K250" s="8">
        <v>1080</v>
      </c>
      <c r="L250" s="8">
        <v>10</v>
      </c>
      <c r="M250" s="8">
        <v>1.2</v>
      </c>
      <c r="N250" s="9">
        <v>6.8</v>
      </c>
      <c r="P250" s="27">
        <v>15.7</v>
      </c>
      <c r="Q250" s="27">
        <f t="shared" si="26"/>
        <v>1.5699999999999998</v>
      </c>
      <c r="R250" s="32">
        <v>3</v>
      </c>
      <c r="T250" s="27">
        <v>33.4</v>
      </c>
      <c r="U250" s="27">
        <f t="shared" si="27"/>
        <v>3.34</v>
      </c>
      <c r="V250" s="32">
        <v>3</v>
      </c>
      <c r="X250" s="27">
        <v>49.099999999999994</v>
      </c>
      <c r="Y250" s="27">
        <f t="shared" si="28"/>
        <v>4.9099999999999993</v>
      </c>
      <c r="Z250" s="29">
        <v>3</v>
      </c>
      <c r="AF250" s="9">
        <v>15</v>
      </c>
      <c r="AG250" s="9">
        <f>AF250/10</f>
        <v>1.5</v>
      </c>
      <c r="AH250" s="8">
        <v>3</v>
      </c>
      <c r="AJ250" s="9">
        <v>1.59</v>
      </c>
      <c r="AK250" s="9">
        <f>AJ250/10</f>
        <v>0.159</v>
      </c>
      <c r="AL250" s="8">
        <v>3</v>
      </c>
      <c r="AN250" s="9">
        <f>AF250/AJ250</f>
        <v>9.4339622641509422</v>
      </c>
      <c r="AO250" s="9">
        <f>AN250/10</f>
        <v>0.94339622641509424</v>
      </c>
      <c r="AP250" s="8">
        <v>3</v>
      </c>
      <c r="AR250" s="9"/>
      <c r="AS250" s="9"/>
      <c r="AV250" s="9"/>
      <c r="AW250" s="9"/>
      <c r="AZ250" s="9"/>
      <c r="BA250" s="9"/>
      <c r="BD250" s="27"/>
      <c r="BE250" s="27"/>
      <c r="BP250" s="27"/>
      <c r="BQ250" s="27"/>
    </row>
    <row r="251" spans="1:69" s="8" customFormat="1" x14ac:dyDescent="0.45">
      <c r="B251" s="9">
        <v>31.616666666666667</v>
      </c>
      <c r="C251" s="9">
        <v>120.46666666666667</v>
      </c>
      <c r="G251" s="8" t="s">
        <v>30</v>
      </c>
      <c r="H251" s="8" t="s">
        <v>83</v>
      </c>
      <c r="J251" s="8">
        <v>16</v>
      </c>
      <c r="K251" s="8">
        <v>1080</v>
      </c>
      <c r="L251" s="8">
        <v>10</v>
      </c>
      <c r="M251" s="8">
        <v>1.3</v>
      </c>
      <c r="N251" s="9">
        <v>6.2</v>
      </c>
      <c r="P251" s="27">
        <v>7.5</v>
      </c>
      <c r="Q251" s="27">
        <f t="shared" si="26"/>
        <v>0.75</v>
      </c>
      <c r="R251" s="32">
        <v>3</v>
      </c>
      <c r="T251" s="27">
        <v>13.7</v>
      </c>
      <c r="U251" s="27">
        <f t="shared" si="27"/>
        <v>1.3699999999999999</v>
      </c>
      <c r="V251" s="32">
        <v>3</v>
      </c>
      <c r="X251" s="27">
        <v>21.2</v>
      </c>
      <c r="Y251" s="27">
        <f t="shared" si="28"/>
        <v>2.12</v>
      </c>
      <c r="Z251" s="29">
        <v>3</v>
      </c>
      <c r="AF251" s="9">
        <v>12</v>
      </c>
      <c r="AG251" s="9">
        <f>AF251/10</f>
        <v>1.2</v>
      </c>
      <c r="AH251" s="8">
        <v>3</v>
      </c>
      <c r="AJ251" s="9">
        <v>1.36</v>
      </c>
      <c r="AK251" s="9">
        <f>AJ251/10</f>
        <v>0.13600000000000001</v>
      </c>
      <c r="AL251" s="8">
        <v>3</v>
      </c>
      <c r="AN251" s="9">
        <f>AF251/AJ251</f>
        <v>8.8235294117647047</v>
      </c>
      <c r="AO251" s="9">
        <f>AN251/10</f>
        <v>0.88235294117647045</v>
      </c>
      <c r="AP251" s="8">
        <v>3</v>
      </c>
      <c r="AR251" s="9"/>
      <c r="AS251" s="9"/>
      <c r="AV251" s="9"/>
      <c r="AW251" s="9"/>
      <c r="AZ251" s="9"/>
      <c r="BA251" s="9"/>
      <c r="BD251" s="27"/>
      <c r="BE251" s="27"/>
      <c r="BP251" s="27"/>
      <c r="BQ251" s="27"/>
    </row>
    <row r="252" spans="1:69" s="8" customFormat="1" x14ac:dyDescent="0.45">
      <c r="B252" s="9">
        <v>31.616666666666667</v>
      </c>
      <c r="C252" s="9">
        <v>120.46666666666667</v>
      </c>
      <c r="G252" s="8" t="s">
        <v>30</v>
      </c>
      <c r="H252" s="8" t="s">
        <v>83</v>
      </c>
      <c r="J252" s="8">
        <v>16</v>
      </c>
      <c r="K252" s="8">
        <v>1080</v>
      </c>
      <c r="L252" s="8">
        <v>10</v>
      </c>
      <c r="M252" s="8">
        <v>1.3</v>
      </c>
      <c r="N252" s="9">
        <v>6.2</v>
      </c>
      <c r="P252" s="27">
        <v>30.8</v>
      </c>
      <c r="Q252" s="27">
        <f t="shared" si="26"/>
        <v>3.08</v>
      </c>
      <c r="R252" s="32">
        <v>3</v>
      </c>
      <c r="T252" s="27">
        <v>76.3</v>
      </c>
      <c r="U252" s="27">
        <f t="shared" si="27"/>
        <v>7.63</v>
      </c>
      <c r="V252" s="32">
        <v>3</v>
      </c>
      <c r="X252" s="27">
        <v>107.1</v>
      </c>
      <c r="Y252" s="27">
        <f t="shared" si="28"/>
        <v>10.709999999999999</v>
      </c>
      <c r="Z252" s="29">
        <v>3</v>
      </c>
      <c r="AF252" s="9">
        <v>12</v>
      </c>
      <c r="AG252" s="9">
        <f>AF252/10</f>
        <v>1.2</v>
      </c>
      <c r="AH252" s="8">
        <v>3</v>
      </c>
      <c r="AJ252" s="9">
        <v>1.36</v>
      </c>
      <c r="AK252" s="9">
        <f>AJ252/10</f>
        <v>0.13600000000000001</v>
      </c>
      <c r="AL252" s="8">
        <v>3</v>
      </c>
      <c r="AN252" s="9">
        <f>AF252/AJ252</f>
        <v>8.8235294117647047</v>
      </c>
      <c r="AO252" s="9">
        <f>AN252/10</f>
        <v>0.88235294117647045</v>
      </c>
      <c r="AP252" s="8">
        <v>3</v>
      </c>
      <c r="AR252" s="9"/>
      <c r="AS252" s="9"/>
      <c r="AV252" s="9"/>
      <c r="AW252" s="9"/>
      <c r="AZ252" s="9"/>
      <c r="BA252" s="9"/>
      <c r="BD252" s="27"/>
      <c r="BE252" s="27"/>
      <c r="BP252" s="27"/>
      <c r="BQ252" s="27"/>
    </row>
    <row r="253" spans="1:69" s="8" customFormat="1" x14ac:dyDescent="0.45">
      <c r="A253" s="8" t="s">
        <v>84</v>
      </c>
      <c r="B253" s="9">
        <v>-43.633333333333333</v>
      </c>
      <c r="C253" s="9">
        <v>172.43333333333334</v>
      </c>
      <c r="G253" s="8" t="s">
        <v>18</v>
      </c>
      <c r="I253" s="8" t="s">
        <v>19</v>
      </c>
      <c r="J253" s="8">
        <v>12</v>
      </c>
      <c r="K253" s="8">
        <v>650</v>
      </c>
      <c r="L253" s="8">
        <v>7.5</v>
      </c>
      <c r="M253" s="8">
        <v>0.93</v>
      </c>
      <c r="N253" s="9"/>
      <c r="P253" s="27">
        <v>6.099706744868036</v>
      </c>
      <c r="Q253" s="27">
        <f t="shared" si="26"/>
        <v>0.60997067448680364</v>
      </c>
      <c r="R253" s="8">
        <v>4</v>
      </c>
      <c r="T253" s="27">
        <v>2.5739320920043807</v>
      </c>
      <c r="U253" s="27">
        <f t="shared" si="27"/>
        <v>0.25739320920043807</v>
      </c>
      <c r="V253" s="8">
        <v>4</v>
      </c>
      <c r="X253" s="33">
        <v>8.6736388368724171</v>
      </c>
      <c r="Y253" s="27">
        <f t="shared" si="28"/>
        <v>0.86736388368724171</v>
      </c>
      <c r="Z253" s="8">
        <v>4</v>
      </c>
      <c r="AF253" s="9"/>
      <c r="AG253" s="9"/>
      <c r="AJ253" s="9"/>
      <c r="AK253" s="9"/>
      <c r="AN253" s="9"/>
      <c r="AO253" s="9"/>
      <c r="AR253" s="9"/>
      <c r="AS253" s="9"/>
      <c r="AV253" s="9"/>
      <c r="AW253" s="9"/>
      <c r="AZ253" s="9"/>
      <c r="BA253" s="9"/>
      <c r="BD253" s="27"/>
      <c r="BE253" s="27"/>
      <c r="BP253" s="27"/>
      <c r="BQ253" s="27"/>
    </row>
    <row r="254" spans="1:69" s="8" customFormat="1" x14ac:dyDescent="0.45">
      <c r="B254" s="9">
        <v>-43.633333333333333</v>
      </c>
      <c r="C254" s="9">
        <v>172.43333333333334</v>
      </c>
      <c r="G254" s="8" t="s">
        <v>18</v>
      </c>
      <c r="I254" s="8" t="s">
        <v>85</v>
      </c>
      <c r="J254" s="8">
        <v>12</v>
      </c>
      <c r="K254" s="8">
        <v>650</v>
      </c>
      <c r="L254" s="8">
        <v>7.5</v>
      </c>
      <c r="M254" s="8">
        <v>0.93</v>
      </c>
      <c r="N254" s="9"/>
      <c r="P254" s="27">
        <v>102.48289345063544</v>
      </c>
      <c r="Q254" s="27">
        <f t="shared" si="26"/>
        <v>10.248289345063544</v>
      </c>
      <c r="R254" s="8">
        <v>4</v>
      </c>
      <c r="T254" s="27">
        <v>28.630887185104051</v>
      </c>
      <c r="U254" s="27">
        <f t="shared" si="27"/>
        <v>2.8630887185104053</v>
      </c>
      <c r="V254" s="8">
        <v>4</v>
      </c>
      <c r="X254" s="33">
        <v>131.11378063573949</v>
      </c>
      <c r="Y254" s="27">
        <f t="shared" si="28"/>
        <v>13.111378063573948</v>
      </c>
      <c r="Z254" s="8">
        <v>4</v>
      </c>
      <c r="AF254" s="9"/>
      <c r="AG254" s="9"/>
      <c r="AJ254" s="9"/>
      <c r="AK254" s="9"/>
      <c r="AN254" s="9"/>
      <c r="AO254" s="9"/>
      <c r="AR254" s="9"/>
      <c r="AS254" s="9"/>
      <c r="AV254" s="9"/>
      <c r="AW254" s="9"/>
      <c r="AZ254" s="9"/>
      <c r="BA254" s="9"/>
      <c r="BD254" s="27"/>
      <c r="BE254" s="27"/>
      <c r="BP254" s="27"/>
      <c r="BQ254" s="27"/>
    </row>
    <row r="255" spans="1:69" s="8" customFormat="1" x14ac:dyDescent="0.45">
      <c r="B255" s="9">
        <v>-43.633333333333333</v>
      </c>
      <c r="C255" s="9">
        <v>172.43333333333334</v>
      </c>
      <c r="G255" s="8" t="s">
        <v>18</v>
      </c>
      <c r="I255" s="8" t="s">
        <v>86</v>
      </c>
      <c r="J255" s="8">
        <v>12</v>
      </c>
      <c r="K255" s="8">
        <v>650</v>
      </c>
      <c r="L255" s="8">
        <v>7.5</v>
      </c>
      <c r="M255" s="8">
        <v>0.93</v>
      </c>
      <c r="N255" s="9"/>
      <c r="P255" s="27">
        <v>122.65884652981423</v>
      </c>
      <c r="Q255" s="27">
        <f t="shared" si="26"/>
        <v>12.265884652981423</v>
      </c>
      <c r="R255" s="8">
        <v>4</v>
      </c>
      <c r="T255" s="27">
        <v>32.672508214676888</v>
      </c>
      <c r="U255" s="27">
        <f t="shared" si="27"/>
        <v>3.2672508214676887</v>
      </c>
      <c r="V255" s="8">
        <v>4</v>
      </c>
      <c r="X255" s="33">
        <v>155.33135474449111</v>
      </c>
      <c r="Y255" s="27">
        <f t="shared" si="28"/>
        <v>15.533135474449111</v>
      </c>
      <c r="Z255" s="8">
        <v>4</v>
      </c>
      <c r="AF255" s="9"/>
      <c r="AG255" s="9"/>
      <c r="AJ255" s="9"/>
      <c r="AK255" s="9"/>
      <c r="AN255" s="9"/>
      <c r="AO255" s="9"/>
      <c r="AR255" s="9"/>
      <c r="AS255" s="9"/>
      <c r="AV255" s="9"/>
      <c r="AW255" s="9"/>
      <c r="AZ255" s="9"/>
      <c r="BA255" s="9"/>
      <c r="BD255" s="27"/>
      <c r="BE255" s="27"/>
      <c r="BP255" s="27"/>
      <c r="BQ255" s="27"/>
    </row>
    <row r="256" spans="1:69" s="8" customFormat="1" x14ac:dyDescent="0.45">
      <c r="B256" s="9">
        <v>-43.633333333333333</v>
      </c>
      <c r="C256" s="9">
        <v>172.43333333333334</v>
      </c>
      <c r="G256" s="8" t="s">
        <v>18</v>
      </c>
      <c r="I256" s="8" t="s">
        <v>87</v>
      </c>
      <c r="J256" s="8">
        <v>12</v>
      </c>
      <c r="K256" s="8">
        <v>650</v>
      </c>
      <c r="L256" s="8">
        <v>7.5</v>
      </c>
      <c r="M256" s="8">
        <v>0.93</v>
      </c>
      <c r="N256" s="9"/>
      <c r="P256" s="27">
        <v>121.40762463343117</v>
      </c>
      <c r="Q256" s="27">
        <f t="shared" si="26"/>
        <v>12.140762463343117</v>
      </c>
      <c r="R256" s="8">
        <v>4</v>
      </c>
      <c r="T256" s="27">
        <v>32.358003442340781</v>
      </c>
      <c r="U256" s="27">
        <f t="shared" si="27"/>
        <v>3.2358003442340779</v>
      </c>
      <c r="V256" s="8">
        <v>4</v>
      </c>
      <c r="X256" s="33">
        <v>153.76562807577196</v>
      </c>
      <c r="Y256" s="27">
        <f t="shared" si="28"/>
        <v>15.376562807577196</v>
      </c>
      <c r="Z256" s="8">
        <v>4</v>
      </c>
      <c r="AF256" s="9"/>
      <c r="AG256" s="9"/>
      <c r="AJ256" s="9"/>
      <c r="AK256" s="9"/>
      <c r="AN256" s="9"/>
      <c r="AO256" s="9"/>
      <c r="AR256" s="9"/>
      <c r="AS256" s="9"/>
      <c r="AV256" s="9"/>
      <c r="AW256" s="9"/>
      <c r="AZ256" s="9"/>
      <c r="BA256" s="9"/>
      <c r="BD256" s="27"/>
      <c r="BE256" s="27"/>
      <c r="BP256" s="27"/>
      <c r="BQ256" s="27"/>
    </row>
    <row r="257" spans="1:69" s="8" customFormat="1" x14ac:dyDescent="0.45">
      <c r="B257" s="9">
        <v>-43.633333333333333</v>
      </c>
      <c r="C257" s="9">
        <v>172.43333333333334</v>
      </c>
      <c r="G257" s="8" t="s">
        <v>18</v>
      </c>
      <c r="I257" s="8" t="s">
        <v>88</v>
      </c>
      <c r="J257" s="8">
        <v>12</v>
      </c>
      <c r="K257" s="8">
        <v>650</v>
      </c>
      <c r="L257" s="8">
        <v>7.5</v>
      </c>
      <c r="M257" s="8">
        <v>0.93</v>
      </c>
      <c r="N257" s="9"/>
      <c r="P257" s="27">
        <v>108.6217008797655</v>
      </c>
      <c r="Q257" s="27">
        <f t="shared" si="26"/>
        <v>10.862170087976549</v>
      </c>
      <c r="R257" s="8">
        <v>4</v>
      </c>
      <c r="T257" s="27">
        <v>27.141292442497253</v>
      </c>
      <c r="U257" s="27">
        <f t="shared" si="27"/>
        <v>2.7141292442497251</v>
      </c>
      <c r="V257" s="8">
        <v>4</v>
      </c>
      <c r="X257" s="33">
        <v>135.76299332226276</v>
      </c>
      <c r="Y257" s="27">
        <f t="shared" si="28"/>
        <v>13.576299332226275</v>
      </c>
      <c r="Z257" s="8">
        <v>4</v>
      </c>
      <c r="AF257" s="9"/>
      <c r="AG257" s="9"/>
      <c r="AJ257" s="9"/>
      <c r="AK257" s="9"/>
      <c r="AN257" s="9"/>
      <c r="AO257" s="9"/>
      <c r="AR257" s="9"/>
      <c r="AS257" s="9"/>
      <c r="AV257" s="9"/>
      <c r="AW257" s="9"/>
      <c r="AZ257" s="9"/>
      <c r="BA257" s="9"/>
      <c r="BD257" s="27"/>
      <c r="BE257" s="27"/>
      <c r="BP257" s="27"/>
      <c r="BQ257" s="27"/>
    </row>
    <row r="258" spans="1:69" s="8" customFormat="1" x14ac:dyDescent="0.45">
      <c r="B258" s="9">
        <v>-43.633333333333333</v>
      </c>
      <c r="C258" s="9">
        <v>172.43333333333334</v>
      </c>
      <c r="G258" s="8" t="s">
        <v>18</v>
      </c>
      <c r="I258" s="8" t="s">
        <v>89</v>
      </c>
      <c r="J258" s="8">
        <v>12</v>
      </c>
      <c r="K258" s="8">
        <v>650</v>
      </c>
      <c r="L258" s="8">
        <v>7.5</v>
      </c>
      <c r="M258" s="8">
        <v>0.93</v>
      </c>
      <c r="N258" s="9"/>
      <c r="P258" s="27">
        <v>171.45650048875854</v>
      </c>
      <c r="Q258" s="27">
        <f t="shared" si="26"/>
        <v>17.145650048875854</v>
      </c>
      <c r="R258" s="8">
        <v>4</v>
      </c>
      <c r="T258" s="27">
        <v>14.830230010952913</v>
      </c>
      <c r="U258" s="27">
        <f t="shared" si="27"/>
        <v>1.4830230010952914</v>
      </c>
      <c r="V258" s="8">
        <v>4</v>
      </c>
      <c r="X258" s="33">
        <v>186.28673049971144</v>
      </c>
      <c r="Y258" s="27">
        <f t="shared" si="28"/>
        <v>18.628673049971145</v>
      </c>
      <c r="Z258" s="8">
        <v>4</v>
      </c>
      <c r="AF258" s="9"/>
      <c r="AG258" s="9"/>
      <c r="AJ258" s="9"/>
      <c r="AK258" s="9"/>
      <c r="AN258" s="9"/>
      <c r="AO258" s="9"/>
      <c r="AR258" s="9"/>
      <c r="AS258" s="9"/>
      <c r="AV258" s="9"/>
      <c r="AW258" s="9"/>
      <c r="AZ258" s="9"/>
      <c r="BA258" s="9"/>
      <c r="BD258" s="27"/>
      <c r="BE258" s="27"/>
      <c r="BP258" s="27"/>
      <c r="BQ258" s="27"/>
    </row>
    <row r="259" spans="1:69" s="8" customFormat="1" x14ac:dyDescent="0.45">
      <c r="A259" s="8" t="s">
        <v>90</v>
      </c>
      <c r="B259" s="9">
        <v>46.166666666666664</v>
      </c>
      <c r="C259" s="9">
        <v>4.6333333333333329</v>
      </c>
      <c r="G259" s="8" t="s">
        <v>48</v>
      </c>
      <c r="H259" s="8" t="s">
        <v>91</v>
      </c>
      <c r="J259" s="8">
        <v>7</v>
      </c>
      <c r="K259" s="8">
        <v>1000</v>
      </c>
      <c r="L259" s="8">
        <v>15</v>
      </c>
      <c r="M259" s="8">
        <v>0.85</v>
      </c>
      <c r="N259" s="9">
        <v>4.4000000000000004</v>
      </c>
      <c r="P259" s="27">
        <v>6.4</v>
      </c>
      <c r="Q259" s="27">
        <v>3.1</v>
      </c>
      <c r="R259" s="8">
        <v>59</v>
      </c>
      <c r="T259" s="27">
        <v>14.3</v>
      </c>
      <c r="U259" s="27">
        <v>10.7</v>
      </c>
      <c r="V259" s="8">
        <v>59</v>
      </c>
      <c r="X259" s="33">
        <v>20.7</v>
      </c>
      <c r="Y259" s="33">
        <v>12.2</v>
      </c>
      <c r="Z259" s="29">
        <v>59</v>
      </c>
      <c r="AB259" s="9">
        <v>0.25420359924791835</v>
      </c>
      <c r="AC259" s="9">
        <f>AB259/10</f>
        <v>2.5420359924791837E-2</v>
      </c>
      <c r="AD259" s="8">
        <v>59</v>
      </c>
      <c r="AF259" s="9">
        <v>33.062645011600928</v>
      </c>
      <c r="AG259" s="9">
        <f>AF259/10</f>
        <v>3.3062645011600926</v>
      </c>
      <c r="AH259" s="8">
        <v>3</v>
      </c>
      <c r="AJ259" s="9">
        <f>AF259/AN259</f>
        <v>2.6880199196423518</v>
      </c>
      <c r="AK259" s="9">
        <f>AJ259/10</f>
        <v>0.26880199196423515</v>
      </c>
      <c r="AL259" s="8">
        <v>3</v>
      </c>
      <c r="AN259" s="9">
        <v>12.3</v>
      </c>
      <c r="AO259" s="9">
        <f>AN259/10</f>
        <v>1.23</v>
      </c>
      <c r="AP259" s="8">
        <v>3</v>
      </c>
      <c r="AR259" s="9"/>
      <c r="AS259" s="9"/>
      <c r="AV259" s="9"/>
      <c r="AW259" s="9"/>
      <c r="AZ259" s="9"/>
      <c r="BA259" s="9"/>
      <c r="BD259" s="27"/>
      <c r="BE259" s="27"/>
      <c r="BP259" s="27"/>
      <c r="BQ259" s="27"/>
    </row>
    <row r="260" spans="1:69" s="8" customFormat="1" x14ac:dyDescent="0.45">
      <c r="B260" s="9">
        <v>46.166666666666664</v>
      </c>
      <c r="C260" s="9">
        <v>4.6333333333333329</v>
      </c>
      <c r="G260" s="8" t="s">
        <v>48</v>
      </c>
      <c r="H260" s="8" t="s">
        <v>91</v>
      </c>
      <c r="J260" s="8">
        <v>7</v>
      </c>
      <c r="K260" s="8">
        <v>1000</v>
      </c>
      <c r="L260" s="8">
        <v>15</v>
      </c>
      <c r="M260" s="8">
        <v>0.85</v>
      </c>
      <c r="N260" s="9">
        <v>4.3</v>
      </c>
      <c r="P260" s="27">
        <v>7.5</v>
      </c>
      <c r="Q260" s="27">
        <v>3.1</v>
      </c>
      <c r="R260" s="8">
        <v>59</v>
      </c>
      <c r="T260" s="27">
        <v>20.399999999999999</v>
      </c>
      <c r="U260" s="27">
        <v>12.9</v>
      </c>
      <c r="V260" s="8">
        <v>59</v>
      </c>
      <c r="X260" s="33">
        <v>27.8</v>
      </c>
      <c r="Y260" s="33">
        <v>14.7</v>
      </c>
      <c r="Z260" s="29">
        <v>59</v>
      </c>
      <c r="AB260" s="9">
        <v>0.38141283910824603</v>
      </c>
      <c r="AC260" s="9">
        <f>AB260/10</f>
        <v>3.8141283910824601E-2</v>
      </c>
      <c r="AD260" s="8">
        <v>59</v>
      </c>
      <c r="AF260" s="9">
        <v>47.563805104408353</v>
      </c>
      <c r="AG260" s="9">
        <f>AF260/10</f>
        <v>4.7563805104408354</v>
      </c>
      <c r="AH260" s="8">
        <v>3</v>
      </c>
      <c r="AJ260" s="9">
        <f>AF260/AN260</f>
        <v>3.7159222737819024</v>
      </c>
      <c r="AK260" s="9">
        <f>AJ260/10</f>
        <v>0.37159222737819025</v>
      </c>
      <c r="AL260" s="8">
        <v>3</v>
      </c>
      <c r="AN260" s="9">
        <v>12.8</v>
      </c>
      <c r="AO260" s="9">
        <f>AN260/10</f>
        <v>1.28</v>
      </c>
      <c r="AP260" s="8">
        <v>3</v>
      </c>
      <c r="AR260" s="9"/>
      <c r="AS260" s="9"/>
      <c r="AV260" s="9"/>
      <c r="AW260" s="9"/>
      <c r="AZ260" s="9"/>
      <c r="BA260" s="9"/>
      <c r="BD260" s="27"/>
      <c r="BE260" s="27"/>
      <c r="BP260" s="27"/>
      <c r="BQ260" s="27"/>
    </row>
    <row r="261" spans="1:69" s="8" customFormat="1" x14ac:dyDescent="0.45">
      <c r="B261" s="9">
        <v>46.166666666666664</v>
      </c>
      <c r="C261" s="9">
        <v>4.6333333333333329</v>
      </c>
      <c r="G261" s="8" t="s">
        <v>48</v>
      </c>
      <c r="H261" s="8" t="s">
        <v>91</v>
      </c>
      <c r="J261" s="8">
        <v>7</v>
      </c>
      <c r="K261" s="8">
        <v>1000</v>
      </c>
      <c r="L261" s="8">
        <v>15</v>
      </c>
      <c r="M261" s="8">
        <v>0.85</v>
      </c>
      <c r="N261" s="9">
        <v>4.2</v>
      </c>
      <c r="P261" s="27">
        <v>5.5</v>
      </c>
      <c r="Q261" s="27">
        <v>2.1</v>
      </c>
      <c r="R261" s="8">
        <v>59</v>
      </c>
      <c r="T261" s="27">
        <v>15.3</v>
      </c>
      <c r="U261" s="27">
        <v>9.3000000000000007</v>
      </c>
      <c r="V261" s="8">
        <v>59</v>
      </c>
      <c r="X261" s="33">
        <v>20.8</v>
      </c>
      <c r="Y261" s="33">
        <v>9.9</v>
      </c>
      <c r="Z261" s="29">
        <v>59</v>
      </c>
      <c r="AB261" s="9">
        <v>0.28127853881278536</v>
      </c>
      <c r="AC261" s="9">
        <f>AB261/10</f>
        <v>2.8127853881278538E-2</v>
      </c>
      <c r="AD261" s="8">
        <v>59</v>
      </c>
      <c r="AF261" s="9">
        <v>49.303944315545245</v>
      </c>
      <c r="AG261" s="9">
        <f>AF261/10</f>
        <v>4.9303944315545243</v>
      </c>
      <c r="AH261" s="8">
        <v>3</v>
      </c>
      <c r="AJ261" s="9">
        <f>AF261/AN261</f>
        <v>3.9761245415762292</v>
      </c>
      <c r="AK261" s="9">
        <f>AJ261/10</f>
        <v>0.39761245415762292</v>
      </c>
      <c r="AL261" s="8">
        <v>3</v>
      </c>
      <c r="AN261" s="9">
        <v>12.4</v>
      </c>
      <c r="AO261" s="9">
        <f>AN261/10</f>
        <v>1.24</v>
      </c>
      <c r="AP261" s="8">
        <v>3</v>
      </c>
      <c r="AR261" s="9"/>
      <c r="AS261" s="9"/>
      <c r="AV261" s="9"/>
      <c r="AW261" s="9"/>
      <c r="AZ261" s="9"/>
      <c r="BA261" s="9"/>
      <c r="BD261" s="27"/>
      <c r="BE261" s="27"/>
      <c r="BP261" s="27"/>
      <c r="BQ261" s="27"/>
    </row>
    <row r="262" spans="1:69" s="8" customFormat="1" x14ac:dyDescent="0.45">
      <c r="A262" s="8" t="s">
        <v>92</v>
      </c>
      <c r="B262" s="9">
        <v>38.116666666666667</v>
      </c>
      <c r="C262" s="9">
        <v>-109.75</v>
      </c>
      <c r="G262" s="8" t="s">
        <v>66</v>
      </c>
      <c r="J262" s="8">
        <v>12</v>
      </c>
      <c r="K262" s="8">
        <v>230</v>
      </c>
      <c r="L262" s="8">
        <v>10</v>
      </c>
      <c r="M262" s="8">
        <v>1.3</v>
      </c>
      <c r="N262" s="16"/>
      <c r="P262" s="27">
        <v>8.526413345690468</v>
      </c>
      <c r="Q262" s="27">
        <f t="shared" ref="Q262:Q279" si="31">P262/10</f>
        <v>0.85264133456904678</v>
      </c>
      <c r="R262" s="8">
        <v>15</v>
      </c>
      <c r="T262" s="27">
        <v>1.9462465245597791</v>
      </c>
      <c r="U262" s="27">
        <f t="shared" ref="U262:U279" si="32">T262/10</f>
        <v>0.1946246524559779</v>
      </c>
      <c r="V262" s="8">
        <v>15</v>
      </c>
      <c r="X262" s="27">
        <v>10.472659870250247</v>
      </c>
      <c r="Y262" s="27">
        <f t="shared" ref="Y262:Y279" si="33">X262/10</f>
        <v>1.0472659870250247</v>
      </c>
      <c r="Z262" s="8">
        <v>15</v>
      </c>
      <c r="AF262" s="36">
        <v>1792.3076923076924</v>
      </c>
      <c r="AG262" s="9">
        <v>351.10420352895261</v>
      </c>
      <c r="AH262" s="8">
        <v>15</v>
      </c>
      <c r="AJ262" s="36">
        <v>197.94871794871796</v>
      </c>
      <c r="AK262" s="9">
        <v>30.913125072938648</v>
      </c>
      <c r="AL262" s="8">
        <v>15</v>
      </c>
      <c r="AN262" s="9">
        <v>8.9333333333333318</v>
      </c>
      <c r="AO262" s="9">
        <v>0.53229064742237708</v>
      </c>
      <c r="AP262" s="8">
        <v>15</v>
      </c>
      <c r="AR262" s="9"/>
      <c r="AS262" s="9"/>
      <c r="AV262" s="9"/>
      <c r="AW262" s="9"/>
      <c r="AZ262" s="9"/>
      <c r="BA262" s="9"/>
      <c r="BD262" s="27"/>
      <c r="BE262" s="27"/>
      <c r="BP262" s="27"/>
      <c r="BQ262" s="27"/>
    </row>
    <row r="263" spans="1:69" s="8" customFormat="1" x14ac:dyDescent="0.45">
      <c r="B263" s="9">
        <v>38.116666666666667</v>
      </c>
      <c r="C263" s="9">
        <v>-109.75</v>
      </c>
      <c r="G263" s="8" t="s">
        <v>66</v>
      </c>
      <c r="J263" s="8">
        <v>12</v>
      </c>
      <c r="K263" s="8">
        <v>230</v>
      </c>
      <c r="L263" s="8">
        <v>10</v>
      </c>
      <c r="M263" s="8">
        <v>1.3</v>
      </c>
      <c r="N263" s="9"/>
      <c r="P263" s="27">
        <v>3.8924930491195613</v>
      </c>
      <c r="Q263" s="27">
        <f t="shared" si="31"/>
        <v>0.38924930491195614</v>
      </c>
      <c r="R263" s="8">
        <v>15</v>
      </c>
      <c r="T263" s="27">
        <v>0.61909175162187335</v>
      </c>
      <c r="U263" s="27">
        <f t="shared" si="32"/>
        <v>6.1909175162187337E-2</v>
      </c>
      <c r="V263" s="8">
        <v>15</v>
      </c>
      <c r="X263" s="27">
        <v>4.511584800741435</v>
      </c>
      <c r="Y263" s="27">
        <f t="shared" si="33"/>
        <v>0.4511584800741435</v>
      </c>
      <c r="Z263" s="8">
        <v>15</v>
      </c>
      <c r="AF263" s="36">
        <v>1792.3076923076924</v>
      </c>
      <c r="AG263" s="9">
        <v>351.10420352895261</v>
      </c>
      <c r="AH263" s="8">
        <v>15</v>
      </c>
      <c r="AJ263" s="36">
        <v>197.94871794871796</v>
      </c>
      <c r="AK263" s="9">
        <v>30.913125072938648</v>
      </c>
      <c r="AL263" s="8">
        <v>15</v>
      </c>
      <c r="AN263" s="9">
        <v>8.9333333333333318</v>
      </c>
      <c r="AO263" s="9">
        <v>0.53229064742237708</v>
      </c>
      <c r="AP263" s="8">
        <v>15</v>
      </c>
      <c r="AR263" s="9"/>
      <c r="AS263" s="9"/>
      <c r="AV263" s="9"/>
      <c r="AW263" s="9"/>
      <c r="AZ263" s="9"/>
      <c r="BA263" s="9"/>
      <c r="BD263" s="27"/>
      <c r="BE263" s="27"/>
      <c r="BP263" s="27"/>
      <c r="BQ263" s="27"/>
    </row>
    <row r="264" spans="1:69" s="8" customFormat="1" x14ac:dyDescent="0.45">
      <c r="B264" s="9">
        <v>38.116666666666667</v>
      </c>
      <c r="C264" s="9">
        <v>-109.75</v>
      </c>
      <c r="G264" s="8" t="s">
        <v>66</v>
      </c>
      <c r="J264" s="8">
        <v>12</v>
      </c>
      <c r="K264" s="8">
        <v>230</v>
      </c>
      <c r="L264" s="8">
        <v>10</v>
      </c>
      <c r="M264" s="8">
        <v>1.3</v>
      </c>
      <c r="N264" s="9"/>
      <c r="P264" s="27">
        <v>13.531047265987034</v>
      </c>
      <c r="Q264" s="27">
        <f t="shared" si="31"/>
        <v>1.3531047265987035</v>
      </c>
      <c r="R264" s="8">
        <v>15</v>
      </c>
      <c r="T264" s="27">
        <v>3.3586654309545882</v>
      </c>
      <c r="U264" s="27">
        <f t="shared" si="32"/>
        <v>0.33586654309545882</v>
      </c>
      <c r="V264" s="8">
        <v>15</v>
      </c>
      <c r="X264" s="27">
        <v>16.889712696941622</v>
      </c>
      <c r="Y264" s="27">
        <f t="shared" si="33"/>
        <v>1.6889712696941621</v>
      </c>
      <c r="Z264" s="8">
        <v>15</v>
      </c>
      <c r="AF264" s="36">
        <v>1792.3076923076924</v>
      </c>
      <c r="AG264" s="9">
        <v>351.10420352895261</v>
      </c>
      <c r="AH264" s="8">
        <v>15</v>
      </c>
      <c r="AJ264" s="36">
        <v>197.94871794871796</v>
      </c>
      <c r="AK264" s="9">
        <v>30.913125072938648</v>
      </c>
      <c r="AL264" s="8">
        <v>15</v>
      </c>
      <c r="AN264" s="9">
        <v>8.9333333333333318</v>
      </c>
      <c r="AO264" s="9">
        <v>0.53229064742237708</v>
      </c>
      <c r="AP264" s="8">
        <v>15</v>
      </c>
      <c r="AR264" s="9"/>
      <c r="AS264" s="9"/>
      <c r="AV264" s="9"/>
      <c r="AW264" s="9"/>
      <c r="AZ264" s="9"/>
      <c r="BA264" s="9"/>
      <c r="BD264" s="27"/>
      <c r="BE264" s="27"/>
      <c r="BP264" s="27"/>
      <c r="BQ264" s="27"/>
    </row>
    <row r="265" spans="1:69" s="8" customFormat="1" x14ac:dyDescent="0.45">
      <c r="B265" s="9">
        <v>38.116666666666667</v>
      </c>
      <c r="C265" s="9">
        <v>-109.75</v>
      </c>
      <c r="G265" s="8" t="s">
        <v>66</v>
      </c>
      <c r="J265" s="8">
        <v>12</v>
      </c>
      <c r="K265" s="8">
        <v>230</v>
      </c>
      <c r="L265" s="8">
        <v>10</v>
      </c>
      <c r="M265" s="8">
        <v>1.3</v>
      </c>
      <c r="N265" s="9"/>
      <c r="P265" s="27">
        <v>7.2659870250231773</v>
      </c>
      <c r="Q265" s="27">
        <f t="shared" si="31"/>
        <v>0.72659870250231773</v>
      </c>
      <c r="R265" s="8">
        <v>15</v>
      </c>
      <c r="T265" s="27">
        <v>1.193697868396663</v>
      </c>
      <c r="U265" s="27">
        <f t="shared" si="32"/>
        <v>0.1193697868396663</v>
      </c>
      <c r="V265" s="8">
        <v>15</v>
      </c>
      <c r="X265" s="27">
        <v>8.4596848934198405</v>
      </c>
      <c r="Y265" s="27">
        <f t="shared" si="33"/>
        <v>0.8459684893419841</v>
      </c>
      <c r="Z265" s="8">
        <v>15</v>
      </c>
      <c r="AF265" s="36">
        <v>1792.3076923076924</v>
      </c>
      <c r="AG265" s="9">
        <v>351.10420352895261</v>
      </c>
      <c r="AH265" s="8">
        <v>15</v>
      </c>
      <c r="AJ265" s="36">
        <v>197.94871794871796</v>
      </c>
      <c r="AK265" s="9">
        <v>30.913125072938648</v>
      </c>
      <c r="AL265" s="8">
        <v>15</v>
      </c>
      <c r="AN265" s="9">
        <v>8.9333333333333318</v>
      </c>
      <c r="AO265" s="9">
        <v>0.53229064742237708</v>
      </c>
      <c r="AP265" s="8">
        <v>15</v>
      </c>
      <c r="AR265" s="9"/>
      <c r="AS265" s="9"/>
      <c r="AV265" s="9"/>
      <c r="AW265" s="9"/>
      <c r="AZ265" s="9"/>
      <c r="BA265" s="9"/>
      <c r="BD265" s="27"/>
      <c r="BE265" s="27"/>
      <c r="BP265" s="27"/>
      <c r="BQ265" s="27"/>
    </row>
    <row r="266" spans="1:69" s="8" customFormat="1" x14ac:dyDescent="0.45">
      <c r="A266" s="8" t="s">
        <v>93</v>
      </c>
      <c r="B266" s="9">
        <v>39.950000000000003</v>
      </c>
      <c r="C266" s="9">
        <v>119.05</v>
      </c>
      <c r="G266" s="8" t="s">
        <v>30</v>
      </c>
      <c r="J266" s="8">
        <v>11.8</v>
      </c>
      <c r="K266" s="8">
        <v>644</v>
      </c>
      <c r="L266" s="8">
        <v>20</v>
      </c>
      <c r="M266" s="8">
        <v>1.3</v>
      </c>
      <c r="N266" s="9">
        <v>7.9</v>
      </c>
      <c r="P266" s="27">
        <v>3.0113297555158018</v>
      </c>
      <c r="Q266" s="27">
        <f t="shared" si="31"/>
        <v>0.3011329755515802</v>
      </c>
      <c r="R266" s="8">
        <v>3</v>
      </c>
      <c r="T266" s="27">
        <v>13.688793827820641</v>
      </c>
      <c r="U266" s="27">
        <f t="shared" si="32"/>
        <v>1.368879382782064</v>
      </c>
      <c r="V266" s="8">
        <v>3</v>
      </c>
      <c r="X266" s="27">
        <v>16.700123583336442</v>
      </c>
      <c r="Y266" s="27">
        <f t="shared" si="33"/>
        <v>1.6700123583336441</v>
      </c>
      <c r="Z266" s="8">
        <v>3</v>
      </c>
      <c r="AB266" s="8">
        <v>0.30242360379346683</v>
      </c>
      <c r="AC266" s="37">
        <f t="shared" ref="AC266:AC273" si="34">AB266/10</f>
        <v>3.0242360379346682E-2</v>
      </c>
      <c r="AD266" s="8">
        <v>3</v>
      </c>
      <c r="AF266" s="9">
        <v>15.5</v>
      </c>
      <c r="AG266" s="9">
        <f t="shared" ref="AG266:AG285" si="35">AF266/10</f>
        <v>1.55</v>
      </c>
      <c r="AH266" s="8">
        <v>3</v>
      </c>
      <c r="AJ266" s="9">
        <v>1.43</v>
      </c>
      <c r="AK266" s="9">
        <f t="shared" ref="AK266:AK285" si="36">AJ266/10</f>
        <v>0.14299999999999999</v>
      </c>
      <c r="AL266" s="8">
        <v>3</v>
      </c>
      <c r="AN266" s="9">
        <f t="shared" ref="AN266:AN273" si="37">AF266/AJ266</f>
        <v>10.83916083916084</v>
      </c>
      <c r="AO266" s="9">
        <f t="shared" ref="AO266:AO285" si="38">AN266/10</f>
        <v>1.083916083916084</v>
      </c>
      <c r="AP266" s="8">
        <v>3</v>
      </c>
      <c r="AR266" s="9"/>
      <c r="AS266" s="9"/>
      <c r="AV266" s="9"/>
      <c r="AW266" s="9"/>
      <c r="AZ266" s="9"/>
      <c r="BA266" s="9"/>
      <c r="BD266" s="27"/>
      <c r="BE266" s="27"/>
      <c r="BP266" s="27"/>
      <c r="BQ266" s="27"/>
    </row>
    <row r="267" spans="1:69" s="8" customFormat="1" x14ac:dyDescent="0.45">
      <c r="B267" s="9">
        <v>39.950000000000003</v>
      </c>
      <c r="C267" s="9">
        <v>119.05</v>
      </c>
      <c r="G267" s="8" t="s">
        <v>30</v>
      </c>
      <c r="J267" s="8">
        <v>11.8</v>
      </c>
      <c r="K267" s="8">
        <v>644</v>
      </c>
      <c r="L267" s="8">
        <v>20</v>
      </c>
      <c r="M267" s="8">
        <v>1.3</v>
      </c>
      <c r="N267" s="9">
        <v>7.9</v>
      </c>
      <c r="P267" s="27">
        <v>4.1485646136808931</v>
      </c>
      <c r="Q267" s="27">
        <f t="shared" si="31"/>
        <v>0.41485646136808929</v>
      </c>
      <c r="R267" s="8">
        <v>3</v>
      </c>
      <c r="T267" s="27">
        <v>24.008861049576044</v>
      </c>
      <c r="U267" s="27">
        <f t="shared" si="32"/>
        <v>2.4008861049576042</v>
      </c>
      <c r="V267" s="8">
        <v>3</v>
      </c>
      <c r="X267" s="27">
        <v>28.157425663256937</v>
      </c>
      <c r="Y267" s="27">
        <f t="shared" si="33"/>
        <v>2.8157425663256936</v>
      </c>
      <c r="Z267" s="8">
        <v>3</v>
      </c>
      <c r="AB267" s="8">
        <v>0.31190727081138042</v>
      </c>
      <c r="AC267" s="37">
        <f t="shared" si="34"/>
        <v>3.1190727081138042E-2</v>
      </c>
      <c r="AD267" s="8">
        <v>3</v>
      </c>
      <c r="AF267" s="9">
        <v>15.5</v>
      </c>
      <c r="AG267" s="9">
        <f t="shared" si="35"/>
        <v>1.55</v>
      </c>
      <c r="AH267" s="8">
        <v>3</v>
      </c>
      <c r="AJ267" s="9">
        <v>1.43</v>
      </c>
      <c r="AK267" s="9">
        <f t="shared" si="36"/>
        <v>0.14299999999999999</v>
      </c>
      <c r="AL267" s="8">
        <v>3</v>
      </c>
      <c r="AN267" s="9">
        <f t="shared" si="37"/>
        <v>10.83916083916084</v>
      </c>
      <c r="AO267" s="9">
        <f t="shared" si="38"/>
        <v>1.083916083916084</v>
      </c>
      <c r="AP267" s="8">
        <v>3</v>
      </c>
      <c r="AR267" s="9"/>
      <c r="AS267" s="9"/>
      <c r="AV267" s="9"/>
      <c r="AW267" s="9"/>
      <c r="AZ267" s="9"/>
      <c r="BA267" s="9"/>
      <c r="BD267" s="27"/>
      <c r="BE267" s="27"/>
      <c r="BP267" s="27"/>
      <c r="BQ267" s="27"/>
    </row>
    <row r="268" spans="1:69" s="8" customFormat="1" x14ac:dyDescent="0.45">
      <c r="B268" s="9">
        <v>39.950000000000003</v>
      </c>
      <c r="C268" s="9">
        <v>119.05</v>
      </c>
      <c r="G268" s="8" t="s">
        <v>30</v>
      </c>
      <c r="J268" s="8">
        <v>11.8</v>
      </c>
      <c r="K268" s="8">
        <v>644</v>
      </c>
      <c r="L268" s="8">
        <v>20</v>
      </c>
      <c r="M268" s="8">
        <v>1.3</v>
      </c>
      <c r="N268" s="9">
        <v>7.9</v>
      </c>
      <c r="P268" s="27">
        <v>5.2006133401482249</v>
      </c>
      <c r="Q268" s="27">
        <f t="shared" si="31"/>
        <v>0.52006133401482246</v>
      </c>
      <c r="R268" s="8">
        <v>3</v>
      </c>
      <c r="T268" s="27">
        <v>30.906729814376266</v>
      </c>
      <c r="U268" s="27">
        <f t="shared" si="32"/>
        <v>3.0906729814376268</v>
      </c>
      <c r="V268" s="8">
        <v>3</v>
      </c>
      <c r="X268" s="27">
        <v>36.107343154524493</v>
      </c>
      <c r="Y268" s="27">
        <f t="shared" si="33"/>
        <v>3.6107343154524494</v>
      </c>
      <c r="Z268" s="8">
        <v>3</v>
      </c>
      <c r="AB268" s="8">
        <v>0.32665964172813489</v>
      </c>
      <c r="AC268" s="37">
        <f t="shared" si="34"/>
        <v>3.2665964172813491E-2</v>
      </c>
      <c r="AD268" s="8">
        <v>3</v>
      </c>
      <c r="AF268" s="9">
        <v>15.5</v>
      </c>
      <c r="AG268" s="9">
        <f t="shared" si="35"/>
        <v>1.55</v>
      </c>
      <c r="AH268" s="8">
        <v>3</v>
      </c>
      <c r="AJ268" s="9">
        <v>1.43</v>
      </c>
      <c r="AK268" s="9">
        <f t="shared" si="36"/>
        <v>0.14299999999999999</v>
      </c>
      <c r="AL268" s="8">
        <v>3</v>
      </c>
      <c r="AN268" s="9">
        <f t="shared" si="37"/>
        <v>10.83916083916084</v>
      </c>
      <c r="AO268" s="9">
        <f t="shared" si="38"/>
        <v>1.083916083916084</v>
      </c>
      <c r="AP268" s="8">
        <v>3</v>
      </c>
      <c r="AR268" s="9"/>
      <c r="AS268" s="9"/>
      <c r="AV268" s="9"/>
      <c r="AW268" s="9"/>
      <c r="AZ268" s="9"/>
      <c r="BA268" s="9"/>
      <c r="BD268" s="27"/>
      <c r="BE268" s="27"/>
      <c r="BP268" s="27"/>
      <c r="BQ268" s="27"/>
    </row>
    <row r="269" spans="1:69" s="8" customFormat="1" x14ac:dyDescent="0.45">
      <c r="B269" s="9">
        <v>39.950000000000003</v>
      </c>
      <c r="C269" s="9">
        <v>119.05</v>
      </c>
      <c r="G269" s="8" t="s">
        <v>30</v>
      </c>
      <c r="J269" s="8">
        <v>11.8</v>
      </c>
      <c r="K269" s="8">
        <v>644</v>
      </c>
      <c r="L269" s="8">
        <v>20</v>
      </c>
      <c r="M269" s="8">
        <v>1.3</v>
      </c>
      <c r="N269" s="9">
        <v>7.9</v>
      </c>
      <c r="P269" s="27">
        <v>2.3639151546128292</v>
      </c>
      <c r="Q269" s="27">
        <f t="shared" si="31"/>
        <v>0.23639151546128293</v>
      </c>
      <c r="R269" s="8">
        <v>3</v>
      </c>
      <c r="T269" s="27">
        <v>4.3846917729738006</v>
      </c>
      <c r="U269" s="27">
        <f t="shared" si="32"/>
        <v>0.43846917729738005</v>
      </c>
      <c r="V269" s="8">
        <v>3</v>
      </c>
      <c r="X269" s="27">
        <v>6.7486069275866303</v>
      </c>
      <c r="Y269" s="27">
        <f t="shared" si="33"/>
        <v>0.67486069275866301</v>
      </c>
      <c r="Z269" s="8">
        <v>3</v>
      </c>
      <c r="AB269" s="8">
        <v>0.24236037934668073</v>
      </c>
      <c r="AC269" s="37">
        <f t="shared" si="34"/>
        <v>2.4236037934668074E-2</v>
      </c>
      <c r="AD269" s="8">
        <v>3</v>
      </c>
      <c r="AF269" s="9">
        <v>15.5</v>
      </c>
      <c r="AG269" s="9">
        <f t="shared" si="35"/>
        <v>1.55</v>
      </c>
      <c r="AH269" s="8">
        <v>3</v>
      </c>
      <c r="AJ269" s="9">
        <v>1.43</v>
      </c>
      <c r="AK269" s="9">
        <f t="shared" si="36"/>
        <v>0.14299999999999999</v>
      </c>
      <c r="AL269" s="8">
        <v>3</v>
      </c>
      <c r="AN269" s="9">
        <f t="shared" si="37"/>
        <v>10.83916083916084</v>
      </c>
      <c r="AO269" s="9">
        <f t="shared" si="38"/>
        <v>1.083916083916084</v>
      </c>
      <c r="AP269" s="8">
        <v>3</v>
      </c>
      <c r="AR269" s="9"/>
      <c r="AS269" s="9"/>
      <c r="AV269" s="9"/>
      <c r="AW269" s="9"/>
      <c r="AZ269" s="9"/>
      <c r="BA269" s="9"/>
      <c r="BD269" s="27"/>
      <c r="BE269" s="27"/>
      <c r="BP269" s="27"/>
      <c r="BQ269" s="27"/>
    </row>
    <row r="270" spans="1:69" s="8" customFormat="1" x14ac:dyDescent="0.45">
      <c r="B270" s="9">
        <v>39.950000000000003</v>
      </c>
      <c r="C270" s="9">
        <v>119.05</v>
      </c>
      <c r="G270" s="8" t="s">
        <v>30</v>
      </c>
      <c r="J270" s="8">
        <v>11.8</v>
      </c>
      <c r="K270" s="8">
        <v>644</v>
      </c>
      <c r="L270" s="8">
        <v>20</v>
      </c>
      <c r="M270" s="8">
        <v>1.3</v>
      </c>
      <c r="N270" s="9">
        <v>7.9</v>
      </c>
      <c r="P270" s="27">
        <v>3.0113297555158018</v>
      </c>
      <c r="Q270" s="27">
        <f t="shared" si="31"/>
        <v>0.3011329755515802</v>
      </c>
      <c r="R270" s="8">
        <v>3</v>
      </c>
      <c r="T270" s="27">
        <v>13.688793827820641</v>
      </c>
      <c r="U270" s="27">
        <f t="shared" si="32"/>
        <v>1.368879382782064</v>
      </c>
      <c r="V270" s="8">
        <v>3</v>
      </c>
      <c r="X270" s="27">
        <v>16.700123583336442</v>
      </c>
      <c r="Y270" s="27">
        <f t="shared" si="33"/>
        <v>1.6700123583336441</v>
      </c>
      <c r="Z270" s="8">
        <v>3</v>
      </c>
      <c r="AB270" s="8">
        <v>0.30242360379346683</v>
      </c>
      <c r="AC270" s="37">
        <f t="shared" si="34"/>
        <v>3.0242360379346682E-2</v>
      </c>
      <c r="AD270" s="8">
        <v>3</v>
      </c>
      <c r="AF270" s="9">
        <v>15.5</v>
      </c>
      <c r="AG270" s="9">
        <f t="shared" si="35"/>
        <v>1.55</v>
      </c>
      <c r="AH270" s="8">
        <v>3</v>
      </c>
      <c r="AJ270" s="9">
        <v>1.43</v>
      </c>
      <c r="AK270" s="9">
        <f t="shared" si="36"/>
        <v>0.14299999999999999</v>
      </c>
      <c r="AL270" s="8">
        <v>3</v>
      </c>
      <c r="AN270" s="9">
        <f t="shared" si="37"/>
        <v>10.83916083916084</v>
      </c>
      <c r="AO270" s="9">
        <f t="shared" si="38"/>
        <v>1.083916083916084</v>
      </c>
      <c r="AP270" s="8">
        <v>3</v>
      </c>
      <c r="AR270" s="9"/>
      <c r="AS270" s="9"/>
      <c r="AV270" s="9"/>
      <c r="AW270" s="9"/>
      <c r="AZ270" s="9"/>
      <c r="BA270" s="9"/>
      <c r="BD270" s="27"/>
      <c r="BE270" s="27"/>
      <c r="BP270" s="27"/>
      <c r="BQ270" s="27"/>
    </row>
    <row r="271" spans="1:69" s="8" customFormat="1" x14ac:dyDescent="0.45">
      <c r="B271" s="9">
        <v>39.950000000000003</v>
      </c>
      <c r="C271" s="9">
        <v>119.05</v>
      </c>
      <c r="G271" s="8" t="s">
        <v>30</v>
      </c>
      <c r="J271" s="8">
        <v>11.8</v>
      </c>
      <c r="K271" s="8">
        <v>644</v>
      </c>
      <c r="L271" s="8">
        <v>20</v>
      </c>
      <c r="M271" s="8">
        <v>1.3</v>
      </c>
      <c r="N271" s="9">
        <v>7.9</v>
      </c>
      <c r="P271" s="27">
        <v>4.1485646136808931</v>
      </c>
      <c r="Q271" s="27">
        <f t="shared" si="31"/>
        <v>0.41485646136808929</v>
      </c>
      <c r="R271" s="8">
        <v>3</v>
      </c>
      <c r="T271" s="27">
        <v>24.008861049576044</v>
      </c>
      <c r="U271" s="27">
        <f t="shared" si="32"/>
        <v>2.4008861049576042</v>
      </c>
      <c r="V271" s="8">
        <v>3</v>
      </c>
      <c r="X271" s="27">
        <v>28.157425663256937</v>
      </c>
      <c r="Y271" s="27">
        <f t="shared" si="33"/>
        <v>2.8157425663256936</v>
      </c>
      <c r="Z271" s="8">
        <v>3</v>
      </c>
      <c r="AB271" s="8">
        <v>0.31190727081138042</v>
      </c>
      <c r="AC271" s="37">
        <f t="shared" si="34"/>
        <v>3.1190727081138042E-2</v>
      </c>
      <c r="AD271" s="8">
        <v>3</v>
      </c>
      <c r="AF271" s="9">
        <v>15.5</v>
      </c>
      <c r="AG271" s="9">
        <f t="shared" si="35"/>
        <v>1.55</v>
      </c>
      <c r="AH271" s="8">
        <v>3</v>
      </c>
      <c r="AJ271" s="9">
        <v>1.43</v>
      </c>
      <c r="AK271" s="9">
        <f t="shared" si="36"/>
        <v>0.14299999999999999</v>
      </c>
      <c r="AL271" s="8">
        <v>3</v>
      </c>
      <c r="AN271" s="9">
        <f t="shared" si="37"/>
        <v>10.83916083916084</v>
      </c>
      <c r="AO271" s="9">
        <f t="shared" si="38"/>
        <v>1.083916083916084</v>
      </c>
      <c r="AP271" s="8">
        <v>3</v>
      </c>
      <c r="AR271" s="9"/>
      <c r="AS271" s="9"/>
      <c r="AV271" s="9"/>
      <c r="AW271" s="9"/>
      <c r="AZ271" s="9"/>
      <c r="BA271" s="9"/>
      <c r="BD271" s="27"/>
      <c r="BE271" s="27"/>
      <c r="BP271" s="27"/>
      <c r="BQ271" s="27"/>
    </row>
    <row r="272" spans="1:69" s="8" customFormat="1" x14ac:dyDescent="0.45">
      <c r="B272" s="9">
        <v>39.950000000000003</v>
      </c>
      <c r="C272" s="9">
        <v>119.05</v>
      </c>
      <c r="G272" s="8" t="s">
        <v>30</v>
      </c>
      <c r="J272" s="8">
        <v>11.8</v>
      </c>
      <c r="K272" s="8">
        <v>644</v>
      </c>
      <c r="L272" s="8">
        <v>20</v>
      </c>
      <c r="M272" s="8">
        <v>1.3</v>
      </c>
      <c r="N272" s="9">
        <v>7.9</v>
      </c>
      <c r="P272" s="27">
        <v>5.2006133401482249</v>
      </c>
      <c r="Q272" s="27">
        <f t="shared" si="31"/>
        <v>0.52006133401482246</v>
      </c>
      <c r="R272" s="8">
        <v>3</v>
      </c>
      <c r="T272" s="27">
        <v>30.906729814376266</v>
      </c>
      <c r="U272" s="27">
        <f t="shared" si="32"/>
        <v>3.0906729814376268</v>
      </c>
      <c r="V272" s="8">
        <v>3</v>
      </c>
      <c r="X272" s="27">
        <v>36.107343154524493</v>
      </c>
      <c r="Y272" s="27">
        <f t="shared" si="33"/>
        <v>3.6107343154524494</v>
      </c>
      <c r="Z272" s="8">
        <v>3</v>
      </c>
      <c r="AB272" s="8">
        <v>0.32665964172813489</v>
      </c>
      <c r="AC272" s="37">
        <f t="shared" si="34"/>
        <v>3.2665964172813491E-2</v>
      </c>
      <c r="AD272" s="8">
        <v>3</v>
      </c>
      <c r="AF272" s="9">
        <v>15.5</v>
      </c>
      <c r="AG272" s="9">
        <f t="shared" si="35"/>
        <v>1.55</v>
      </c>
      <c r="AH272" s="8">
        <v>3</v>
      </c>
      <c r="AJ272" s="9">
        <v>1.43</v>
      </c>
      <c r="AK272" s="9">
        <f t="shared" si="36"/>
        <v>0.14299999999999999</v>
      </c>
      <c r="AL272" s="8">
        <v>3</v>
      </c>
      <c r="AN272" s="9">
        <f t="shared" si="37"/>
        <v>10.83916083916084</v>
      </c>
      <c r="AO272" s="9">
        <f t="shared" si="38"/>
        <v>1.083916083916084</v>
      </c>
      <c r="AP272" s="8">
        <v>3</v>
      </c>
      <c r="AR272" s="9"/>
      <c r="AS272" s="9"/>
      <c r="AV272" s="9"/>
      <c r="AW272" s="9"/>
      <c r="AZ272" s="9"/>
      <c r="BA272" s="9"/>
      <c r="BD272" s="27"/>
      <c r="BE272" s="27"/>
      <c r="BP272" s="27"/>
      <c r="BQ272" s="27"/>
    </row>
    <row r="273" spans="1:69" s="8" customFormat="1" x14ac:dyDescent="0.45">
      <c r="B273" s="9">
        <v>39.950000000000003</v>
      </c>
      <c r="C273" s="9">
        <v>119.05</v>
      </c>
      <c r="G273" s="8" t="s">
        <v>30</v>
      </c>
      <c r="J273" s="8">
        <v>11.8</v>
      </c>
      <c r="K273" s="8">
        <v>644</v>
      </c>
      <c r="L273" s="8">
        <v>20</v>
      </c>
      <c r="M273" s="8">
        <v>1.3</v>
      </c>
      <c r="N273" s="9">
        <v>7.9</v>
      </c>
      <c r="P273" s="27">
        <v>2.3639151546128292</v>
      </c>
      <c r="Q273" s="27">
        <f t="shared" si="31"/>
        <v>0.23639151546128293</v>
      </c>
      <c r="R273" s="8">
        <v>3</v>
      </c>
      <c r="T273" s="27">
        <v>4.3846917729738006</v>
      </c>
      <c r="U273" s="27">
        <f t="shared" si="32"/>
        <v>0.43846917729738005</v>
      </c>
      <c r="V273" s="8">
        <v>3</v>
      </c>
      <c r="X273" s="27">
        <v>6.7486069275866303</v>
      </c>
      <c r="Y273" s="27">
        <f t="shared" si="33"/>
        <v>0.67486069275866301</v>
      </c>
      <c r="Z273" s="8">
        <v>3</v>
      </c>
      <c r="AB273" s="8">
        <v>0.24236037934668073</v>
      </c>
      <c r="AC273" s="37">
        <f t="shared" si="34"/>
        <v>2.4236037934668074E-2</v>
      </c>
      <c r="AD273" s="8">
        <v>3</v>
      </c>
      <c r="AF273" s="9">
        <v>15.5</v>
      </c>
      <c r="AG273" s="9">
        <f t="shared" si="35"/>
        <v>1.55</v>
      </c>
      <c r="AH273" s="8">
        <v>3</v>
      </c>
      <c r="AJ273" s="9">
        <v>1.43</v>
      </c>
      <c r="AK273" s="9">
        <f t="shared" si="36"/>
        <v>0.14299999999999999</v>
      </c>
      <c r="AL273" s="8">
        <v>3</v>
      </c>
      <c r="AN273" s="9">
        <f t="shared" si="37"/>
        <v>10.83916083916084</v>
      </c>
      <c r="AO273" s="9">
        <f t="shared" si="38"/>
        <v>1.083916083916084</v>
      </c>
      <c r="AP273" s="8">
        <v>3</v>
      </c>
      <c r="AR273" s="9"/>
      <c r="AS273" s="9"/>
      <c r="AV273" s="9"/>
      <c r="AW273" s="9"/>
      <c r="AZ273" s="9"/>
      <c r="BA273" s="9"/>
      <c r="BD273" s="27"/>
      <c r="BE273" s="27"/>
      <c r="BP273" s="27"/>
      <c r="BQ273" s="27"/>
    </row>
    <row r="274" spans="1:69" s="8" customFormat="1" x14ac:dyDescent="0.45">
      <c r="A274" s="8" t="s">
        <v>94</v>
      </c>
      <c r="B274" s="9">
        <v>40.06</v>
      </c>
      <c r="C274" s="9">
        <v>-88.19</v>
      </c>
      <c r="G274" s="8" t="s">
        <v>18</v>
      </c>
      <c r="J274" s="8">
        <v>11</v>
      </c>
      <c r="K274" s="8">
        <v>1051</v>
      </c>
      <c r="L274" s="8">
        <v>10</v>
      </c>
      <c r="M274" s="8">
        <v>1.2</v>
      </c>
      <c r="N274" s="9">
        <v>5.7</v>
      </c>
      <c r="P274" s="27">
        <v>2.272727272727272</v>
      </c>
      <c r="Q274" s="27">
        <f t="shared" si="31"/>
        <v>0.22727272727272721</v>
      </c>
      <c r="R274" s="29">
        <v>4</v>
      </c>
      <c r="T274" s="27">
        <v>2.9843893480257093</v>
      </c>
      <c r="U274" s="27">
        <f t="shared" si="32"/>
        <v>0.29843893480257094</v>
      </c>
      <c r="V274" s="29">
        <v>4</v>
      </c>
      <c r="X274" s="33">
        <v>5.2571166207529814</v>
      </c>
      <c r="Y274" s="27">
        <f t="shared" si="33"/>
        <v>0.52571166207529818</v>
      </c>
      <c r="Z274" s="29">
        <v>4</v>
      </c>
      <c r="AF274" s="9">
        <v>1.1000000000000001</v>
      </c>
      <c r="AG274" s="9">
        <f t="shared" si="35"/>
        <v>0.11000000000000001</v>
      </c>
      <c r="AH274" s="8">
        <v>4</v>
      </c>
      <c r="AJ274" s="8">
        <v>0.11</v>
      </c>
      <c r="AK274" s="9">
        <f t="shared" si="36"/>
        <v>1.0999999999999999E-2</v>
      </c>
      <c r="AL274" s="8">
        <v>4</v>
      </c>
      <c r="AN274" s="8">
        <v>10.4</v>
      </c>
      <c r="AO274" s="9">
        <f t="shared" si="38"/>
        <v>1.04</v>
      </c>
      <c r="AP274" s="8">
        <v>4</v>
      </c>
      <c r="AR274" s="9"/>
      <c r="AS274" s="9"/>
      <c r="AV274" s="9"/>
      <c r="AW274" s="9"/>
      <c r="AZ274" s="9"/>
      <c r="BA274" s="9"/>
      <c r="BD274" s="27"/>
      <c r="BE274" s="27"/>
      <c r="BP274" s="27"/>
      <c r="BQ274" s="27"/>
    </row>
    <row r="275" spans="1:69" s="8" customFormat="1" x14ac:dyDescent="0.45">
      <c r="B275" s="9">
        <v>40.06</v>
      </c>
      <c r="C275" s="9">
        <v>-88.19</v>
      </c>
      <c r="G275" s="8" t="s">
        <v>18</v>
      </c>
      <c r="J275" s="8">
        <v>11</v>
      </c>
      <c r="K275" s="8">
        <v>1051</v>
      </c>
      <c r="L275" s="8">
        <v>10</v>
      </c>
      <c r="M275" s="8">
        <v>1.2</v>
      </c>
      <c r="N275" s="9">
        <v>5.7</v>
      </c>
      <c r="P275" s="27">
        <v>14.133369330453581</v>
      </c>
      <c r="Q275" s="27">
        <f t="shared" si="31"/>
        <v>1.413336933045358</v>
      </c>
      <c r="R275" s="29">
        <v>4</v>
      </c>
      <c r="T275" s="27">
        <v>10.128187859195398</v>
      </c>
      <c r="U275" s="27">
        <f t="shared" si="32"/>
        <v>1.0128187859195399</v>
      </c>
      <c r="V275" s="29">
        <v>4</v>
      </c>
      <c r="X275" s="33">
        <v>24.261557189648979</v>
      </c>
      <c r="Y275" s="27">
        <f t="shared" si="33"/>
        <v>2.4261557189648979</v>
      </c>
      <c r="Z275" s="29">
        <v>4</v>
      </c>
      <c r="AF275" s="9">
        <v>1.1000000000000001</v>
      </c>
      <c r="AG275" s="9">
        <f t="shared" si="35"/>
        <v>0.11000000000000001</v>
      </c>
      <c r="AH275" s="8">
        <v>4</v>
      </c>
      <c r="AJ275" s="8">
        <v>0.11</v>
      </c>
      <c r="AK275" s="9">
        <f t="shared" si="36"/>
        <v>1.0999999999999999E-2</v>
      </c>
      <c r="AL275" s="8">
        <v>4</v>
      </c>
      <c r="AN275" s="8">
        <v>10.1</v>
      </c>
      <c r="AO275" s="9">
        <f t="shared" si="38"/>
        <v>1.01</v>
      </c>
      <c r="AP275" s="8">
        <v>4</v>
      </c>
      <c r="AR275" s="9"/>
      <c r="AS275" s="9"/>
      <c r="AV275" s="9"/>
      <c r="AW275" s="9"/>
      <c r="AZ275" s="9"/>
      <c r="BA275" s="9"/>
      <c r="BD275" s="27"/>
      <c r="BE275" s="27"/>
      <c r="BP275" s="27"/>
      <c r="BQ275" s="27"/>
    </row>
    <row r="276" spans="1:69" s="8" customFormat="1" x14ac:dyDescent="0.45">
      <c r="B276" s="9">
        <v>40.06</v>
      </c>
      <c r="C276" s="9">
        <v>-88.19</v>
      </c>
      <c r="G276" s="8" t="s">
        <v>18</v>
      </c>
      <c r="J276" s="8">
        <v>11</v>
      </c>
      <c r="K276" s="8">
        <v>1051</v>
      </c>
      <c r="L276" s="8">
        <v>10</v>
      </c>
      <c r="M276" s="8">
        <v>1.2</v>
      </c>
      <c r="N276" s="9">
        <v>5.7</v>
      </c>
      <c r="P276" s="27">
        <v>3.9416846652267821</v>
      </c>
      <c r="Q276" s="27">
        <f t="shared" si="31"/>
        <v>0.39416846652267823</v>
      </c>
      <c r="R276" s="29">
        <v>4</v>
      </c>
      <c r="T276" s="27">
        <v>6.5452137212643677</v>
      </c>
      <c r="U276" s="27">
        <f t="shared" si="32"/>
        <v>0.6545213721264368</v>
      </c>
      <c r="V276" s="29">
        <v>4</v>
      </c>
      <c r="X276" s="33">
        <v>10.48689838649115</v>
      </c>
      <c r="Y276" s="27">
        <f t="shared" si="33"/>
        <v>1.048689838649115</v>
      </c>
      <c r="Z276" s="29">
        <v>4</v>
      </c>
      <c r="AF276" s="9">
        <v>1.1000000000000001</v>
      </c>
      <c r="AG276" s="9">
        <f t="shared" si="35"/>
        <v>0.11000000000000001</v>
      </c>
      <c r="AH276" s="8">
        <v>4</v>
      </c>
      <c r="AJ276" s="8">
        <v>0.11</v>
      </c>
      <c r="AK276" s="9">
        <f t="shared" si="36"/>
        <v>1.0999999999999999E-2</v>
      </c>
      <c r="AL276" s="8">
        <v>4</v>
      </c>
      <c r="AN276" s="8">
        <v>10.4</v>
      </c>
      <c r="AO276" s="9">
        <f t="shared" si="38"/>
        <v>1.04</v>
      </c>
      <c r="AP276" s="8">
        <v>4</v>
      </c>
      <c r="AR276" s="9"/>
      <c r="AS276" s="9"/>
      <c r="AV276" s="9"/>
      <c r="AW276" s="9"/>
      <c r="AZ276" s="9"/>
      <c r="BA276" s="9"/>
      <c r="BD276" s="27"/>
      <c r="BE276" s="27"/>
      <c r="BP276" s="27"/>
      <c r="BQ276" s="27"/>
    </row>
    <row r="277" spans="1:69" s="8" customFormat="1" x14ac:dyDescent="0.45">
      <c r="B277" s="9">
        <v>40.06</v>
      </c>
      <c r="C277" s="9">
        <v>-88.19</v>
      </c>
      <c r="G277" s="8" t="s">
        <v>18</v>
      </c>
      <c r="J277" s="8">
        <v>11</v>
      </c>
      <c r="K277" s="8">
        <v>1051</v>
      </c>
      <c r="L277" s="8">
        <v>10</v>
      </c>
      <c r="M277" s="8">
        <v>1.2</v>
      </c>
      <c r="N277" s="9">
        <v>5.7</v>
      </c>
      <c r="P277" s="27">
        <v>11.79841897233201</v>
      </c>
      <c r="Q277" s="27">
        <f t="shared" si="31"/>
        <v>1.179841897233201</v>
      </c>
      <c r="R277" s="29">
        <v>4</v>
      </c>
      <c r="T277" s="27">
        <v>8.4366391184573004</v>
      </c>
      <c r="U277" s="27">
        <f t="shared" si="32"/>
        <v>0.84366391184573009</v>
      </c>
      <c r="V277" s="29">
        <v>4</v>
      </c>
      <c r="X277" s="33">
        <v>20.235058090789313</v>
      </c>
      <c r="Y277" s="27">
        <f t="shared" si="33"/>
        <v>2.0235058090789311</v>
      </c>
      <c r="Z277" s="29">
        <v>4</v>
      </c>
      <c r="AF277" s="9">
        <v>1.1000000000000001</v>
      </c>
      <c r="AG277" s="9">
        <f t="shared" si="35"/>
        <v>0.11000000000000001</v>
      </c>
      <c r="AH277" s="8">
        <v>4</v>
      </c>
      <c r="AJ277" s="8">
        <v>0.11</v>
      </c>
      <c r="AK277" s="9">
        <f t="shared" si="36"/>
        <v>1.0999999999999999E-2</v>
      </c>
      <c r="AL277" s="8">
        <v>4</v>
      </c>
      <c r="AN277" s="8">
        <v>10.1</v>
      </c>
      <c r="AO277" s="9">
        <f t="shared" si="38"/>
        <v>1.01</v>
      </c>
      <c r="AP277" s="8">
        <v>4</v>
      </c>
      <c r="AR277" s="9"/>
      <c r="AS277" s="9"/>
      <c r="AV277" s="9"/>
      <c r="AW277" s="9"/>
      <c r="AZ277" s="9"/>
      <c r="BA277" s="9"/>
      <c r="BD277" s="27"/>
      <c r="BE277" s="27"/>
      <c r="BP277" s="27"/>
      <c r="BQ277" s="27"/>
    </row>
    <row r="278" spans="1:69" s="8" customFormat="1" x14ac:dyDescent="0.45">
      <c r="B278" s="9">
        <v>40.06</v>
      </c>
      <c r="C278" s="9">
        <v>-88.19</v>
      </c>
      <c r="G278" s="8" t="s">
        <v>18</v>
      </c>
      <c r="J278" s="8">
        <v>11</v>
      </c>
      <c r="K278" s="8">
        <v>1051</v>
      </c>
      <c r="L278" s="8">
        <v>10</v>
      </c>
      <c r="M278" s="8">
        <v>1.2</v>
      </c>
      <c r="N278" s="9">
        <v>5.7</v>
      </c>
      <c r="P278" s="27">
        <v>17.751079913606887</v>
      </c>
      <c r="Q278" s="27">
        <f t="shared" si="31"/>
        <v>1.7751079913606886</v>
      </c>
      <c r="R278" s="29">
        <v>4</v>
      </c>
      <c r="T278" s="27">
        <v>14.842627514367814</v>
      </c>
      <c r="U278" s="27">
        <f t="shared" si="32"/>
        <v>1.4842627514367814</v>
      </c>
      <c r="V278" s="29">
        <v>4</v>
      </c>
      <c r="X278" s="33">
        <v>32.593707427974699</v>
      </c>
      <c r="Y278" s="27">
        <f t="shared" si="33"/>
        <v>3.2593707427974699</v>
      </c>
      <c r="Z278" s="29">
        <v>4</v>
      </c>
      <c r="AF278" s="9">
        <v>1.2</v>
      </c>
      <c r="AG278" s="9">
        <f t="shared" si="35"/>
        <v>0.12</v>
      </c>
      <c r="AH278" s="8">
        <v>4</v>
      </c>
      <c r="AJ278" s="8">
        <v>0.11</v>
      </c>
      <c r="AK278" s="9">
        <f t="shared" si="36"/>
        <v>1.0999999999999999E-2</v>
      </c>
      <c r="AL278" s="8">
        <v>4</v>
      </c>
      <c r="AN278" s="8">
        <v>10.199999999999999</v>
      </c>
      <c r="AO278" s="9">
        <f t="shared" si="38"/>
        <v>1.02</v>
      </c>
      <c r="AP278" s="8">
        <v>4</v>
      </c>
      <c r="AR278" s="9"/>
      <c r="AS278" s="9"/>
      <c r="AV278" s="9"/>
      <c r="AW278" s="9"/>
      <c r="AZ278" s="9"/>
      <c r="BA278" s="9"/>
      <c r="BD278" s="27"/>
      <c r="BE278" s="27"/>
      <c r="BP278" s="27"/>
      <c r="BQ278" s="27"/>
    </row>
    <row r="279" spans="1:69" s="8" customFormat="1" x14ac:dyDescent="0.45">
      <c r="B279" s="9">
        <v>40.06</v>
      </c>
      <c r="C279" s="9">
        <v>-88.19</v>
      </c>
      <c r="G279" s="8" t="s">
        <v>18</v>
      </c>
      <c r="J279" s="8">
        <v>11</v>
      </c>
      <c r="K279" s="8">
        <v>1051</v>
      </c>
      <c r="L279" s="8">
        <v>10</v>
      </c>
      <c r="M279" s="8">
        <v>1.2</v>
      </c>
      <c r="N279" s="9">
        <v>5.7</v>
      </c>
      <c r="P279" s="27">
        <v>10.632411067193685</v>
      </c>
      <c r="Q279" s="27">
        <f t="shared" si="31"/>
        <v>1.0632411067193686</v>
      </c>
      <c r="R279" s="29">
        <v>4</v>
      </c>
      <c r="T279" s="27">
        <v>17.435720844811758</v>
      </c>
      <c r="U279" s="27">
        <f t="shared" si="32"/>
        <v>1.7435720844811757</v>
      </c>
      <c r="V279" s="29">
        <v>4</v>
      </c>
      <c r="X279" s="33">
        <v>28.068131912005445</v>
      </c>
      <c r="Y279" s="27">
        <f t="shared" si="33"/>
        <v>2.8068131912005443</v>
      </c>
      <c r="Z279" s="29">
        <v>4</v>
      </c>
      <c r="AF279" s="9">
        <v>1.2</v>
      </c>
      <c r="AG279" s="9">
        <f t="shared" si="35"/>
        <v>0.12</v>
      </c>
      <c r="AH279" s="8">
        <v>4</v>
      </c>
      <c r="AJ279" s="8">
        <v>0.11</v>
      </c>
      <c r="AK279" s="9">
        <f t="shared" si="36"/>
        <v>1.0999999999999999E-2</v>
      </c>
      <c r="AL279" s="8">
        <v>4</v>
      </c>
      <c r="AN279" s="8">
        <v>10.199999999999999</v>
      </c>
      <c r="AO279" s="9">
        <f t="shared" si="38"/>
        <v>1.02</v>
      </c>
      <c r="AP279" s="8">
        <v>4</v>
      </c>
      <c r="AR279" s="9"/>
      <c r="AS279" s="9"/>
      <c r="AV279" s="9"/>
      <c r="AW279" s="9"/>
      <c r="AZ279" s="9"/>
      <c r="BA279" s="9"/>
      <c r="BD279" s="27"/>
      <c r="BE279" s="27"/>
      <c r="BP279" s="27"/>
      <c r="BQ279" s="27"/>
    </row>
    <row r="280" spans="1:69" s="8" customFormat="1" x14ac:dyDescent="0.45">
      <c r="A280" s="8" t="s">
        <v>95</v>
      </c>
      <c r="B280" s="9">
        <v>52.441400000000002</v>
      </c>
      <c r="C280" s="9">
        <v>13.012700000000001</v>
      </c>
      <c r="G280" s="8" t="s">
        <v>48</v>
      </c>
      <c r="H280" s="8" t="s">
        <v>96</v>
      </c>
      <c r="J280" s="8">
        <v>9.9</v>
      </c>
      <c r="K280" s="8">
        <v>632</v>
      </c>
      <c r="L280" s="8">
        <v>30</v>
      </c>
      <c r="M280" s="8">
        <v>1.54</v>
      </c>
      <c r="N280" s="9">
        <v>6.71</v>
      </c>
      <c r="P280" s="27">
        <v>0.74827215481492848</v>
      </c>
      <c r="Q280" s="27">
        <v>0</v>
      </c>
      <c r="R280" s="8">
        <v>12</v>
      </c>
      <c r="T280" s="27">
        <v>9.0861618798955597</v>
      </c>
      <c r="U280" s="27">
        <v>3.9796467641268856</v>
      </c>
      <c r="V280" s="8">
        <v>12</v>
      </c>
      <c r="X280" s="33">
        <v>9.8344340347104886</v>
      </c>
      <c r="Y280" s="33">
        <v>3.9796467641268856</v>
      </c>
      <c r="Z280" s="8">
        <v>12</v>
      </c>
      <c r="AF280" s="9">
        <v>12.6</v>
      </c>
      <c r="AG280" s="9">
        <f t="shared" si="35"/>
        <v>1.26</v>
      </c>
      <c r="AH280" s="8">
        <v>4</v>
      </c>
      <c r="AJ280" s="9">
        <v>0.69</v>
      </c>
      <c r="AK280" s="9">
        <f t="shared" si="36"/>
        <v>6.8999999999999992E-2</v>
      </c>
      <c r="AL280" s="8">
        <v>4</v>
      </c>
      <c r="AN280" s="9">
        <v>18.260000000000002</v>
      </c>
      <c r="AO280" s="9">
        <f t="shared" si="38"/>
        <v>1.8260000000000001</v>
      </c>
      <c r="AP280" s="8">
        <v>4</v>
      </c>
      <c r="AR280" s="9"/>
      <c r="AS280" s="9"/>
      <c r="AV280" s="9"/>
      <c r="AW280" s="9"/>
      <c r="AZ280" s="9"/>
      <c r="BA280" s="9"/>
      <c r="BD280" s="27"/>
      <c r="BE280" s="27"/>
      <c r="BP280" s="27"/>
      <c r="BQ280" s="27"/>
    </row>
    <row r="281" spans="1:69" s="8" customFormat="1" x14ac:dyDescent="0.45">
      <c r="B281" s="9">
        <v>52.441400000000002</v>
      </c>
      <c r="C281" s="9">
        <v>13.012700000000001</v>
      </c>
      <c r="G281" s="8" t="s">
        <v>48</v>
      </c>
      <c r="H281" s="8" t="s">
        <v>96</v>
      </c>
      <c r="J281" s="8">
        <v>9.9</v>
      </c>
      <c r="K281" s="8">
        <v>632</v>
      </c>
      <c r="L281" s="8">
        <v>30</v>
      </c>
      <c r="M281" s="8">
        <v>1.54</v>
      </c>
      <c r="N281" s="9">
        <v>6.71</v>
      </c>
      <c r="P281" s="27">
        <v>0.70931244560487505</v>
      </c>
      <c r="Q281" s="27">
        <v>1.6280373125973593</v>
      </c>
      <c r="R281" s="8">
        <v>12</v>
      </c>
      <c r="T281" s="27">
        <v>17.023498694516999</v>
      </c>
      <c r="U281" s="27">
        <v>16.280373125973593</v>
      </c>
      <c r="V281" s="8">
        <v>12</v>
      </c>
      <c r="X281" s="33">
        <v>17.732811140121875</v>
      </c>
      <c r="Y281" s="33">
        <v>16.361572498147371</v>
      </c>
      <c r="Z281" s="8">
        <v>12</v>
      </c>
      <c r="AF281" s="9">
        <v>12.6</v>
      </c>
      <c r="AG281" s="9">
        <f t="shared" si="35"/>
        <v>1.26</v>
      </c>
      <c r="AH281" s="8">
        <v>4</v>
      </c>
      <c r="AJ281" s="9">
        <v>0.69</v>
      </c>
      <c r="AK281" s="9">
        <f t="shared" si="36"/>
        <v>6.8999999999999992E-2</v>
      </c>
      <c r="AL281" s="8">
        <v>4</v>
      </c>
      <c r="AN281" s="9">
        <v>18.260000000000002</v>
      </c>
      <c r="AO281" s="9">
        <f t="shared" si="38"/>
        <v>1.8260000000000001</v>
      </c>
      <c r="AP281" s="8">
        <v>4</v>
      </c>
      <c r="AR281" s="9"/>
      <c r="AS281" s="9"/>
      <c r="AV281" s="9"/>
      <c r="AW281" s="9"/>
      <c r="AZ281" s="9"/>
      <c r="BA281" s="9"/>
      <c r="BD281" s="27"/>
      <c r="BE281" s="27"/>
      <c r="BP281" s="27"/>
      <c r="BQ281" s="27"/>
    </row>
    <row r="282" spans="1:69" s="8" customFormat="1" x14ac:dyDescent="0.45">
      <c r="B282" s="9">
        <v>52.441400000000002</v>
      </c>
      <c r="C282" s="9">
        <v>13.012700000000001</v>
      </c>
      <c r="G282" s="8" t="s">
        <v>48</v>
      </c>
      <c r="H282" s="8" t="s">
        <v>97</v>
      </c>
      <c r="J282" s="8">
        <v>9.9</v>
      </c>
      <c r="K282" s="8">
        <v>632</v>
      </c>
      <c r="L282" s="8">
        <v>30</v>
      </c>
      <c r="M282" s="8">
        <v>1.54</v>
      </c>
      <c r="N282" s="9">
        <v>6.71</v>
      </c>
      <c r="P282" s="27">
        <v>0.36507697708239295</v>
      </c>
      <c r="Q282" s="27">
        <v>3.8982217663954142</v>
      </c>
      <c r="R282" s="8">
        <v>12</v>
      </c>
      <c r="T282" s="27">
        <v>9.3094629156010207</v>
      </c>
      <c r="U282" s="27">
        <v>7.7964435327908284</v>
      </c>
      <c r="V282" s="8">
        <v>12</v>
      </c>
      <c r="X282" s="33">
        <v>9.6745398926834127</v>
      </c>
      <c r="Y282" s="33">
        <v>8.7166888610294517</v>
      </c>
      <c r="Z282" s="8">
        <v>12</v>
      </c>
      <c r="AF282" s="9">
        <v>12.6</v>
      </c>
      <c r="AG282" s="9">
        <f t="shared" si="35"/>
        <v>1.26</v>
      </c>
      <c r="AH282" s="8">
        <v>4</v>
      </c>
      <c r="AJ282" s="9">
        <v>0.69</v>
      </c>
      <c r="AK282" s="9">
        <f t="shared" si="36"/>
        <v>6.8999999999999992E-2</v>
      </c>
      <c r="AL282" s="8">
        <v>4</v>
      </c>
      <c r="AN282" s="9">
        <v>18.260000000000002</v>
      </c>
      <c r="AO282" s="9">
        <f t="shared" si="38"/>
        <v>1.8260000000000001</v>
      </c>
      <c r="AP282" s="8">
        <v>4</v>
      </c>
      <c r="AR282" s="9"/>
      <c r="AS282" s="9"/>
      <c r="AV282" s="9"/>
      <c r="AW282" s="9"/>
      <c r="AZ282" s="9"/>
      <c r="BA282" s="9"/>
      <c r="BD282" s="27"/>
      <c r="BE282" s="27"/>
      <c r="BP282" s="27"/>
      <c r="BQ282" s="27"/>
    </row>
    <row r="283" spans="1:69" s="8" customFormat="1" x14ac:dyDescent="0.45">
      <c r="B283" s="9">
        <v>52.441400000000002</v>
      </c>
      <c r="C283" s="9">
        <v>13.012700000000001</v>
      </c>
      <c r="G283" s="8" t="s">
        <v>48</v>
      </c>
      <c r="H283" s="8" t="s">
        <v>96</v>
      </c>
      <c r="J283" s="8">
        <v>9.9</v>
      </c>
      <c r="K283" s="8">
        <v>632</v>
      </c>
      <c r="L283" s="8">
        <v>30</v>
      </c>
      <c r="M283" s="8">
        <v>1.54</v>
      </c>
      <c r="N283" s="9">
        <v>6.71</v>
      </c>
      <c r="P283" s="27">
        <v>1.9792643666506096</v>
      </c>
      <c r="Q283" s="27">
        <v>0.65121492503895018</v>
      </c>
      <c r="R283" s="8">
        <v>12</v>
      </c>
      <c r="T283" s="27">
        <v>25.483028720626599</v>
      </c>
      <c r="U283" s="27">
        <v>6.512149250389502</v>
      </c>
      <c r="V283" s="8">
        <v>12</v>
      </c>
      <c r="X283" s="33">
        <v>27.46229308727721</v>
      </c>
      <c r="Y283" s="33">
        <v>6.5446289992590136</v>
      </c>
      <c r="Z283" s="8">
        <v>12</v>
      </c>
      <c r="AF283" s="9">
        <v>12.6</v>
      </c>
      <c r="AG283" s="9">
        <f t="shared" si="35"/>
        <v>1.26</v>
      </c>
      <c r="AH283" s="8">
        <v>4</v>
      </c>
      <c r="AJ283" s="9">
        <v>0.69</v>
      </c>
      <c r="AK283" s="9">
        <f t="shared" si="36"/>
        <v>6.8999999999999992E-2</v>
      </c>
      <c r="AL283" s="8">
        <v>4</v>
      </c>
      <c r="AN283" s="9">
        <v>18.260000000000002</v>
      </c>
      <c r="AO283" s="9">
        <f t="shared" si="38"/>
        <v>1.8260000000000001</v>
      </c>
      <c r="AP283" s="8">
        <v>4</v>
      </c>
      <c r="AR283" s="9"/>
      <c r="AS283" s="9"/>
      <c r="AV283" s="9"/>
      <c r="AW283" s="9"/>
      <c r="AZ283" s="9"/>
      <c r="BA283" s="9"/>
      <c r="BD283" s="27"/>
      <c r="BE283" s="27"/>
      <c r="BP283" s="27"/>
      <c r="BQ283" s="27"/>
    </row>
    <row r="284" spans="1:69" s="8" customFormat="1" x14ac:dyDescent="0.45">
      <c r="B284" s="9">
        <v>52.441400000000002</v>
      </c>
      <c r="C284" s="9">
        <v>13.012700000000001</v>
      </c>
      <c r="G284" s="8" t="s">
        <v>48</v>
      </c>
      <c r="H284" s="8" t="s">
        <v>97</v>
      </c>
      <c r="J284" s="8">
        <v>9.9</v>
      </c>
      <c r="K284" s="8">
        <v>632</v>
      </c>
      <c r="L284" s="8">
        <v>30</v>
      </c>
      <c r="M284" s="8">
        <v>1.54</v>
      </c>
      <c r="N284" s="9">
        <v>6.71</v>
      </c>
      <c r="P284" s="27">
        <v>1.6152914254946842</v>
      </c>
      <c r="Q284" s="27">
        <v>1.9136725035032036</v>
      </c>
      <c r="R284" s="8">
        <v>12</v>
      </c>
      <c r="T284" s="27">
        <v>15.3452685421995</v>
      </c>
      <c r="U284" s="27">
        <v>9.5683625175160181</v>
      </c>
      <c r="V284" s="8">
        <v>12</v>
      </c>
      <c r="X284" s="33">
        <v>16.960559967694184</v>
      </c>
      <c r="Y284" s="33">
        <v>9.7578534379887927</v>
      </c>
      <c r="Z284" s="8">
        <v>12</v>
      </c>
      <c r="AF284" s="9">
        <v>12.6</v>
      </c>
      <c r="AG284" s="9">
        <f t="shared" si="35"/>
        <v>1.26</v>
      </c>
      <c r="AH284" s="8">
        <v>4</v>
      </c>
      <c r="AJ284" s="9">
        <v>0.69</v>
      </c>
      <c r="AK284" s="9">
        <f t="shared" si="36"/>
        <v>6.8999999999999992E-2</v>
      </c>
      <c r="AL284" s="8">
        <v>4</v>
      </c>
      <c r="AN284" s="9">
        <v>18.260000000000002</v>
      </c>
      <c r="AO284" s="9">
        <f t="shared" si="38"/>
        <v>1.8260000000000001</v>
      </c>
      <c r="AP284" s="8">
        <v>4</v>
      </c>
      <c r="AR284" s="9"/>
      <c r="AS284" s="9"/>
      <c r="AV284" s="9"/>
      <c r="AW284" s="9"/>
      <c r="AZ284" s="9"/>
      <c r="BA284" s="9"/>
      <c r="BD284" s="27"/>
      <c r="BE284" s="27"/>
      <c r="BP284" s="27"/>
      <c r="BQ284" s="27"/>
    </row>
    <row r="285" spans="1:69" s="8" customFormat="1" x14ac:dyDescent="0.45">
      <c r="B285" s="9">
        <v>52.441400000000002</v>
      </c>
      <c r="C285" s="9">
        <v>13.012700000000001</v>
      </c>
      <c r="G285" s="8" t="s">
        <v>48</v>
      </c>
      <c r="H285" s="8" t="s">
        <v>97</v>
      </c>
      <c r="J285" s="8">
        <v>9.9</v>
      </c>
      <c r="K285" s="8">
        <v>632</v>
      </c>
      <c r="L285" s="8">
        <v>30</v>
      </c>
      <c r="M285" s="8">
        <v>1.54</v>
      </c>
      <c r="N285" s="9">
        <v>6.71</v>
      </c>
      <c r="P285" s="27">
        <v>1.8866044441492014</v>
      </c>
      <c r="Q285" s="27">
        <v>2.480686578615297</v>
      </c>
      <c r="R285" s="8">
        <v>12</v>
      </c>
      <c r="T285" s="27">
        <v>29.053708439897701</v>
      </c>
      <c r="U285" s="27">
        <v>14.884119471691781</v>
      </c>
      <c r="V285" s="8">
        <v>12</v>
      </c>
      <c r="X285" s="33">
        <v>30.940312884046904</v>
      </c>
      <c r="Y285" s="33">
        <v>15.089427369814816</v>
      </c>
      <c r="Z285" s="8">
        <v>12</v>
      </c>
      <c r="AF285" s="9">
        <v>12.6</v>
      </c>
      <c r="AG285" s="9">
        <f t="shared" si="35"/>
        <v>1.26</v>
      </c>
      <c r="AH285" s="8">
        <v>4</v>
      </c>
      <c r="AJ285" s="9">
        <v>0.69</v>
      </c>
      <c r="AK285" s="9">
        <f t="shared" si="36"/>
        <v>6.8999999999999992E-2</v>
      </c>
      <c r="AL285" s="8">
        <v>4</v>
      </c>
      <c r="AN285" s="9">
        <v>18.260000000000002</v>
      </c>
      <c r="AO285" s="9">
        <f t="shared" si="38"/>
        <v>1.8260000000000001</v>
      </c>
      <c r="AP285" s="8">
        <v>4</v>
      </c>
      <c r="AR285" s="9"/>
      <c r="AS285" s="9"/>
      <c r="AV285" s="9"/>
      <c r="AW285" s="9"/>
      <c r="AZ285" s="9"/>
      <c r="BA285" s="9"/>
      <c r="BD285" s="27"/>
      <c r="BE285" s="27"/>
      <c r="BP285" s="27"/>
      <c r="BQ285" s="27"/>
    </row>
    <row r="286" spans="1:69" s="8" customFormat="1" x14ac:dyDescent="0.45">
      <c r="A286" s="8" t="s">
        <v>98</v>
      </c>
      <c r="B286" s="9">
        <v>22.566666666666666</v>
      </c>
      <c r="C286" s="9">
        <v>112.83333333333333</v>
      </c>
      <c r="G286" s="8" t="s">
        <v>48</v>
      </c>
      <c r="H286" s="11" t="s">
        <v>99</v>
      </c>
      <c r="J286" s="8">
        <v>21.7</v>
      </c>
      <c r="K286" s="8">
        <v>1700</v>
      </c>
      <c r="L286" s="8">
        <v>10</v>
      </c>
      <c r="M286" s="8">
        <v>0.96</v>
      </c>
      <c r="N286" s="9">
        <v>3.87</v>
      </c>
      <c r="P286" s="27">
        <v>3.1670491985113847</v>
      </c>
      <c r="Q286" s="27">
        <v>0.22672151015623038</v>
      </c>
      <c r="R286" s="29">
        <v>3</v>
      </c>
      <c r="T286" s="27">
        <v>0.97896390377280396</v>
      </c>
      <c r="U286" s="27">
        <v>0.14300497029311204</v>
      </c>
      <c r="V286" s="29">
        <v>3</v>
      </c>
      <c r="X286" s="33">
        <v>4.1460131022841882</v>
      </c>
      <c r="Y286" s="33">
        <v>0.26805421969455273</v>
      </c>
      <c r="Z286" s="29">
        <v>3</v>
      </c>
      <c r="AF286" s="9">
        <v>22.575000000000003</v>
      </c>
      <c r="AG286" s="9">
        <v>2.2575000000000003</v>
      </c>
      <c r="AH286" s="8">
        <v>3</v>
      </c>
      <c r="AJ286" s="9">
        <v>0.75</v>
      </c>
      <c r="AK286" s="9">
        <v>0.17320508075688773</v>
      </c>
      <c r="AL286" s="8">
        <v>3</v>
      </c>
      <c r="AN286" s="9">
        <v>30.1</v>
      </c>
      <c r="AO286" s="9">
        <v>5.5425625842204074</v>
      </c>
      <c r="AP286" s="8">
        <v>3</v>
      </c>
      <c r="AR286" s="9"/>
      <c r="AS286" s="9"/>
      <c r="AV286" s="9"/>
      <c r="AW286" s="9"/>
      <c r="AZ286" s="9"/>
      <c r="BA286" s="9"/>
      <c r="BD286" s="27"/>
      <c r="BE286" s="27"/>
      <c r="BP286" s="27"/>
      <c r="BQ286" s="27"/>
    </row>
    <row r="287" spans="1:69" s="8" customFormat="1" x14ac:dyDescent="0.45">
      <c r="B287" s="9">
        <v>22.566666666666666</v>
      </c>
      <c r="C287" s="9">
        <v>112.83333333333333</v>
      </c>
      <c r="G287" s="8" t="s">
        <v>48</v>
      </c>
      <c r="I287" s="8" t="s">
        <v>100</v>
      </c>
      <c r="J287" s="8">
        <v>21.7</v>
      </c>
      <c r="K287" s="8">
        <v>1700</v>
      </c>
      <c r="L287" s="8">
        <v>10</v>
      </c>
      <c r="M287" s="8">
        <v>1.0900000000000001</v>
      </c>
      <c r="N287" s="9">
        <v>3.93</v>
      </c>
      <c r="P287" s="27">
        <v>3.0169276585414524</v>
      </c>
      <c r="Q287" s="27">
        <v>9.8413386029583355E-2</v>
      </c>
      <c r="R287" s="29">
        <v>3</v>
      </c>
      <c r="T287" s="27">
        <v>1.3791435426433458</v>
      </c>
      <c r="U287" s="27">
        <v>0.19061206101035136</v>
      </c>
      <c r="V287" s="29">
        <v>3</v>
      </c>
      <c r="X287" s="33">
        <v>4.3960712011847978</v>
      </c>
      <c r="Y287" s="33">
        <v>0.21451841961104809</v>
      </c>
      <c r="Z287" s="29">
        <v>3</v>
      </c>
      <c r="AF287" s="9">
        <v>19.008000000000003</v>
      </c>
      <c r="AG287" s="9">
        <v>1.9008000000000003</v>
      </c>
      <c r="AH287" s="8">
        <v>3</v>
      </c>
      <c r="AJ287" s="9">
        <v>0.88</v>
      </c>
      <c r="AK287" s="9">
        <v>0.31176914536239786</v>
      </c>
      <c r="AL287" s="8">
        <v>3</v>
      </c>
      <c r="AN287" s="9">
        <v>21.6</v>
      </c>
      <c r="AO287" s="9">
        <v>8.6602540378443855</v>
      </c>
      <c r="AP287" s="8">
        <v>3</v>
      </c>
      <c r="AR287" s="9"/>
      <c r="AS287" s="9"/>
      <c r="AV287" s="9"/>
      <c r="AW287" s="9"/>
      <c r="AZ287" s="9"/>
      <c r="BA287" s="9"/>
      <c r="BD287" s="27"/>
      <c r="BE287" s="27"/>
      <c r="BP287" s="27"/>
      <c r="BQ287" s="27"/>
    </row>
    <row r="288" spans="1:69" s="8" customFormat="1" x14ac:dyDescent="0.45">
      <c r="B288" s="9">
        <v>22.566666666666666</v>
      </c>
      <c r="C288" s="9">
        <v>112.83333333333333</v>
      </c>
      <c r="G288" s="8" t="s">
        <v>48</v>
      </c>
      <c r="H288" s="11" t="s">
        <v>101</v>
      </c>
      <c r="J288" s="8">
        <v>21.7</v>
      </c>
      <c r="K288" s="8">
        <v>1700</v>
      </c>
      <c r="L288" s="8">
        <v>10</v>
      </c>
      <c r="M288" s="8">
        <v>0.99</v>
      </c>
      <c r="N288" s="9">
        <v>4.01</v>
      </c>
      <c r="P288" s="27">
        <v>2.9140257934663834</v>
      </c>
      <c r="Q288" s="27">
        <v>0.15365226451112496</v>
      </c>
      <c r="R288" s="29">
        <v>3</v>
      </c>
      <c r="T288" s="27">
        <v>0.53270997571551659</v>
      </c>
      <c r="U288" s="27">
        <v>0.10278686844162671</v>
      </c>
      <c r="V288" s="29">
        <v>3</v>
      </c>
      <c r="X288" s="33">
        <v>3.4467357691818998</v>
      </c>
      <c r="Y288" s="33">
        <v>0.18486254004917541</v>
      </c>
      <c r="Z288" s="29">
        <v>3</v>
      </c>
      <c r="AF288" s="9">
        <v>18.486000000000001</v>
      </c>
      <c r="AG288" s="9">
        <v>1.8486</v>
      </c>
      <c r="AH288" s="8">
        <v>3</v>
      </c>
      <c r="AJ288" s="9">
        <v>0.79</v>
      </c>
      <c r="AK288" s="9">
        <v>0.15588457268119893</v>
      </c>
      <c r="AL288" s="8">
        <v>3</v>
      </c>
      <c r="AN288" s="9">
        <v>23.4</v>
      </c>
      <c r="AO288" s="9">
        <v>10.911920087683926</v>
      </c>
      <c r="AP288" s="8">
        <v>3</v>
      </c>
      <c r="AR288" s="9"/>
      <c r="AS288" s="9"/>
      <c r="AV288" s="9"/>
      <c r="AW288" s="9"/>
      <c r="AZ288" s="9"/>
      <c r="BA288" s="9"/>
      <c r="BD288" s="27"/>
      <c r="BE288" s="27"/>
      <c r="BP288" s="27"/>
      <c r="BQ288" s="27"/>
    </row>
    <row r="289" spans="1:69" s="8" customFormat="1" x14ac:dyDescent="0.45">
      <c r="B289" s="9">
        <v>22.566666666666666</v>
      </c>
      <c r="C289" s="9">
        <v>112.83333333333333</v>
      </c>
      <c r="G289" s="8" t="s">
        <v>48</v>
      </c>
      <c r="H289" s="11" t="s">
        <v>102</v>
      </c>
      <c r="J289" s="8">
        <v>21.7</v>
      </c>
      <c r="K289" s="8">
        <v>1700</v>
      </c>
      <c r="L289" s="8">
        <v>10</v>
      </c>
      <c r="M289" s="8">
        <v>1.01</v>
      </c>
      <c r="N289" s="9">
        <v>3.9</v>
      </c>
      <c r="P289" s="27">
        <v>3.3174631446148268</v>
      </c>
      <c r="Q289" s="27">
        <v>0.33278143999096199</v>
      </c>
      <c r="R289" s="29">
        <v>3</v>
      </c>
      <c r="T289" s="27">
        <v>1.6240615051028584</v>
      </c>
      <c r="U289" s="27">
        <v>0.23056559377684235</v>
      </c>
      <c r="V289" s="29">
        <v>3</v>
      </c>
      <c r="X289" s="33">
        <v>4.9415246497176852</v>
      </c>
      <c r="Y289" s="33">
        <v>0.40485056482130061</v>
      </c>
      <c r="Z289" s="29">
        <v>3</v>
      </c>
      <c r="AF289" s="9">
        <v>21.07</v>
      </c>
      <c r="AG289" s="9">
        <v>2.1070000000000002</v>
      </c>
      <c r="AH289" s="8">
        <v>3</v>
      </c>
      <c r="AJ289" s="9">
        <v>0.98</v>
      </c>
      <c r="AK289" s="9">
        <v>0.4330127018922193</v>
      </c>
      <c r="AL289" s="8">
        <v>3</v>
      </c>
      <c r="AN289" s="9">
        <v>21.5</v>
      </c>
      <c r="AO289" s="9">
        <v>10.392304845413264</v>
      </c>
      <c r="AP289" s="8">
        <v>3</v>
      </c>
      <c r="AR289" s="9"/>
      <c r="AS289" s="9"/>
      <c r="AV289" s="9"/>
      <c r="AW289" s="9"/>
      <c r="AZ289" s="9"/>
      <c r="BA289" s="9"/>
      <c r="BD289" s="27"/>
      <c r="BE289" s="27"/>
      <c r="BP289" s="27"/>
      <c r="BQ289" s="27"/>
    </row>
    <row r="290" spans="1:69" s="8" customFormat="1" x14ac:dyDescent="0.45">
      <c r="B290" s="9">
        <v>22.566666666666666</v>
      </c>
      <c r="C290" s="9">
        <v>112.83333333333333</v>
      </c>
      <c r="G290" s="8" t="s">
        <v>66</v>
      </c>
      <c r="H290" s="11" t="s">
        <v>103</v>
      </c>
      <c r="J290" s="8">
        <v>21.7</v>
      </c>
      <c r="K290" s="8">
        <v>1700</v>
      </c>
      <c r="L290" s="8">
        <v>10</v>
      </c>
      <c r="M290" s="8">
        <v>0.99</v>
      </c>
      <c r="N290" s="9">
        <v>3.91</v>
      </c>
      <c r="P290" s="27">
        <v>3.2987195856008471</v>
      </c>
      <c r="Q290" s="27">
        <v>0.19945462126910637</v>
      </c>
      <c r="R290" s="29">
        <v>3</v>
      </c>
      <c r="T290" s="27">
        <v>2.0757192792935504</v>
      </c>
      <c r="U290" s="27">
        <v>0.49474016078310395</v>
      </c>
      <c r="V290" s="29">
        <v>3</v>
      </c>
      <c r="X290" s="33">
        <v>5.3744388648943975</v>
      </c>
      <c r="Y290" s="33">
        <v>0.53343225683988615</v>
      </c>
      <c r="Z290" s="29">
        <v>3</v>
      </c>
      <c r="AF290" s="9">
        <v>15.052</v>
      </c>
      <c r="AG290" s="9">
        <v>1.5051999999999999</v>
      </c>
      <c r="AH290" s="8">
        <v>3</v>
      </c>
      <c r="AJ290" s="9">
        <v>0.53</v>
      </c>
      <c r="AK290" s="9">
        <v>0.12124355652982141</v>
      </c>
      <c r="AL290" s="8">
        <v>3</v>
      </c>
      <c r="AN290" s="9">
        <v>28.4</v>
      </c>
      <c r="AO290" s="9">
        <v>11.085125168440815</v>
      </c>
      <c r="AP290" s="8">
        <v>3</v>
      </c>
      <c r="AR290" s="9"/>
      <c r="AS290" s="9"/>
      <c r="AV290" s="9"/>
      <c r="AW290" s="9"/>
      <c r="AZ290" s="9"/>
      <c r="BA290" s="9"/>
      <c r="BD290" s="27"/>
      <c r="BE290" s="27"/>
      <c r="BP290" s="27"/>
      <c r="BQ290" s="27"/>
    </row>
    <row r="291" spans="1:69" s="8" customFormat="1" x14ac:dyDescent="0.45">
      <c r="B291" s="9">
        <v>22.566666666666666</v>
      </c>
      <c r="C291" s="9">
        <v>112.83333333333333</v>
      </c>
      <c r="G291" s="8" t="s">
        <v>48</v>
      </c>
      <c r="I291" s="8" t="s">
        <v>104</v>
      </c>
      <c r="J291" s="8">
        <v>21.7</v>
      </c>
      <c r="K291" s="8">
        <v>1700</v>
      </c>
      <c r="L291" s="8">
        <v>10</v>
      </c>
      <c r="M291" s="8">
        <v>1.04</v>
      </c>
      <c r="N291" s="9">
        <v>3.85</v>
      </c>
      <c r="P291" s="27">
        <v>3.043123846604038</v>
      </c>
      <c r="Q291" s="27">
        <v>0.10849532917523842</v>
      </c>
      <c r="R291" s="29">
        <v>3</v>
      </c>
      <c r="T291" s="27">
        <v>2.4937530868055342</v>
      </c>
      <c r="U291" s="27">
        <v>0.55220307507862887</v>
      </c>
      <c r="V291" s="29">
        <v>3</v>
      </c>
      <c r="X291" s="33">
        <v>5.5368769334095722</v>
      </c>
      <c r="Y291" s="33">
        <v>0.56276058193439338</v>
      </c>
      <c r="Z291" s="29">
        <v>3</v>
      </c>
      <c r="AF291" s="9">
        <v>29.388000000000002</v>
      </c>
      <c r="AG291" s="9">
        <v>2.9388000000000001</v>
      </c>
      <c r="AH291" s="8">
        <v>3</v>
      </c>
      <c r="AJ291" s="9">
        <v>0.93</v>
      </c>
      <c r="AK291" s="9">
        <v>0.38105117766515301</v>
      </c>
      <c r="AL291" s="8">
        <v>3</v>
      </c>
      <c r="AN291" s="9">
        <v>31.6</v>
      </c>
      <c r="AO291" s="9">
        <v>6.5817930687617334</v>
      </c>
      <c r="AP291" s="8">
        <v>3</v>
      </c>
      <c r="AR291" s="9"/>
      <c r="AS291" s="9"/>
      <c r="AV291" s="9"/>
      <c r="AW291" s="9"/>
      <c r="AZ291" s="9"/>
      <c r="BA291" s="9"/>
      <c r="BD291" s="27"/>
      <c r="BE291" s="27"/>
      <c r="BP291" s="27"/>
      <c r="BQ291" s="27"/>
    </row>
    <row r="292" spans="1:69" s="8" customFormat="1" x14ac:dyDescent="0.45">
      <c r="A292" s="8" t="s">
        <v>105</v>
      </c>
      <c r="B292" s="9">
        <v>53.166666666666664</v>
      </c>
      <c r="C292" s="9">
        <v>5.8</v>
      </c>
      <c r="G292" s="8" t="s">
        <v>18</v>
      </c>
      <c r="I292" s="8" t="s">
        <v>106</v>
      </c>
      <c r="J292" s="8">
        <v>9.6</v>
      </c>
      <c r="K292" s="8">
        <v>889</v>
      </c>
      <c r="L292" s="8">
        <v>30</v>
      </c>
      <c r="M292" s="8">
        <v>1.24</v>
      </c>
      <c r="N292" s="9">
        <v>6.6</v>
      </c>
      <c r="P292" s="27"/>
      <c r="Q292" s="27"/>
      <c r="T292" s="27"/>
      <c r="U292" s="27"/>
      <c r="X292" s="33">
        <v>8.9198435972629433</v>
      </c>
      <c r="Y292" s="27">
        <f t="shared" ref="Y292:Y344" si="39">X292/10</f>
        <v>0.89198435972629431</v>
      </c>
      <c r="Z292" s="29">
        <v>2</v>
      </c>
      <c r="AF292" s="9">
        <v>37.700000000000003</v>
      </c>
      <c r="AG292" s="9">
        <f t="shared" ref="AG292:AG306" si="40">AF292/10</f>
        <v>3.7700000000000005</v>
      </c>
      <c r="AH292" s="8">
        <v>2</v>
      </c>
      <c r="AJ292" s="9">
        <v>3.39</v>
      </c>
      <c r="AK292" s="9">
        <f t="shared" ref="AK292:AK306" si="41">AJ292/10</f>
        <v>0.33900000000000002</v>
      </c>
      <c r="AL292" s="8">
        <v>2</v>
      </c>
      <c r="AN292" s="9">
        <v>11.12094395280236</v>
      </c>
      <c r="AO292" s="9">
        <f t="shared" ref="AO292:AO306" si="42">AN292/10</f>
        <v>1.112094395280236</v>
      </c>
      <c r="AP292" s="8">
        <v>2</v>
      </c>
      <c r="AR292" s="9"/>
      <c r="AS292" s="9"/>
      <c r="AV292" s="9"/>
      <c r="AW292" s="9"/>
      <c r="AZ292" s="9"/>
      <c r="BA292" s="9"/>
      <c r="BD292" s="27"/>
      <c r="BE292" s="27"/>
      <c r="BP292" s="27"/>
      <c r="BQ292" s="27"/>
    </row>
    <row r="293" spans="1:69" s="8" customFormat="1" x14ac:dyDescent="0.45">
      <c r="B293" s="9">
        <v>53.166666666666664</v>
      </c>
      <c r="C293" s="9">
        <v>5.8</v>
      </c>
      <c r="G293" s="8" t="s">
        <v>18</v>
      </c>
      <c r="I293" s="8" t="s">
        <v>106</v>
      </c>
      <c r="J293" s="8">
        <v>9.6</v>
      </c>
      <c r="K293" s="8">
        <v>889</v>
      </c>
      <c r="L293" s="8">
        <v>30</v>
      </c>
      <c r="M293" s="8">
        <v>1.17</v>
      </c>
      <c r="N293" s="9">
        <v>6.6</v>
      </c>
      <c r="P293" s="27"/>
      <c r="Q293" s="27"/>
      <c r="T293" s="27"/>
      <c r="U293" s="27"/>
      <c r="X293" s="33">
        <v>8.8707588707588609</v>
      </c>
      <c r="Y293" s="27">
        <f t="shared" si="39"/>
        <v>0.88707588707588614</v>
      </c>
      <c r="Z293" s="29">
        <v>2</v>
      </c>
      <c r="AF293" s="9">
        <f>AF292</f>
        <v>37.700000000000003</v>
      </c>
      <c r="AG293" s="9">
        <f t="shared" si="40"/>
        <v>3.7700000000000005</v>
      </c>
      <c r="AH293" s="8">
        <v>2</v>
      </c>
      <c r="AJ293" s="9">
        <f>AJ292</f>
        <v>3.39</v>
      </c>
      <c r="AK293" s="9">
        <f t="shared" si="41"/>
        <v>0.33900000000000002</v>
      </c>
      <c r="AL293" s="8">
        <v>2</v>
      </c>
      <c r="AN293" s="9">
        <v>11.12094395280236</v>
      </c>
      <c r="AO293" s="9">
        <f t="shared" si="42"/>
        <v>1.112094395280236</v>
      </c>
      <c r="AP293" s="8">
        <v>2</v>
      </c>
      <c r="AR293" s="9"/>
      <c r="AS293" s="9"/>
      <c r="AV293" s="9"/>
      <c r="AW293" s="9"/>
      <c r="AZ293" s="9"/>
      <c r="BA293" s="9"/>
      <c r="BD293" s="27"/>
      <c r="BE293" s="27"/>
      <c r="BP293" s="27"/>
      <c r="BQ293" s="27"/>
    </row>
    <row r="294" spans="1:69" s="8" customFormat="1" x14ac:dyDescent="0.45">
      <c r="B294" s="9">
        <v>53.166666666666664</v>
      </c>
      <c r="C294" s="9">
        <v>5.8</v>
      </c>
      <c r="G294" s="8" t="s">
        <v>18</v>
      </c>
      <c r="I294" s="8" t="s">
        <v>106</v>
      </c>
      <c r="J294" s="8">
        <v>9.6</v>
      </c>
      <c r="K294" s="8">
        <v>889</v>
      </c>
      <c r="L294" s="8">
        <v>30</v>
      </c>
      <c r="M294" s="8">
        <v>1.25</v>
      </c>
      <c r="N294" s="9">
        <v>6.6</v>
      </c>
      <c r="P294" s="27"/>
      <c r="Q294" s="27"/>
      <c r="T294" s="27"/>
      <c r="U294" s="27"/>
      <c r="X294" s="33">
        <v>11.75757575757576</v>
      </c>
      <c r="Y294" s="27">
        <f t="shared" si="39"/>
        <v>1.175757575757576</v>
      </c>
      <c r="Z294" s="29">
        <v>2</v>
      </c>
      <c r="AF294" s="9">
        <f>AF293</f>
        <v>37.700000000000003</v>
      </c>
      <c r="AG294" s="9">
        <f t="shared" si="40"/>
        <v>3.7700000000000005</v>
      </c>
      <c r="AH294" s="8">
        <v>2</v>
      </c>
      <c r="AJ294" s="9">
        <f>AJ293</f>
        <v>3.39</v>
      </c>
      <c r="AK294" s="9">
        <f t="shared" si="41"/>
        <v>0.33900000000000002</v>
      </c>
      <c r="AL294" s="8">
        <v>2</v>
      </c>
      <c r="AN294" s="9">
        <v>11.12094395280236</v>
      </c>
      <c r="AO294" s="9">
        <f t="shared" si="42"/>
        <v>1.112094395280236</v>
      </c>
      <c r="AP294" s="8">
        <v>2</v>
      </c>
      <c r="AR294" s="9"/>
      <c r="AS294" s="9"/>
      <c r="AV294" s="9"/>
      <c r="AW294" s="9"/>
      <c r="AZ294" s="9"/>
      <c r="BA294" s="9"/>
      <c r="BD294" s="27"/>
      <c r="BE294" s="27"/>
      <c r="BP294" s="27"/>
      <c r="BQ294" s="27"/>
    </row>
    <row r="295" spans="1:69" s="8" customFormat="1" x14ac:dyDescent="0.45">
      <c r="B295" s="9">
        <v>53.166666666666664</v>
      </c>
      <c r="C295" s="9">
        <v>5.8</v>
      </c>
      <c r="G295" s="8" t="s">
        <v>18</v>
      </c>
      <c r="I295" s="8" t="s">
        <v>106</v>
      </c>
      <c r="J295" s="8">
        <v>9.6</v>
      </c>
      <c r="K295" s="8">
        <v>889</v>
      </c>
      <c r="L295" s="8">
        <v>30</v>
      </c>
      <c r="M295" s="8">
        <v>1.34</v>
      </c>
      <c r="N295" s="9">
        <v>6.6</v>
      </c>
      <c r="P295" s="27"/>
      <c r="Q295" s="27"/>
      <c r="T295" s="27"/>
      <c r="U295" s="27"/>
      <c r="X295" s="33">
        <v>9.9502487562189046</v>
      </c>
      <c r="Y295" s="27">
        <f t="shared" si="39"/>
        <v>0.99502487562189046</v>
      </c>
      <c r="Z295" s="29">
        <v>2</v>
      </c>
      <c r="AF295" s="9">
        <f>AF294</f>
        <v>37.700000000000003</v>
      </c>
      <c r="AG295" s="9">
        <f t="shared" si="40"/>
        <v>3.7700000000000005</v>
      </c>
      <c r="AH295" s="8">
        <v>2</v>
      </c>
      <c r="AJ295" s="9">
        <f>AJ294</f>
        <v>3.39</v>
      </c>
      <c r="AK295" s="9">
        <f t="shared" si="41"/>
        <v>0.33900000000000002</v>
      </c>
      <c r="AL295" s="8">
        <v>2</v>
      </c>
      <c r="AN295" s="9">
        <v>11.12094395280236</v>
      </c>
      <c r="AO295" s="9">
        <f t="shared" si="42"/>
        <v>1.112094395280236</v>
      </c>
      <c r="AP295" s="8">
        <v>2</v>
      </c>
      <c r="AR295" s="9"/>
      <c r="AS295" s="9"/>
      <c r="AV295" s="9"/>
      <c r="AW295" s="9"/>
      <c r="AZ295" s="9"/>
      <c r="BA295" s="9"/>
      <c r="BD295" s="27"/>
      <c r="BE295" s="27"/>
      <c r="BP295" s="27"/>
      <c r="BQ295" s="27"/>
    </row>
    <row r="296" spans="1:69" s="8" customFormat="1" x14ac:dyDescent="0.45">
      <c r="B296" s="9">
        <v>53.166666666666664</v>
      </c>
      <c r="C296" s="9">
        <v>5.8</v>
      </c>
      <c r="G296" s="8" t="s">
        <v>18</v>
      </c>
      <c r="I296" s="8" t="s">
        <v>106</v>
      </c>
      <c r="J296" s="8">
        <v>9.6</v>
      </c>
      <c r="K296" s="8">
        <v>889</v>
      </c>
      <c r="L296" s="8">
        <v>30</v>
      </c>
      <c r="M296" s="8">
        <v>1.25</v>
      </c>
      <c r="N296" s="9">
        <v>6.6</v>
      </c>
      <c r="P296" s="27"/>
      <c r="Q296" s="27"/>
      <c r="T296" s="27"/>
      <c r="U296" s="27"/>
      <c r="X296" s="33">
        <v>8.32323232323232</v>
      </c>
      <c r="Y296" s="27">
        <f t="shared" si="39"/>
        <v>0.83232323232323202</v>
      </c>
      <c r="Z296" s="29">
        <v>2</v>
      </c>
      <c r="AF296" s="9">
        <f>AF295</f>
        <v>37.700000000000003</v>
      </c>
      <c r="AG296" s="9">
        <f t="shared" si="40"/>
        <v>3.7700000000000005</v>
      </c>
      <c r="AH296" s="8">
        <v>2</v>
      </c>
      <c r="AJ296" s="9">
        <f>AJ295</f>
        <v>3.39</v>
      </c>
      <c r="AK296" s="9">
        <f t="shared" si="41"/>
        <v>0.33900000000000002</v>
      </c>
      <c r="AL296" s="8">
        <v>2</v>
      </c>
      <c r="AN296" s="9">
        <v>11.12094395280236</v>
      </c>
      <c r="AO296" s="9">
        <f t="shared" si="42"/>
        <v>1.112094395280236</v>
      </c>
      <c r="AP296" s="8">
        <v>2</v>
      </c>
      <c r="AR296" s="9"/>
      <c r="AS296" s="9"/>
      <c r="AV296" s="9"/>
      <c r="AW296" s="9"/>
      <c r="AZ296" s="9"/>
      <c r="BA296" s="9"/>
      <c r="BD296" s="27"/>
      <c r="BE296" s="27"/>
      <c r="BP296" s="27"/>
      <c r="BQ296" s="27"/>
    </row>
    <row r="297" spans="1:69" s="8" customFormat="1" x14ac:dyDescent="0.45">
      <c r="B297" s="9">
        <v>52.43333333333333</v>
      </c>
      <c r="C297" s="9">
        <v>6.2166666666666668</v>
      </c>
      <c r="G297" s="8" t="s">
        <v>18</v>
      </c>
      <c r="I297" s="8" t="s">
        <v>107</v>
      </c>
      <c r="J297" s="8">
        <v>10</v>
      </c>
      <c r="K297" s="8">
        <v>822</v>
      </c>
      <c r="L297" s="8">
        <v>30</v>
      </c>
      <c r="M297" s="8">
        <v>1.42</v>
      </c>
      <c r="N297" s="9">
        <v>5.7</v>
      </c>
      <c r="P297" s="27"/>
      <c r="Q297" s="27"/>
      <c r="T297" s="27"/>
      <c r="U297" s="27"/>
      <c r="X297" s="33">
        <v>9.6564233888177586</v>
      </c>
      <c r="Y297" s="27">
        <f t="shared" si="39"/>
        <v>0.96564233888177586</v>
      </c>
      <c r="Z297" s="29">
        <v>2</v>
      </c>
      <c r="AF297" s="9">
        <v>22.1</v>
      </c>
      <c r="AG297" s="9">
        <f t="shared" si="40"/>
        <v>2.21</v>
      </c>
      <c r="AH297" s="8">
        <v>2</v>
      </c>
      <c r="AJ297" s="9">
        <v>1.33</v>
      </c>
      <c r="AK297" s="9">
        <f t="shared" si="41"/>
        <v>0.13300000000000001</v>
      </c>
      <c r="AL297" s="8">
        <v>2</v>
      </c>
      <c r="AN297" s="9">
        <v>16.616541353383457</v>
      </c>
      <c r="AO297" s="9">
        <f t="shared" si="42"/>
        <v>1.6616541353383458</v>
      </c>
      <c r="AP297" s="8">
        <v>2</v>
      </c>
      <c r="AR297" s="9"/>
      <c r="AS297" s="9"/>
      <c r="AV297" s="9"/>
      <c r="AW297" s="9"/>
      <c r="AZ297" s="9"/>
      <c r="BA297" s="9"/>
      <c r="BD297" s="27"/>
      <c r="BE297" s="27"/>
      <c r="BP297" s="27"/>
      <c r="BQ297" s="27"/>
    </row>
    <row r="298" spans="1:69" s="8" customFormat="1" x14ac:dyDescent="0.45">
      <c r="B298" s="9">
        <v>52.43333333333333</v>
      </c>
      <c r="C298" s="9">
        <v>6.2166666666666668</v>
      </c>
      <c r="G298" s="8" t="s">
        <v>18</v>
      </c>
      <c r="I298" s="8" t="s">
        <v>107</v>
      </c>
      <c r="J298" s="8">
        <v>10</v>
      </c>
      <c r="K298" s="8">
        <v>822</v>
      </c>
      <c r="L298" s="8">
        <v>30</v>
      </c>
      <c r="M298" s="8">
        <v>1.38</v>
      </c>
      <c r="N298" s="9">
        <v>5.7</v>
      </c>
      <c r="P298" s="27"/>
      <c r="Q298" s="27"/>
      <c r="T298" s="27"/>
      <c r="U298" s="27"/>
      <c r="X298" s="33">
        <v>11.034255599472996</v>
      </c>
      <c r="Y298" s="27">
        <f t="shared" si="39"/>
        <v>1.1034255599472995</v>
      </c>
      <c r="Z298" s="29">
        <v>2</v>
      </c>
      <c r="AF298" s="9">
        <v>22.1</v>
      </c>
      <c r="AG298" s="9">
        <f t="shared" si="40"/>
        <v>2.21</v>
      </c>
      <c r="AH298" s="8">
        <v>2</v>
      </c>
      <c r="AJ298" s="9">
        <f>AJ297</f>
        <v>1.33</v>
      </c>
      <c r="AK298" s="9">
        <f t="shared" si="41"/>
        <v>0.13300000000000001</v>
      </c>
      <c r="AL298" s="8">
        <v>2</v>
      </c>
      <c r="AN298" s="9">
        <v>16.616541353383457</v>
      </c>
      <c r="AO298" s="9">
        <f t="shared" si="42"/>
        <v>1.6616541353383458</v>
      </c>
      <c r="AP298" s="8">
        <v>2</v>
      </c>
      <c r="AR298" s="9"/>
      <c r="AS298" s="9"/>
      <c r="AV298" s="9"/>
      <c r="AW298" s="9"/>
      <c r="AZ298" s="9"/>
      <c r="BA298" s="9"/>
      <c r="BD298" s="27"/>
      <c r="BE298" s="27"/>
      <c r="BP298" s="27"/>
      <c r="BQ298" s="27"/>
    </row>
    <row r="299" spans="1:69" s="8" customFormat="1" x14ac:dyDescent="0.45">
      <c r="B299" s="9">
        <v>52.43333333333333</v>
      </c>
      <c r="C299" s="9">
        <v>6.2166666666666668</v>
      </c>
      <c r="G299" s="8" t="s">
        <v>18</v>
      </c>
      <c r="I299" s="8" t="s">
        <v>107</v>
      </c>
      <c r="J299" s="8">
        <v>10</v>
      </c>
      <c r="K299" s="8">
        <v>822</v>
      </c>
      <c r="L299" s="8">
        <v>30</v>
      </c>
      <c r="M299" s="8">
        <v>1.35</v>
      </c>
      <c r="N299" s="9">
        <v>5.7</v>
      </c>
      <c r="P299" s="27"/>
      <c r="Q299" s="27"/>
      <c r="T299" s="27"/>
      <c r="U299" s="27"/>
      <c r="X299" s="33">
        <v>7.4074074074074074</v>
      </c>
      <c r="Y299" s="27">
        <f t="shared" si="39"/>
        <v>0.7407407407407407</v>
      </c>
      <c r="Z299" s="29">
        <v>2</v>
      </c>
      <c r="AF299" s="9">
        <v>22.1</v>
      </c>
      <c r="AG299" s="9">
        <f t="shared" si="40"/>
        <v>2.21</v>
      </c>
      <c r="AH299" s="8">
        <v>2</v>
      </c>
      <c r="AJ299" s="9">
        <f>AJ298</f>
        <v>1.33</v>
      </c>
      <c r="AK299" s="9">
        <f t="shared" si="41"/>
        <v>0.13300000000000001</v>
      </c>
      <c r="AL299" s="8">
        <v>2</v>
      </c>
      <c r="AN299" s="9">
        <v>16.616541353383457</v>
      </c>
      <c r="AO299" s="9">
        <f t="shared" si="42"/>
        <v>1.6616541353383458</v>
      </c>
      <c r="AP299" s="8">
        <v>2</v>
      </c>
      <c r="AR299" s="9"/>
      <c r="AS299" s="9"/>
      <c r="AV299" s="9"/>
      <c r="AW299" s="9"/>
      <c r="AZ299" s="9"/>
      <c r="BA299" s="9"/>
      <c r="BD299" s="27"/>
      <c r="BE299" s="27"/>
      <c r="BP299" s="27"/>
      <c r="BQ299" s="27"/>
    </row>
    <row r="300" spans="1:69" s="8" customFormat="1" x14ac:dyDescent="0.45">
      <c r="B300" s="9">
        <v>52.43333333333333</v>
      </c>
      <c r="C300" s="9">
        <v>6.2166666666666668</v>
      </c>
      <c r="G300" s="8" t="s">
        <v>18</v>
      </c>
      <c r="I300" s="8" t="s">
        <v>107</v>
      </c>
      <c r="J300" s="8">
        <v>10</v>
      </c>
      <c r="K300" s="8">
        <v>822</v>
      </c>
      <c r="L300" s="8">
        <v>30</v>
      </c>
      <c r="M300" s="8">
        <v>1.41</v>
      </c>
      <c r="N300" s="9">
        <v>5.7</v>
      </c>
      <c r="P300" s="27"/>
      <c r="Q300" s="27"/>
      <c r="T300" s="27"/>
      <c r="U300" s="27"/>
      <c r="X300" s="33">
        <v>11.82033096926714</v>
      </c>
      <c r="Y300" s="27">
        <f t="shared" si="39"/>
        <v>1.1820330969267139</v>
      </c>
      <c r="Z300" s="29">
        <v>2</v>
      </c>
      <c r="AF300" s="9">
        <v>22.1</v>
      </c>
      <c r="AG300" s="9">
        <f t="shared" si="40"/>
        <v>2.21</v>
      </c>
      <c r="AH300" s="8">
        <v>2</v>
      </c>
      <c r="AJ300" s="9">
        <f>AJ299</f>
        <v>1.33</v>
      </c>
      <c r="AK300" s="9">
        <f t="shared" si="41"/>
        <v>0.13300000000000001</v>
      </c>
      <c r="AL300" s="8">
        <v>2</v>
      </c>
      <c r="AN300" s="9">
        <v>16.616541353383457</v>
      </c>
      <c r="AO300" s="9">
        <f t="shared" si="42"/>
        <v>1.6616541353383458</v>
      </c>
      <c r="AP300" s="8">
        <v>2</v>
      </c>
      <c r="AR300" s="9"/>
      <c r="AS300" s="9"/>
      <c r="AV300" s="9"/>
      <c r="AW300" s="9"/>
      <c r="AZ300" s="9"/>
      <c r="BA300" s="9"/>
      <c r="BD300" s="27"/>
      <c r="BE300" s="27"/>
      <c r="BP300" s="27"/>
      <c r="BQ300" s="27"/>
    </row>
    <row r="301" spans="1:69" s="8" customFormat="1" x14ac:dyDescent="0.45">
      <c r="B301" s="9">
        <v>52.43333333333333</v>
      </c>
      <c r="C301" s="9">
        <v>6.2166666666666668</v>
      </c>
      <c r="G301" s="8" t="s">
        <v>18</v>
      </c>
      <c r="I301" s="8" t="s">
        <v>107</v>
      </c>
      <c r="J301" s="8">
        <v>10</v>
      </c>
      <c r="K301" s="8">
        <v>822</v>
      </c>
      <c r="L301" s="8">
        <v>30</v>
      </c>
      <c r="M301" s="8">
        <v>1.32</v>
      </c>
      <c r="N301" s="9">
        <v>5.7</v>
      </c>
      <c r="P301" s="27"/>
      <c r="Q301" s="27"/>
      <c r="T301" s="27"/>
      <c r="U301" s="27"/>
      <c r="X301" s="33">
        <v>11.057545148454244</v>
      </c>
      <c r="Y301" s="27">
        <f t="shared" si="39"/>
        <v>1.1057545148454244</v>
      </c>
      <c r="Z301" s="29">
        <v>2</v>
      </c>
      <c r="AF301" s="9">
        <v>22.1</v>
      </c>
      <c r="AG301" s="9">
        <f t="shared" si="40"/>
        <v>2.21</v>
      </c>
      <c r="AH301" s="8">
        <v>2</v>
      </c>
      <c r="AJ301" s="9">
        <f>AJ300</f>
        <v>1.33</v>
      </c>
      <c r="AK301" s="9">
        <f t="shared" si="41"/>
        <v>0.13300000000000001</v>
      </c>
      <c r="AL301" s="8">
        <v>2</v>
      </c>
      <c r="AN301" s="9">
        <v>16.616541353383457</v>
      </c>
      <c r="AO301" s="9">
        <f t="shared" si="42"/>
        <v>1.6616541353383458</v>
      </c>
      <c r="AP301" s="8">
        <v>2</v>
      </c>
      <c r="AR301" s="9"/>
      <c r="AS301" s="9"/>
      <c r="AV301" s="9"/>
      <c r="AW301" s="9"/>
      <c r="AZ301" s="9"/>
      <c r="BA301" s="9"/>
      <c r="BD301" s="27"/>
      <c r="BE301" s="27"/>
      <c r="BP301" s="27"/>
      <c r="BQ301" s="27"/>
    </row>
    <row r="302" spans="1:69" s="8" customFormat="1" x14ac:dyDescent="0.45">
      <c r="B302" s="9">
        <v>51.3</v>
      </c>
      <c r="C302" s="9">
        <v>5.6</v>
      </c>
      <c r="G302" s="8" t="s">
        <v>18</v>
      </c>
      <c r="I302" s="8" t="s">
        <v>108</v>
      </c>
      <c r="J302" s="8">
        <v>10.6</v>
      </c>
      <c r="K302" s="8">
        <v>752</v>
      </c>
      <c r="L302" s="8">
        <v>30</v>
      </c>
      <c r="M302" s="8">
        <v>1.44</v>
      </c>
      <c r="N302" s="9">
        <v>5.9</v>
      </c>
      <c r="P302" s="27"/>
      <c r="Q302" s="27"/>
      <c r="T302" s="27"/>
      <c r="U302" s="27"/>
      <c r="X302" s="33">
        <v>6.3657407407407414</v>
      </c>
      <c r="Y302" s="27">
        <f t="shared" si="39"/>
        <v>0.63657407407407418</v>
      </c>
      <c r="Z302" s="29">
        <v>2</v>
      </c>
      <c r="AF302" s="9">
        <v>23.6</v>
      </c>
      <c r="AG302" s="9">
        <f t="shared" si="40"/>
        <v>2.3600000000000003</v>
      </c>
      <c r="AH302" s="8">
        <v>2</v>
      </c>
      <c r="AJ302" s="9">
        <v>1.24</v>
      </c>
      <c r="AK302" s="9">
        <f t="shared" si="41"/>
        <v>0.124</v>
      </c>
      <c r="AL302" s="8">
        <v>2</v>
      </c>
      <c r="AN302" s="9">
        <v>19.032258064516132</v>
      </c>
      <c r="AO302" s="9">
        <f t="shared" si="42"/>
        <v>1.9032258064516132</v>
      </c>
      <c r="AP302" s="8">
        <v>2</v>
      </c>
      <c r="AR302" s="9"/>
      <c r="AS302" s="9"/>
      <c r="AV302" s="9"/>
      <c r="AW302" s="9"/>
      <c r="AZ302" s="9"/>
      <c r="BA302" s="9"/>
      <c r="BD302" s="27"/>
      <c r="BE302" s="27"/>
      <c r="BP302" s="27"/>
      <c r="BQ302" s="27"/>
    </row>
    <row r="303" spans="1:69" s="8" customFormat="1" x14ac:dyDescent="0.45">
      <c r="B303" s="9">
        <v>51.3</v>
      </c>
      <c r="C303" s="9">
        <v>5.6</v>
      </c>
      <c r="G303" s="8" t="s">
        <v>18</v>
      </c>
      <c r="I303" s="8" t="s">
        <v>108</v>
      </c>
      <c r="J303" s="8">
        <v>10.6</v>
      </c>
      <c r="K303" s="8">
        <v>752</v>
      </c>
      <c r="L303" s="8">
        <v>30</v>
      </c>
      <c r="M303" s="8">
        <v>1.38</v>
      </c>
      <c r="N303" s="9">
        <v>5.9</v>
      </c>
      <c r="P303" s="27"/>
      <c r="Q303" s="27"/>
      <c r="T303" s="27"/>
      <c r="U303" s="27"/>
      <c r="X303" s="33">
        <v>6.2582345191040822</v>
      </c>
      <c r="Y303" s="27">
        <f t="shared" si="39"/>
        <v>0.62582345191040822</v>
      </c>
      <c r="Z303" s="29">
        <v>2</v>
      </c>
      <c r="AF303" s="9">
        <v>23.6</v>
      </c>
      <c r="AG303" s="9">
        <f t="shared" si="40"/>
        <v>2.3600000000000003</v>
      </c>
      <c r="AH303" s="8">
        <v>3</v>
      </c>
      <c r="AJ303" s="9">
        <f>AJ302</f>
        <v>1.24</v>
      </c>
      <c r="AK303" s="9">
        <f t="shared" si="41"/>
        <v>0.124</v>
      </c>
      <c r="AL303" s="8">
        <v>3</v>
      </c>
      <c r="AN303" s="9">
        <f>AN302</f>
        <v>19.032258064516132</v>
      </c>
      <c r="AO303" s="9">
        <f t="shared" si="42"/>
        <v>1.9032258064516132</v>
      </c>
      <c r="AP303" s="8">
        <v>3</v>
      </c>
      <c r="AR303" s="9"/>
      <c r="AS303" s="9"/>
      <c r="AV303" s="9"/>
      <c r="AW303" s="9"/>
      <c r="AZ303" s="9"/>
      <c r="BA303" s="9"/>
      <c r="BD303" s="27"/>
      <c r="BE303" s="27"/>
      <c r="BP303" s="27"/>
      <c r="BQ303" s="27"/>
    </row>
    <row r="304" spans="1:69" s="8" customFormat="1" x14ac:dyDescent="0.45">
      <c r="B304" s="9">
        <v>51.3</v>
      </c>
      <c r="C304" s="9">
        <v>5.6</v>
      </c>
      <c r="G304" s="8" t="s">
        <v>18</v>
      </c>
      <c r="I304" s="8" t="s">
        <v>108</v>
      </c>
      <c r="J304" s="8">
        <v>10.6</v>
      </c>
      <c r="K304" s="8">
        <v>752</v>
      </c>
      <c r="L304" s="8">
        <v>30</v>
      </c>
      <c r="M304" s="8">
        <v>1.36</v>
      </c>
      <c r="N304" s="9">
        <v>5.9</v>
      </c>
      <c r="P304" s="27"/>
      <c r="Q304" s="27"/>
      <c r="T304" s="27"/>
      <c r="U304" s="27"/>
      <c r="X304" s="33">
        <v>7.4086452762923267</v>
      </c>
      <c r="Y304" s="27">
        <f t="shared" si="39"/>
        <v>0.74086452762923272</v>
      </c>
      <c r="Z304" s="29">
        <v>2</v>
      </c>
      <c r="AF304" s="9">
        <v>23.6</v>
      </c>
      <c r="AG304" s="9">
        <f t="shared" si="40"/>
        <v>2.3600000000000003</v>
      </c>
      <c r="AH304" s="8">
        <v>4</v>
      </c>
      <c r="AJ304" s="9">
        <f>AJ303</f>
        <v>1.24</v>
      </c>
      <c r="AK304" s="9">
        <f t="shared" si="41"/>
        <v>0.124</v>
      </c>
      <c r="AL304" s="8">
        <v>4</v>
      </c>
      <c r="AN304" s="9">
        <f>AN303</f>
        <v>19.032258064516132</v>
      </c>
      <c r="AO304" s="9">
        <f t="shared" si="42"/>
        <v>1.9032258064516132</v>
      </c>
      <c r="AP304" s="8">
        <v>4</v>
      </c>
      <c r="AR304" s="9"/>
      <c r="AS304" s="9"/>
      <c r="AV304" s="9"/>
      <c r="AW304" s="9"/>
      <c r="AZ304" s="9"/>
      <c r="BA304" s="9"/>
      <c r="BD304" s="27"/>
      <c r="BE304" s="27"/>
      <c r="BP304" s="27"/>
      <c r="BQ304" s="27"/>
    </row>
    <row r="305" spans="1:69" s="8" customFormat="1" x14ac:dyDescent="0.45">
      <c r="B305" s="9">
        <v>51.3</v>
      </c>
      <c r="C305" s="9">
        <v>5.6</v>
      </c>
      <c r="G305" s="8" t="s">
        <v>18</v>
      </c>
      <c r="I305" s="8" t="s">
        <v>108</v>
      </c>
      <c r="J305" s="8">
        <v>10.6</v>
      </c>
      <c r="K305" s="8">
        <v>752</v>
      </c>
      <c r="L305" s="8">
        <v>30</v>
      </c>
      <c r="M305" s="8">
        <v>1.42</v>
      </c>
      <c r="N305" s="9">
        <v>5.9</v>
      </c>
      <c r="P305" s="27"/>
      <c r="Q305" s="27"/>
      <c r="T305" s="27"/>
      <c r="U305" s="27"/>
      <c r="X305" s="33">
        <v>8.482714468629954</v>
      </c>
      <c r="Y305" s="27">
        <f t="shared" si="39"/>
        <v>0.84827144686299538</v>
      </c>
      <c r="Z305" s="29">
        <v>2</v>
      </c>
      <c r="AF305" s="9">
        <v>23.6</v>
      </c>
      <c r="AG305" s="9">
        <f t="shared" si="40"/>
        <v>2.3600000000000003</v>
      </c>
      <c r="AH305" s="8">
        <v>5</v>
      </c>
      <c r="AJ305" s="9">
        <f>AJ304</f>
        <v>1.24</v>
      </c>
      <c r="AK305" s="9">
        <f t="shared" si="41"/>
        <v>0.124</v>
      </c>
      <c r="AL305" s="8">
        <v>5</v>
      </c>
      <c r="AN305" s="9">
        <f>AN304</f>
        <v>19.032258064516132</v>
      </c>
      <c r="AO305" s="9">
        <f t="shared" si="42"/>
        <v>1.9032258064516132</v>
      </c>
      <c r="AP305" s="8">
        <v>5</v>
      </c>
      <c r="AR305" s="9"/>
      <c r="AS305" s="9"/>
      <c r="AV305" s="9"/>
      <c r="AW305" s="9"/>
      <c r="AZ305" s="9"/>
      <c r="BA305" s="9"/>
      <c r="BD305" s="27"/>
      <c r="BE305" s="27"/>
      <c r="BP305" s="27"/>
      <c r="BQ305" s="27"/>
    </row>
    <row r="306" spans="1:69" s="8" customFormat="1" x14ac:dyDescent="0.45">
      <c r="B306" s="9">
        <v>51.3</v>
      </c>
      <c r="C306" s="9">
        <v>5.6</v>
      </c>
      <c r="G306" s="8" t="s">
        <v>18</v>
      </c>
      <c r="I306" s="8" t="s">
        <v>108</v>
      </c>
      <c r="J306" s="8">
        <v>10.6</v>
      </c>
      <c r="K306" s="8">
        <v>752</v>
      </c>
      <c r="L306" s="8">
        <v>30</v>
      </c>
      <c r="M306" s="8">
        <v>1.3</v>
      </c>
      <c r="N306" s="9">
        <v>5.9</v>
      </c>
      <c r="P306" s="27"/>
      <c r="Q306" s="27"/>
      <c r="T306" s="27"/>
      <c r="U306" s="27"/>
      <c r="X306" s="33">
        <v>7.9836829836829741</v>
      </c>
      <c r="Y306" s="27">
        <f t="shared" si="39"/>
        <v>0.79836829836829737</v>
      </c>
      <c r="Z306" s="29">
        <v>2</v>
      </c>
      <c r="AF306" s="9">
        <v>23.6</v>
      </c>
      <c r="AG306" s="9">
        <f t="shared" si="40"/>
        <v>2.3600000000000003</v>
      </c>
      <c r="AH306" s="8">
        <v>6</v>
      </c>
      <c r="AJ306" s="9">
        <f>AJ305</f>
        <v>1.24</v>
      </c>
      <c r="AK306" s="9">
        <f t="shared" si="41"/>
        <v>0.124</v>
      </c>
      <c r="AL306" s="8">
        <v>6</v>
      </c>
      <c r="AN306" s="9">
        <f>AN305</f>
        <v>19.032258064516132</v>
      </c>
      <c r="AO306" s="9">
        <f t="shared" si="42"/>
        <v>1.9032258064516132</v>
      </c>
      <c r="AP306" s="8">
        <v>6</v>
      </c>
      <c r="AR306" s="9"/>
      <c r="AS306" s="9"/>
      <c r="AV306" s="9"/>
      <c r="AW306" s="9"/>
      <c r="AZ306" s="9"/>
      <c r="BA306" s="9"/>
      <c r="BD306" s="27"/>
      <c r="BE306" s="27"/>
      <c r="BP306" s="27"/>
      <c r="BQ306" s="27"/>
    </row>
    <row r="307" spans="1:69" s="8" customFormat="1" x14ac:dyDescent="0.45">
      <c r="A307" s="8" t="s">
        <v>109</v>
      </c>
      <c r="B307" s="9">
        <v>37.616666666666667</v>
      </c>
      <c r="C307" s="9">
        <v>120.38333333333334</v>
      </c>
      <c r="G307" s="8" t="s">
        <v>30</v>
      </c>
      <c r="H307" s="8" t="s">
        <v>110</v>
      </c>
      <c r="J307" s="8">
        <v>11.7</v>
      </c>
      <c r="K307" s="8">
        <v>620.29999999999995</v>
      </c>
      <c r="L307" s="8">
        <v>20</v>
      </c>
      <c r="M307" s="8">
        <v>1.3</v>
      </c>
      <c r="N307" s="9"/>
      <c r="P307" s="27">
        <v>2.4674741816499188</v>
      </c>
      <c r="Q307" s="27">
        <f t="shared" ref="Q307:Q344" si="43">P307/10</f>
        <v>0.24674741816499188</v>
      </c>
      <c r="R307" s="8">
        <v>3</v>
      </c>
      <c r="T307" s="27">
        <v>8.9464971326682541</v>
      </c>
      <c r="U307" s="27">
        <f t="shared" ref="U307:U344" si="44">T307/10</f>
        <v>0.89464971326682541</v>
      </c>
      <c r="V307" s="8">
        <v>3</v>
      </c>
      <c r="X307" s="33">
        <v>11.413971314318173</v>
      </c>
      <c r="Y307" s="27">
        <f t="shared" si="39"/>
        <v>1.1413971314318174</v>
      </c>
      <c r="Z307" s="8">
        <v>3</v>
      </c>
      <c r="AF307" s="9"/>
      <c r="AG307" s="9"/>
      <c r="AJ307" s="9"/>
      <c r="AK307" s="9"/>
      <c r="AN307" s="9"/>
      <c r="AO307" s="9"/>
      <c r="AR307" s="9"/>
      <c r="AS307" s="9"/>
      <c r="AV307" s="9"/>
      <c r="AW307" s="9"/>
      <c r="AZ307" s="9"/>
      <c r="BA307" s="9"/>
      <c r="BD307" s="27"/>
      <c r="BE307" s="27"/>
      <c r="BP307" s="27"/>
      <c r="BQ307" s="27"/>
    </row>
    <row r="308" spans="1:69" s="8" customFormat="1" x14ac:dyDescent="0.45">
      <c r="B308" s="9">
        <v>37.616666666666667</v>
      </c>
      <c r="C308" s="9">
        <v>120.38333333333334</v>
      </c>
      <c r="G308" s="8" t="s">
        <v>30</v>
      </c>
      <c r="H308" s="8" t="s">
        <v>110</v>
      </c>
      <c r="J308" s="8">
        <v>11.7</v>
      </c>
      <c r="K308" s="8">
        <v>620.29999999999995</v>
      </c>
      <c r="L308" s="8">
        <v>20</v>
      </c>
      <c r="M308" s="8">
        <v>1.3</v>
      </c>
      <c r="N308" s="9"/>
      <c r="P308" s="27">
        <v>3.2868735752381144</v>
      </c>
      <c r="Q308" s="27">
        <f t="shared" si="43"/>
        <v>0.32868735752381145</v>
      </c>
      <c r="R308" s="8">
        <v>3</v>
      </c>
      <c r="T308" s="27">
        <v>11.91745195755119</v>
      </c>
      <c r="U308" s="27">
        <f t="shared" si="44"/>
        <v>1.1917451957551191</v>
      </c>
      <c r="V308" s="8">
        <v>3</v>
      </c>
      <c r="X308" s="33">
        <v>15.204325532789305</v>
      </c>
      <c r="Y308" s="27">
        <f t="shared" si="39"/>
        <v>1.5204325532789305</v>
      </c>
      <c r="Z308" s="8">
        <v>3</v>
      </c>
      <c r="AF308" s="9"/>
      <c r="AG308" s="9"/>
      <c r="AJ308" s="9"/>
      <c r="AK308" s="9"/>
      <c r="AN308" s="9"/>
      <c r="AO308" s="9"/>
      <c r="AR308" s="9"/>
      <c r="AS308" s="9"/>
      <c r="AV308" s="9"/>
      <c r="AW308" s="9"/>
      <c r="AZ308" s="9"/>
      <c r="BA308" s="9"/>
      <c r="BD308" s="27"/>
      <c r="BE308" s="27"/>
      <c r="BP308" s="27"/>
      <c r="BQ308" s="27"/>
    </row>
    <row r="309" spans="1:69" s="8" customFormat="1" x14ac:dyDescent="0.45">
      <c r="B309" s="9">
        <v>37.616666666666667</v>
      </c>
      <c r="C309" s="9">
        <v>120.38333333333334</v>
      </c>
      <c r="G309" s="8" t="s">
        <v>30</v>
      </c>
      <c r="H309" s="8" t="s">
        <v>110</v>
      </c>
      <c r="J309" s="8">
        <v>11.7</v>
      </c>
      <c r="K309" s="8">
        <v>620.29999999999995</v>
      </c>
      <c r="L309" s="8">
        <v>20</v>
      </c>
      <c r="M309" s="8">
        <v>1.3</v>
      </c>
      <c r="N309" s="9"/>
      <c r="P309" s="27">
        <v>3.736548430914056</v>
      </c>
      <c r="Q309" s="27">
        <f t="shared" si="43"/>
        <v>0.37365484309140562</v>
      </c>
      <c r="R309" s="8">
        <v>3</v>
      </c>
      <c r="T309" s="27">
        <v>13.547870154773324</v>
      </c>
      <c r="U309" s="27">
        <f t="shared" si="44"/>
        <v>1.3547870154773325</v>
      </c>
      <c r="V309" s="8">
        <v>3</v>
      </c>
      <c r="X309" s="33">
        <v>17.28441858568738</v>
      </c>
      <c r="Y309" s="27">
        <f t="shared" si="39"/>
        <v>1.728441858568738</v>
      </c>
      <c r="Z309" s="8">
        <v>3</v>
      </c>
      <c r="AF309" s="9"/>
      <c r="AG309" s="9"/>
      <c r="AJ309" s="9"/>
      <c r="AK309" s="9"/>
      <c r="AN309" s="9"/>
      <c r="AO309" s="9"/>
      <c r="AR309" s="9"/>
      <c r="AS309" s="9"/>
      <c r="AV309" s="9"/>
      <c r="AW309" s="9"/>
      <c r="AZ309" s="9"/>
      <c r="BA309" s="9"/>
      <c r="BD309" s="27"/>
      <c r="BE309" s="27"/>
      <c r="BP309" s="27"/>
      <c r="BQ309" s="27"/>
    </row>
    <row r="310" spans="1:69" s="8" customFormat="1" x14ac:dyDescent="0.45">
      <c r="B310" s="9">
        <v>37.616666666666667</v>
      </c>
      <c r="C310" s="9">
        <v>120.38333333333334</v>
      </c>
      <c r="G310" s="8" t="s">
        <v>30</v>
      </c>
      <c r="H310" s="8" t="s">
        <v>110</v>
      </c>
      <c r="J310" s="8">
        <v>11.7</v>
      </c>
      <c r="K310" s="8">
        <v>620.29999999999995</v>
      </c>
      <c r="L310" s="8">
        <v>20</v>
      </c>
      <c r="M310" s="8">
        <v>1.3</v>
      </c>
      <c r="N310" s="9"/>
      <c r="P310" s="27">
        <v>5.2069378982417689</v>
      </c>
      <c r="Q310" s="27">
        <f t="shared" si="43"/>
        <v>0.52069378982417691</v>
      </c>
      <c r="R310" s="8">
        <v>3</v>
      </c>
      <c r="T310" s="27">
        <v>18.879166121792025</v>
      </c>
      <c r="U310" s="27">
        <f t="shared" si="44"/>
        <v>1.8879166121792026</v>
      </c>
      <c r="V310" s="8">
        <v>3</v>
      </c>
      <c r="X310" s="33">
        <v>24.086104020033794</v>
      </c>
      <c r="Y310" s="27">
        <f t="shared" si="39"/>
        <v>2.4086104020033794</v>
      </c>
      <c r="Z310" s="8">
        <v>3</v>
      </c>
      <c r="AF310" s="9"/>
      <c r="AG310" s="9"/>
      <c r="AJ310" s="9"/>
      <c r="AK310" s="9"/>
      <c r="AN310" s="9"/>
      <c r="AO310" s="9"/>
      <c r="AR310" s="9"/>
      <c r="AS310" s="9"/>
      <c r="AV310" s="9"/>
      <c r="AW310" s="9"/>
      <c r="AZ310" s="9"/>
      <c r="BA310" s="9"/>
      <c r="BD310" s="27"/>
      <c r="BE310" s="27"/>
      <c r="BP310" s="27"/>
      <c r="BQ310" s="27"/>
    </row>
    <row r="311" spans="1:69" s="8" customFormat="1" x14ac:dyDescent="0.45">
      <c r="B311" s="9">
        <v>37.616666666666667</v>
      </c>
      <c r="C311" s="9">
        <v>120.38333333333334</v>
      </c>
      <c r="G311" s="8" t="s">
        <v>30</v>
      </c>
      <c r="H311" s="8" t="s">
        <v>110</v>
      </c>
      <c r="J311" s="8">
        <v>11.7</v>
      </c>
      <c r="K311" s="8">
        <v>620.29999999999995</v>
      </c>
      <c r="L311" s="8">
        <v>20</v>
      </c>
      <c r="M311" s="8">
        <v>1.3</v>
      </c>
      <c r="N311" s="9"/>
      <c r="P311" s="27">
        <v>5.9361279396414597</v>
      </c>
      <c r="Q311" s="27">
        <f t="shared" si="43"/>
        <v>0.59361279396414601</v>
      </c>
      <c r="R311" s="8">
        <v>3</v>
      </c>
      <c r="T311" s="27">
        <v>21.523042464275335</v>
      </c>
      <c r="U311" s="27">
        <f t="shared" si="44"/>
        <v>2.1523042464275335</v>
      </c>
      <c r="V311" s="8">
        <v>3</v>
      </c>
      <c r="X311" s="33">
        <v>27.459170403916794</v>
      </c>
      <c r="Y311" s="27">
        <f t="shared" si="39"/>
        <v>2.7459170403916793</v>
      </c>
      <c r="Z311" s="8">
        <v>3</v>
      </c>
      <c r="AF311" s="9"/>
      <c r="AG311" s="9"/>
      <c r="AJ311" s="9"/>
      <c r="AK311" s="9"/>
      <c r="AN311" s="9"/>
      <c r="AO311" s="9"/>
      <c r="AR311" s="9"/>
      <c r="AS311" s="9"/>
      <c r="AV311" s="9"/>
      <c r="AW311" s="9"/>
      <c r="AZ311" s="9"/>
      <c r="BA311" s="9"/>
      <c r="BD311" s="27"/>
      <c r="BE311" s="27"/>
      <c r="BP311" s="27"/>
      <c r="BQ311" s="27"/>
    </row>
    <row r="312" spans="1:69" s="8" customFormat="1" x14ac:dyDescent="0.45">
      <c r="A312" s="8" t="s">
        <v>111</v>
      </c>
      <c r="B312" s="9" t="s">
        <v>112</v>
      </c>
      <c r="C312" s="9"/>
      <c r="G312" s="8" t="s">
        <v>30</v>
      </c>
      <c r="L312" s="8">
        <v>10</v>
      </c>
      <c r="M312" s="8">
        <v>1.32</v>
      </c>
      <c r="N312" s="9">
        <v>8.39</v>
      </c>
      <c r="P312" s="27">
        <v>190.2313624678664</v>
      </c>
      <c r="Q312" s="27">
        <f t="shared" si="43"/>
        <v>19.023136246786642</v>
      </c>
      <c r="R312" s="8">
        <v>3</v>
      </c>
      <c r="T312" s="27">
        <v>45.251716247139569</v>
      </c>
      <c r="U312" s="27">
        <f t="shared" si="44"/>
        <v>4.5251716247139573</v>
      </c>
      <c r="V312" s="8">
        <v>3</v>
      </c>
      <c r="X312" s="33">
        <v>235.48307871500597</v>
      </c>
      <c r="Y312" s="27">
        <f t="shared" si="39"/>
        <v>23.548307871500597</v>
      </c>
      <c r="Z312" s="8">
        <v>3</v>
      </c>
      <c r="AF312" s="9">
        <v>5.2204176334106727</v>
      </c>
      <c r="AG312" s="9">
        <f t="shared" ref="AG312:AG317" si="45">AF312/10</f>
        <v>0.52204176334106722</v>
      </c>
      <c r="AH312" s="8">
        <v>3</v>
      </c>
      <c r="AJ312" s="9">
        <v>0.8</v>
      </c>
      <c r="AK312" s="9">
        <f t="shared" ref="AK312:AK317" si="46">AJ312/10</f>
        <v>0.08</v>
      </c>
      <c r="AL312" s="8">
        <v>3</v>
      </c>
      <c r="AN312" s="9">
        <f t="shared" ref="AN312:AN317" si="47">AF312/AJ312</f>
        <v>6.5255220417633408</v>
      </c>
      <c r="AO312" s="9">
        <f t="shared" ref="AO312:AO317" si="48">AN312/10</f>
        <v>0.65255220417633408</v>
      </c>
      <c r="AP312" s="8">
        <v>3</v>
      </c>
      <c r="AR312" s="9"/>
      <c r="AS312" s="9"/>
      <c r="AV312" s="9"/>
      <c r="AW312" s="9"/>
      <c r="AZ312" s="9"/>
      <c r="BA312" s="9"/>
      <c r="BD312" s="27"/>
      <c r="BE312" s="27"/>
      <c r="BP312" s="27"/>
      <c r="BQ312" s="27"/>
    </row>
    <row r="313" spans="1:69" s="8" customFormat="1" x14ac:dyDescent="0.45">
      <c r="B313" s="9" t="s">
        <v>112</v>
      </c>
      <c r="C313" s="9"/>
      <c r="G313" s="8" t="s">
        <v>30</v>
      </c>
      <c r="L313" s="8">
        <v>10</v>
      </c>
      <c r="M313" s="8">
        <v>1.32</v>
      </c>
      <c r="N313" s="9">
        <v>8.39</v>
      </c>
      <c r="P313" s="27">
        <v>240.82262210796907</v>
      </c>
      <c r="Q313" s="27">
        <f t="shared" si="43"/>
        <v>24.082262210796905</v>
      </c>
      <c r="R313" s="8">
        <v>3</v>
      </c>
      <c r="T313" s="27">
        <v>87.814645308924511</v>
      </c>
      <c r="U313" s="27">
        <f t="shared" si="44"/>
        <v>8.7814645308924515</v>
      </c>
      <c r="V313" s="8">
        <v>3</v>
      </c>
      <c r="X313" s="33">
        <v>328.63726741689356</v>
      </c>
      <c r="Y313" s="27">
        <f t="shared" si="39"/>
        <v>32.863726741689355</v>
      </c>
      <c r="Z313" s="8">
        <v>3</v>
      </c>
      <c r="AF313" s="9">
        <v>5.2204176334106727</v>
      </c>
      <c r="AG313" s="9">
        <f t="shared" si="45"/>
        <v>0.52204176334106722</v>
      </c>
      <c r="AH313" s="8">
        <v>3</v>
      </c>
      <c r="AJ313" s="9">
        <v>0.8</v>
      </c>
      <c r="AK313" s="9">
        <f t="shared" si="46"/>
        <v>0.08</v>
      </c>
      <c r="AL313" s="8">
        <v>3</v>
      </c>
      <c r="AN313" s="9">
        <f t="shared" si="47"/>
        <v>6.5255220417633408</v>
      </c>
      <c r="AO313" s="9">
        <f t="shared" si="48"/>
        <v>0.65255220417633408</v>
      </c>
      <c r="AP313" s="8">
        <v>3</v>
      </c>
      <c r="AR313" s="9"/>
      <c r="AS313" s="9"/>
      <c r="AV313" s="9"/>
      <c r="AW313" s="9"/>
      <c r="AZ313" s="9"/>
      <c r="BA313" s="9"/>
      <c r="BD313" s="27"/>
      <c r="BE313" s="27"/>
      <c r="BP313" s="27"/>
      <c r="BQ313" s="27"/>
    </row>
    <row r="314" spans="1:69" s="8" customFormat="1" x14ac:dyDescent="0.45">
      <c r="B314" s="9" t="s">
        <v>112</v>
      </c>
      <c r="C314" s="9"/>
      <c r="G314" s="8" t="s">
        <v>30</v>
      </c>
      <c r="L314" s="8">
        <v>10</v>
      </c>
      <c r="M314" s="8">
        <v>1.32</v>
      </c>
      <c r="N314" s="9">
        <v>8.39</v>
      </c>
      <c r="P314" s="27">
        <v>308.48329048843186</v>
      </c>
      <c r="Q314" s="27">
        <f t="shared" si="43"/>
        <v>30.848329048843187</v>
      </c>
      <c r="R314" s="8">
        <v>3</v>
      </c>
      <c r="T314" s="27">
        <v>66.533180778032104</v>
      </c>
      <c r="U314" s="27">
        <f t="shared" si="44"/>
        <v>6.6533180778032106</v>
      </c>
      <c r="V314" s="8">
        <v>3</v>
      </c>
      <c r="X314" s="33">
        <v>375.01647126646395</v>
      </c>
      <c r="Y314" s="27">
        <f t="shared" si="39"/>
        <v>37.501647126646397</v>
      </c>
      <c r="Z314" s="8">
        <v>3</v>
      </c>
      <c r="AF314" s="9">
        <v>5.2204176334106727</v>
      </c>
      <c r="AG314" s="9">
        <f t="shared" si="45"/>
        <v>0.52204176334106722</v>
      </c>
      <c r="AH314" s="8">
        <v>3</v>
      </c>
      <c r="AJ314" s="9">
        <v>0.8</v>
      </c>
      <c r="AK314" s="9">
        <f t="shared" si="46"/>
        <v>0.08</v>
      </c>
      <c r="AL314" s="8">
        <v>3</v>
      </c>
      <c r="AN314" s="9">
        <f t="shared" si="47"/>
        <v>6.5255220417633408</v>
      </c>
      <c r="AO314" s="9">
        <f t="shared" si="48"/>
        <v>0.65255220417633408</v>
      </c>
      <c r="AP314" s="8">
        <v>3</v>
      </c>
      <c r="AR314" s="9"/>
      <c r="AS314" s="9"/>
      <c r="AV314" s="9"/>
      <c r="AW314" s="9"/>
      <c r="AZ314" s="9"/>
      <c r="BA314" s="9"/>
      <c r="BD314" s="27"/>
      <c r="BE314" s="27"/>
      <c r="BP314" s="27"/>
      <c r="BQ314" s="27"/>
    </row>
    <row r="315" spans="1:69" s="8" customFormat="1" x14ac:dyDescent="0.45">
      <c r="B315" s="9" t="s">
        <v>112</v>
      </c>
      <c r="C315" s="9"/>
      <c r="G315" s="8" t="s">
        <v>30</v>
      </c>
      <c r="L315" s="8">
        <v>10</v>
      </c>
      <c r="M315" s="8">
        <v>1.32</v>
      </c>
      <c r="N315" s="9">
        <v>8.39</v>
      </c>
      <c r="P315" s="27">
        <v>125.30612244897956</v>
      </c>
      <c r="Q315" s="27">
        <f t="shared" si="43"/>
        <v>12.530612244897956</v>
      </c>
      <c r="R315" s="8">
        <v>3</v>
      </c>
      <c r="T315" s="27">
        <v>40.590809628008756</v>
      </c>
      <c r="U315" s="27">
        <f t="shared" si="44"/>
        <v>4.0590809628008753</v>
      </c>
      <c r="V315" s="8">
        <v>3</v>
      </c>
      <c r="X315" s="33">
        <v>165.89693207698832</v>
      </c>
      <c r="Y315" s="27">
        <f t="shared" si="39"/>
        <v>16.589693207698833</v>
      </c>
      <c r="Z315" s="8">
        <v>3</v>
      </c>
      <c r="AF315" s="9">
        <v>5.2204176334106727</v>
      </c>
      <c r="AG315" s="9">
        <f t="shared" si="45"/>
        <v>0.52204176334106722</v>
      </c>
      <c r="AH315" s="8">
        <v>3</v>
      </c>
      <c r="AJ315" s="9">
        <v>0.8</v>
      </c>
      <c r="AK315" s="9">
        <f t="shared" si="46"/>
        <v>0.08</v>
      </c>
      <c r="AL315" s="8">
        <v>3</v>
      </c>
      <c r="AN315" s="9">
        <f t="shared" si="47"/>
        <v>6.5255220417633408</v>
      </c>
      <c r="AO315" s="9">
        <f t="shared" si="48"/>
        <v>0.65255220417633408</v>
      </c>
      <c r="AP315" s="8">
        <v>3</v>
      </c>
      <c r="AR315" s="9"/>
      <c r="AS315" s="9"/>
      <c r="AV315" s="9"/>
      <c r="AW315" s="9"/>
      <c r="AZ315" s="9"/>
      <c r="BA315" s="9"/>
      <c r="BD315" s="27"/>
      <c r="BE315" s="27"/>
      <c r="BP315" s="27"/>
      <c r="BQ315" s="27"/>
    </row>
    <row r="316" spans="1:69" s="8" customFormat="1" x14ac:dyDescent="0.45">
      <c r="B316" s="9" t="s">
        <v>112</v>
      </c>
      <c r="C316" s="9"/>
      <c r="G316" s="8" t="s">
        <v>30</v>
      </c>
      <c r="L316" s="8">
        <v>10</v>
      </c>
      <c r="M316" s="8">
        <v>1.32</v>
      </c>
      <c r="N316" s="9">
        <v>8.39</v>
      </c>
      <c r="P316" s="27">
        <v>189.18367346938766</v>
      </c>
      <c r="Q316" s="27">
        <f t="shared" si="43"/>
        <v>18.918367346938766</v>
      </c>
      <c r="R316" s="8">
        <v>3</v>
      </c>
      <c r="T316" s="27">
        <v>106.89277899343551</v>
      </c>
      <c r="U316" s="27">
        <f t="shared" si="44"/>
        <v>10.689277899343551</v>
      </c>
      <c r="V316" s="8">
        <v>3</v>
      </c>
      <c r="X316" s="33">
        <v>296.07645246282317</v>
      </c>
      <c r="Y316" s="27">
        <f t="shared" si="39"/>
        <v>29.607645246282317</v>
      </c>
      <c r="Z316" s="8">
        <v>3</v>
      </c>
      <c r="AF316" s="9">
        <v>5.2204176334106727</v>
      </c>
      <c r="AG316" s="9">
        <f t="shared" si="45"/>
        <v>0.52204176334106722</v>
      </c>
      <c r="AH316" s="8">
        <v>3</v>
      </c>
      <c r="AJ316" s="9">
        <v>0.8</v>
      </c>
      <c r="AK316" s="9">
        <f t="shared" si="46"/>
        <v>0.08</v>
      </c>
      <c r="AL316" s="8">
        <v>3</v>
      </c>
      <c r="AN316" s="9">
        <f t="shared" si="47"/>
        <v>6.5255220417633408</v>
      </c>
      <c r="AO316" s="9">
        <f t="shared" si="48"/>
        <v>0.65255220417633408</v>
      </c>
      <c r="AP316" s="8">
        <v>3</v>
      </c>
      <c r="AR316" s="9"/>
      <c r="AS316" s="9"/>
      <c r="AV316" s="9"/>
      <c r="AW316" s="9"/>
      <c r="AZ316" s="9"/>
      <c r="BA316" s="9"/>
      <c r="BD316" s="27"/>
      <c r="BE316" s="27"/>
      <c r="BP316" s="27"/>
      <c r="BQ316" s="27"/>
    </row>
    <row r="317" spans="1:69" s="8" customFormat="1" x14ac:dyDescent="0.45">
      <c r="B317" s="9" t="s">
        <v>112</v>
      </c>
      <c r="C317" s="9"/>
      <c r="G317" s="8" t="s">
        <v>30</v>
      </c>
      <c r="L317" s="8">
        <v>10</v>
      </c>
      <c r="M317" s="8">
        <v>1.32</v>
      </c>
      <c r="N317" s="9">
        <v>8.39</v>
      </c>
      <c r="P317" s="27">
        <v>110.20408163265314</v>
      </c>
      <c r="Q317" s="27">
        <f t="shared" si="43"/>
        <v>11.020408163265314</v>
      </c>
      <c r="R317" s="8">
        <v>3</v>
      </c>
      <c r="T317" s="27">
        <v>175.54096766350597</v>
      </c>
      <c r="U317" s="27">
        <f t="shared" si="44"/>
        <v>17.554096766350597</v>
      </c>
      <c r="V317" s="8">
        <v>3</v>
      </c>
      <c r="X317" s="33">
        <v>285.7450492961591</v>
      </c>
      <c r="Y317" s="27">
        <f t="shared" si="39"/>
        <v>28.574504929615909</v>
      </c>
      <c r="Z317" s="8">
        <v>3</v>
      </c>
      <c r="AF317" s="9">
        <v>5.2204176334106727</v>
      </c>
      <c r="AG317" s="9">
        <f t="shared" si="45"/>
        <v>0.52204176334106722</v>
      </c>
      <c r="AH317" s="8">
        <v>3</v>
      </c>
      <c r="AJ317" s="9">
        <v>0.8</v>
      </c>
      <c r="AK317" s="9">
        <f t="shared" si="46"/>
        <v>0.08</v>
      </c>
      <c r="AL317" s="8">
        <v>3</v>
      </c>
      <c r="AN317" s="9">
        <f t="shared" si="47"/>
        <v>6.5255220417633408</v>
      </c>
      <c r="AO317" s="9">
        <f t="shared" si="48"/>
        <v>0.65255220417633408</v>
      </c>
      <c r="AP317" s="8">
        <v>3</v>
      </c>
      <c r="AR317" s="9"/>
      <c r="AS317" s="9"/>
      <c r="AV317" s="9"/>
      <c r="AW317" s="9"/>
      <c r="AZ317" s="9"/>
      <c r="BA317" s="9"/>
      <c r="BD317" s="27"/>
      <c r="BE317" s="27"/>
      <c r="BP317" s="27"/>
      <c r="BQ317" s="27"/>
    </row>
    <row r="318" spans="1:69" s="8" customFormat="1" ht="14.7" x14ac:dyDescent="0.45">
      <c r="A318" s="8" t="s">
        <v>113</v>
      </c>
      <c r="B318" s="9">
        <v>35</v>
      </c>
      <c r="C318" s="9">
        <v>114.4</v>
      </c>
      <c r="D318" s="38"/>
      <c r="E318" s="38"/>
      <c r="F318" s="38"/>
      <c r="G318" s="8" t="s">
        <v>30</v>
      </c>
      <c r="H318" s="8" t="s">
        <v>110</v>
      </c>
      <c r="J318" s="8">
        <v>13.9</v>
      </c>
      <c r="K318" s="8">
        <v>615</v>
      </c>
      <c r="L318" s="8">
        <v>20</v>
      </c>
      <c r="M318" s="8">
        <v>1.42</v>
      </c>
      <c r="N318" s="9"/>
      <c r="P318" s="27">
        <v>10.376602564102582</v>
      </c>
      <c r="Q318" s="27">
        <f t="shared" si="43"/>
        <v>1.0376602564102582</v>
      </c>
      <c r="R318" s="8">
        <v>4</v>
      </c>
      <c r="T318" s="27">
        <v>22.222222222222221</v>
      </c>
      <c r="U318" s="27">
        <f t="shared" si="44"/>
        <v>2.2222222222222223</v>
      </c>
      <c r="V318" s="8">
        <v>4</v>
      </c>
      <c r="X318" s="33">
        <v>32.598824786324805</v>
      </c>
      <c r="Y318" s="27">
        <f t="shared" si="39"/>
        <v>3.2598824786324805</v>
      </c>
      <c r="Z318" s="8">
        <v>4</v>
      </c>
      <c r="AF318" s="9"/>
      <c r="AG318" s="9"/>
      <c r="AJ318" s="9"/>
      <c r="AK318" s="9"/>
      <c r="AN318" s="9"/>
      <c r="AO318" s="9"/>
      <c r="AR318" s="9"/>
      <c r="AS318" s="9"/>
      <c r="AV318" s="9"/>
      <c r="AW318" s="9"/>
      <c r="AZ318" s="9"/>
      <c r="BA318" s="9"/>
      <c r="BD318" s="27"/>
      <c r="BE318" s="27"/>
      <c r="BP318" s="27"/>
      <c r="BQ318" s="27"/>
    </row>
    <row r="319" spans="1:69" s="8" customFormat="1" ht="14.7" x14ac:dyDescent="0.45">
      <c r="B319" s="9">
        <v>35</v>
      </c>
      <c r="C319" s="9">
        <v>114.4</v>
      </c>
      <c r="D319" s="38"/>
      <c r="E319" s="38"/>
      <c r="F319" s="38"/>
      <c r="G319" s="8" t="s">
        <v>30</v>
      </c>
      <c r="H319" s="8" t="s">
        <v>110</v>
      </c>
      <c r="J319" s="8">
        <v>13.9</v>
      </c>
      <c r="K319" s="8">
        <v>615</v>
      </c>
      <c r="L319" s="8">
        <v>20</v>
      </c>
      <c r="M319" s="8">
        <v>1.46</v>
      </c>
      <c r="N319" s="9"/>
      <c r="P319" s="27">
        <v>9.1746794871794926</v>
      </c>
      <c r="Q319" s="27">
        <f t="shared" si="43"/>
        <v>0.91746794871794923</v>
      </c>
      <c r="R319" s="8">
        <v>4</v>
      </c>
      <c r="T319" s="27">
        <v>17.177177177177178</v>
      </c>
      <c r="U319" s="27">
        <f t="shared" si="44"/>
        <v>1.7177177177177179</v>
      </c>
      <c r="V319" s="8">
        <v>4</v>
      </c>
      <c r="X319" s="33">
        <v>26.351856664356671</v>
      </c>
      <c r="Y319" s="27">
        <f t="shared" si="39"/>
        <v>2.635185666435667</v>
      </c>
      <c r="Z319" s="8">
        <v>4</v>
      </c>
      <c r="AF319" s="9"/>
      <c r="AG319" s="9"/>
      <c r="AJ319" s="9"/>
      <c r="AK319" s="9"/>
      <c r="AN319" s="9"/>
      <c r="AO319" s="9"/>
      <c r="AR319" s="9"/>
      <c r="AS319" s="9"/>
      <c r="AV319" s="9"/>
      <c r="AW319" s="9"/>
      <c r="AZ319" s="9"/>
      <c r="BA319" s="9"/>
      <c r="BD319" s="27"/>
      <c r="BE319" s="27"/>
      <c r="BP319" s="27"/>
      <c r="BQ319" s="27"/>
    </row>
    <row r="320" spans="1:69" s="8" customFormat="1" ht="14.7" x14ac:dyDescent="0.45">
      <c r="B320" s="9">
        <v>35</v>
      </c>
      <c r="C320" s="9">
        <v>114.4</v>
      </c>
      <c r="D320" s="38"/>
      <c r="E320" s="38"/>
      <c r="F320" s="38"/>
      <c r="G320" s="8" t="s">
        <v>30</v>
      </c>
      <c r="H320" s="8" t="s">
        <v>110</v>
      </c>
      <c r="J320" s="8">
        <v>13.9</v>
      </c>
      <c r="K320" s="8">
        <v>615</v>
      </c>
      <c r="L320" s="8">
        <v>20</v>
      </c>
      <c r="M320" s="8">
        <v>1.52</v>
      </c>
      <c r="N320" s="9"/>
      <c r="P320" s="27">
        <v>18.12232905982906</v>
      </c>
      <c r="Q320" s="27">
        <f t="shared" si="43"/>
        <v>1.8122329059829059</v>
      </c>
      <c r="R320" s="8">
        <v>4</v>
      </c>
      <c r="T320" s="27">
        <v>21.421421421421428</v>
      </c>
      <c r="U320" s="27">
        <f t="shared" si="44"/>
        <v>2.1421421421421427</v>
      </c>
      <c r="V320" s="8">
        <v>4</v>
      </c>
      <c r="X320" s="33">
        <v>39.543750481250484</v>
      </c>
      <c r="Y320" s="27">
        <f t="shared" si="39"/>
        <v>3.9543750481250486</v>
      </c>
      <c r="Z320" s="8">
        <v>4</v>
      </c>
      <c r="AF320" s="9"/>
      <c r="AG320" s="9"/>
      <c r="AJ320" s="9"/>
      <c r="AK320" s="9"/>
      <c r="AN320" s="9"/>
      <c r="AO320" s="9"/>
      <c r="AR320" s="9"/>
      <c r="AS320" s="9"/>
      <c r="AV320" s="9"/>
      <c r="AW320" s="9"/>
      <c r="AZ320" s="9"/>
      <c r="BA320" s="9"/>
      <c r="BD320" s="27"/>
      <c r="BE320" s="27"/>
      <c r="BP320" s="27"/>
      <c r="BQ320" s="27"/>
    </row>
    <row r="321" spans="1:69" s="8" customFormat="1" ht="14.7" x14ac:dyDescent="0.45">
      <c r="B321" s="9">
        <v>35</v>
      </c>
      <c r="C321" s="9">
        <v>114.4</v>
      </c>
      <c r="D321" s="38"/>
      <c r="E321" s="38"/>
      <c r="F321" s="38"/>
      <c r="G321" s="8" t="s">
        <v>30</v>
      </c>
      <c r="H321" s="8" t="s">
        <v>110</v>
      </c>
      <c r="J321" s="8">
        <v>13.9</v>
      </c>
      <c r="K321" s="8">
        <v>615</v>
      </c>
      <c r="L321" s="8">
        <v>20</v>
      </c>
      <c r="M321" s="8">
        <v>1.5</v>
      </c>
      <c r="N321" s="9"/>
      <c r="P321" s="27">
        <v>13.327991452991448</v>
      </c>
      <c r="Q321" s="27">
        <f t="shared" si="43"/>
        <v>1.3327991452991448</v>
      </c>
      <c r="R321" s="8">
        <v>4</v>
      </c>
      <c r="T321" s="27">
        <v>22.902902902902902</v>
      </c>
      <c r="U321" s="27">
        <f t="shared" si="44"/>
        <v>2.2902902902902902</v>
      </c>
      <c r="V321" s="8">
        <v>4</v>
      </c>
      <c r="X321" s="33">
        <v>36.23089435589435</v>
      </c>
      <c r="Y321" s="27">
        <f t="shared" si="39"/>
        <v>3.623089435589435</v>
      </c>
      <c r="Z321" s="8">
        <v>4</v>
      </c>
      <c r="AF321" s="9"/>
      <c r="AG321" s="9"/>
      <c r="AJ321" s="9"/>
      <c r="AK321" s="9"/>
      <c r="AN321" s="9"/>
      <c r="AO321" s="9"/>
      <c r="AR321" s="9"/>
      <c r="AS321" s="9"/>
      <c r="AV321" s="9"/>
      <c r="AW321" s="9"/>
      <c r="AZ321" s="9"/>
      <c r="BA321" s="9"/>
      <c r="BD321" s="27"/>
      <c r="BE321" s="27"/>
      <c r="BP321" s="27"/>
      <c r="BQ321" s="27"/>
    </row>
    <row r="322" spans="1:69" s="8" customFormat="1" ht="14.7" x14ac:dyDescent="0.45">
      <c r="B322" s="9">
        <v>35</v>
      </c>
      <c r="C322" s="9">
        <v>114.4</v>
      </c>
      <c r="D322" s="38"/>
      <c r="E322" s="38"/>
      <c r="F322" s="38"/>
      <c r="G322" s="8" t="s">
        <v>30</v>
      </c>
      <c r="H322" s="8" t="s">
        <v>110</v>
      </c>
      <c r="J322" s="8">
        <v>13.9</v>
      </c>
      <c r="K322" s="8">
        <v>615</v>
      </c>
      <c r="L322" s="8">
        <v>20</v>
      </c>
      <c r="M322" s="8">
        <v>1.56</v>
      </c>
      <c r="N322" s="9"/>
      <c r="P322" s="27">
        <v>23.864850427350415</v>
      </c>
      <c r="Q322" s="27">
        <f t="shared" si="43"/>
        <v>2.3864850427350417</v>
      </c>
      <c r="R322" s="8">
        <v>4</v>
      </c>
      <c r="T322" s="27">
        <v>24.984984984984962</v>
      </c>
      <c r="U322" s="27">
        <f t="shared" si="44"/>
        <v>2.4984984984984964</v>
      </c>
      <c r="V322" s="8">
        <v>4</v>
      </c>
      <c r="X322" s="33">
        <v>48.849835412335381</v>
      </c>
      <c r="Y322" s="27">
        <f t="shared" si="39"/>
        <v>4.8849835412335381</v>
      </c>
      <c r="Z322" s="8">
        <v>4</v>
      </c>
      <c r="AF322" s="9"/>
      <c r="AG322" s="9"/>
      <c r="AJ322" s="9"/>
      <c r="AK322" s="9"/>
      <c r="AN322" s="9"/>
      <c r="AO322" s="9"/>
      <c r="AR322" s="9"/>
      <c r="AS322" s="9"/>
      <c r="AV322" s="9"/>
      <c r="AW322" s="9"/>
      <c r="AZ322" s="9"/>
      <c r="BA322" s="9"/>
      <c r="BD322" s="27"/>
      <c r="BE322" s="27"/>
      <c r="BP322" s="27"/>
      <c r="BQ322" s="27"/>
    </row>
    <row r="323" spans="1:69" s="8" customFormat="1" ht="14.7" x14ac:dyDescent="0.45">
      <c r="B323" s="9">
        <v>35</v>
      </c>
      <c r="C323" s="9">
        <v>114.4</v>
      </c>
      <c r="D323" s="38"/>
      <c r="E323" s="38"/>
      <c r="F323" s="38"/>
      <c r="G323" s="8" t="s">
        <v>30</v>
      </c>
      <c r="H323" s="8" t="s">
        <v>110</v>
      </c>
      <c r="J323" s="8">
        <v>13.9</v>
      </c>
      <c r="K323" s="8">
        <v>615</v>
      </c>
      <c r="L323" s="8">
        <v>20</v>
      </c>
      <c r="M323" s="8">
        <v>1.42</v>
      </c>
      <c r="N323" s="9"/>
      <c r="P323" s="27">
        <v>2.6839826839826841</v>
      </c>
      <c r="Q323" s="27">
        <f t="shared" si="43"/>
        <v>0.26839826839826841</v>
      </c>
      <c r="R323" s="8">
        <v>4</v>
      </c>
      <c r="T323" s="27">
        <v>6.7233835683033538</v>
      </c>
      <c r="U323" s="27">
        <f t="shared" si="44"/>
        <v>0.67233835683033538</v>
      </c>
      <c r="V323" s="8">
        <v>4</v>
      </c>
      <c r="X323" s="33">
        <v>9.4073662522860388</v>
      </c>
      <c r="Y323" s="27">
        <f t="shared" si="39"/>
        <v>0.94073662522860391</v>
      </c>
      <c r="Z323" s="8">
        <v>4</v>
      </c>
      <c r="AF323" s="9"/>
      <c r="AG323" s="9"/>
      <c r="AJ323" s="9"/>
      <c r="AK323" s="9"/>
      <c r="AN323" s="9"/>
      <c r="AO323" s="9"/>
      <c r="AR323" s="9"/>
      <c r="AS323" s="9"/>
      <c r="AV323" s="9"/>
      <c r="AW323" s="9"/>
      <c r="AZ323" s="9"/>
      <c r="BA323" s="9"/>
      <c r="BD323" s="27"/>
      <c r="BE323" s="27"/>
      <c r="BP323" s="27"/>
      <c r="BQ323" s="27"/>
    </row>
    <row r="324" spans="1:69" s="8" customFormat="1" ht="14.7" x14ac:dyDescent="0.45">
      <c r="B324" s="9">
        <v>35</v>
      </c>
      <c r="C324" s="9">
        <v>114.4</v>
      </c>
      <c r="D324" s="38"/>
      <c r="E324" s="38"/>
      <c r="F324" s="38"/>
      <c r="G324" s="8" t="s">
        <v>30</v>
      </c>
      <c r="H324" s="8" t="s">
        <v>110</v>
      </c>
      <c r="J324" s="8">
        <v>13.9</v>
      </c>
      <c r="K324" s="8">
        <v>615</v>
      </c>
      <c r="L324" s="8">
        <v>20</v>
      </c>
      <c r="M324" s="8">
        <v>1.46</v>
      </c>
      <c r="N324" s="9"/>
      <c r="P324" s="27">
        <v>2.6984126984126982</v>
      </c>
      <c r="Q324" s="27">
        <f t="shared" si="43"/>
        <v>0.26984126984126983</v>
      </c>
      <c r="R324" s="8">
        <v>4</v>
      </c>
      <c r="T324" s="27">
        <v>16.24696159455517</v>
      </c>
      <c r="U324" s="27">
        <f t="shared" si="44"/>
        <v>1.6246961594555169</v>
      </c>
      <c r="V324" s="8">
        <v>4</v>
      </c>
      <c r="X324" s="33">
        <v>18.94537429296787</v>
      </c>
      <c r="Y324" s="27">
        <f t="shared" si="39"/>
        <v>1.8945374292967869</v>
      </c>
      <c r="Z324" s="8">
        <v>4</v>
      </c>
      <c r="AF324" s="9"/>
      <c r="AG324" s="9"/>
      <c r="AJ324" s="9"/>
      <c r="AK324" s="9"/>
      <c r="AN324" s="9"/>
      <c r="AO324" s="9"/>
      <c r="AR324" s="9"/>
      <c r="AS324" s="9"/>
      <c r="AV324" s="9"/>
      <c r="AW324" s="9"/>
      <c r="AZ324" s="9"/>
      <c r="BA324" s="9"/>
      <c r="BD324" s="27"/>
      <c r="BE324" s="27"/>
      <c r="BP324" s="27"/>
      <c r="BQ324" s="27"/>
    </row>
    <row r="325" spans="1:69" s="8" customFormat="1" ht="14.7" x14ac:dyDescent="0.45">
      <c r="B325" s="9">
        <v>35</v>
      </c>
      <c r="C325" s="9">
        <v>114.4</v>
      </c>
      <c r="D325" s="38"/>
      <c r="E325" s="38"/>
      <c r="F325" s="38"/>
      <c r="G325" s="8" t="s">
        <v>30</v>
      </c>
      <c r="H325" s="8" t="s">
        <v>110</v>
      </c>
      <c r="J325" s="8">
        <v>13.9</v>
      </c>
      <c r="K325" s="8">
        <v>615</v>
      </c>
      <c r="L325" s="8">
        <v>20</v>
      </c>
      <c r="M325" s="8">
        <v>1.52</v>
      </c>
      <c r="N325" s="9"/>
      <c r="P325" s="27">
        <v>2.5108225108225124</v>
      </c>
      <c r="Q325" s="27">
        <f t="shared" si="43"/>
        <v>0.25108225108225124</v>
      </c>
      <c r="R325" s="8">
        <v>4</v>
      </c>
      <c r="T325" s="27">
        <v>18.471074380165302</v>
      </c>
      <c r="U325" s="27">
        <f t="shared" si="44"/>
        <v>1.8471074380165302</v>
      </c>
      <c r="V325" s="8">
        <v>4</v>
      </c>
      <c r="X325" s="33">
        <v>20.981896890987812</v>
      </c>
      <c r="Y325" s="27">
        <f t="shared" si="39"/>
        <v>2.0981896890987812</v>
      </c>
      <c r="Z325" s="8">
        <v>4</v>
      </c>
      <c r="AF325" s="9"/>
      <c r="AG325" s="9"/>
      <c r="AJ325" s="9"/>
      <c r="AK325" s="9"/>
      <c r="AN325" s="9"/>
      <c r="AO325" s="9"/>
      <c r="AR325" s="9"/>
      <c r="AS325" s="9"/>
      <c r="AV325" s="9"/>
      <c r="AW325" s="9"/>
      <c r="AZ325" s="9"/>
      <c r="BA325" s="9"/>
      <c r="BD325" s="27"/>
      <c r="BE325" s="27"/>
      <c r="BP325" s="27"/>
      <c r="BQ325" s="27"/>
    </row>
    <row r="326" spans="1:69" s="8" customFormat="1" ht="14.7" x14ac:dyDescent="0.45">
      <c r="B326" s="9">
        <v>35</v>
      </c>
      <c r="C326" s="9">
        <v>114.4</v>
      </c>
      <c r="D326" s="38"/>
      <c r="E326" s="38"/>
      <c r="F326" s="38"/>
      <c r="G326" s="8" t="s">
        <v>30</v>
      </c>
      <c r="H326" s="8" t="s">
        <v>110</v>
      </c>
      <c r="J326" s="8">
        <v>13.9</v>
      </c>
      <c r="K326" s="8">
        <v>615</v>
      </c>
      <c r="L326" s="8">
        <v>20</v>
      </c>
      <c r="M326" s="8">
        <v>1.5</v>
      </c>
      <c r="N326" s="9"/>
      <c r="P326" s="27">
        <v>2.5108225108225124</v>
      </c>
      <c r="Q326" s="27">
        <f t="shared" si="43"/>
        <v>0.25108225108225124</v>
      </c>
      <c r="R326" s="8">
        <v>4</v>
      </c>
      <c r="T326" s="27">
        <v>21.329606222654363</v>
      </c>
      <c r="U326" s="27">
        <f t="shared" si="44"/>
        <v>2.1329606222654363</v>
      </c>
      <c r="V326" s="8">
        <v>4</v>
      </c>
      <c r="X326" s="33">
        <v>23.840428733476877</v>
      </c>
      <c r="Y326" s="27">
        <f t="shared" si="39"/>
        <v>2.3840428733476875</v>
      </c>
      <c r="Z326" s="8">
        <v>4</v>
      </c>
      <c r="AF326" s="9"/>
      <c r="AG326" s="9"/>
      <c r="AJ326" s="9"/>
      <c r="AK326" s="9"/>
      <c r="AN326" s="9"/>
      <c r="AO326" s="9"/>
      <c r="AR326" s="9"/>
      <c r="AS326" s="9"/>
      <c r="AV326" s="9"/>
      <c r="AW326" s="9"/>
      <c r="AZ326" s="9"/>
      <c r="BA326" s="9"/>
      <c r="BD326" s="27"/>
      <c r="BE326" s="27"/>
      <c r="BP326" s="27"/>
      <c r="BQ326" s="27"/>
    </row>
    <row r="327" spans="1:69" s="8" customFormat="1" ht="14.7" x14ac:dyDescent="0.45">
      <c r="B327" s="9">
        <v>35</v>
      </c>
      <c r="C327" s="9">
        <v>114.4</v>
      </c>
      <c r="D327" s="38"/>
      <c r="E327" s="38"/>
      <c r="F327" s="38"/>
      <c r="G327" s="8" t="s">
        <v>30</v>
      </c>
      <c r="H327" s="8" t="s">
        <v>110</v>
      </c>
      <c r="J327" s="8">
        <v>13.9</v>
      </c>
      <c r="K327" s="8">
        <v>615</v>
      </c>
      <c r="L327" s="8">
        <v>20</v>
      </c>
      <c r="M327" s="8">
        <v>1.56</v>
      </c>
      <c r="N327" s="9"/>
      <c r="P327" s="27">
        <v>2.5108225108225124</v>
      </c>
      <c r="Q327" s="27">
        <f t="shared" si="43"/>
        <v>0.25108225108225124</v>
      </c>
      <c r="R327" s="8">
        <v>4</v>
      </c>
      <c r="T327" s="27">
        <v>21.016042780748663</v>
      </c>
      <c r="U327" s="27">
        <f t="shared" si="44"/>
        <v>2.1016042780748663</v>
      </c>
      <c r="V327" s="8">
        <v>4</v>
      </c>
      <c r="X327" s="33">
        <v>23.526865291571177</v>
      </c>
      <c r="Y327" s="27">
        <f t="shared" si="39"/>
        <v>2.3526865291571175</v>
      </c>
      <c r="Z327" s="8">
        <v>4</v>
      </c>
      <c r="AF327" s="9"/>
      <c r="AG327" s="9"/>
      <c r="AJ327" s="9"/>
      <c r="AK327" s="9"/>
      <c r="AN327" s="9"/>
      <c r="AO327" s="9"/>
      <c r="AR327" s="9"/>
      <c r="AS327" s="9"/>
      <c r="AV327" s="9"/>
      <c r="AW327" s="9"/>
      <c r="AZ327" s="9"/>
      <c r="BA327" s="9"/>
      <c r="BD327" s="27"/>
      <c r="BE327" s="27"/>
      <c r="BP327" s="27"/>
      <c r="BQ327" s="27"/>
    </row>
    <row r="328" spans="1:69" s="8" customFormat="1" x14ac:dyDescent="0.45">
      <c r="A328" s="8" t="s">
        <v>114</v>
      </c>
      <c r="B328" s="9">
        <v>40.32</v>
      </c>
      <c r="C328" s="9">
        <v>-3.32</v>
      </c>
      <c r="D328" s="8">
        <v>37</v>
      </c>
      <c r="E328" s="8">
        <v>50</v>
      </c>
      <c r="F328" s="8">
        <v>13</v>
      </c>
      <c r="G328" s="8" t="s">
        <v>30</v>
      </c>
      <c r="J328" s="8">
        <v>13.5</v>
      </c>
      <c r="K328" s="8">
        <v>460</v>
      </c>
      <c r="L328" s="8">
        <v>10</v>
      </c>
      <c r="M328" s="8">
        <v>1.47</v>
      </c>
      <c r="N328" s="9"/>
      <c r="P328" s="27">
        <v>8.9274691358024594</v>
      </c>
      <c r="Q328" s="27">
        <f t="shared" si="43"/>
        <v>0.89274691358024594</v>
      </c>
      <c r="R328" s="8">
        <v>4</v>
      </c>
      <c r="T328" s="27">
        <v>63.66047745358091</v>
      </c>
      <c r="U328" s="27">
        <f t="shared" si="44"/>
        <v>6.3660477453580908</v>
      </c>
      <c r="V328" s="8">
        <v>4</v>
      </c>
      <c r="X328" s="33">
        <v>72.587946589383364</v>
      </c>
      <c r="Y328" s="27">
        <f t="shared" si="39"/>
        <v>7.2587946589383368</v>
      </c>
      <c r="Z328" s="8">
        <v>4</v>
      </c>
      <c r="AF328" s="9"/>
      <c r="AG328" s="9"/>
      <c r="AJ328" s="9"/>
      <c r="AK328" s="9"/>
      <c r="AN328" s="9"/>
      <c r="AO328" s="9"/>
      <c r="AR328" s="9"/>
      <c r="AS328" s="9"/>
      <c r="AV328" s="9"/>
      <c r="AW328" s="9"/>
      <c r="AZ328" s="9"/>
      <c r="BA328" s="9"/>
      <c r="BD328" s="27"/>
      <c r="BE328" s="27"/>
      <c r="BP328" s="27"/>
      <c r="BQ328" s="27"/>
    </row>
    <row r="329" spans="1:69" s="8" customFormat="1" x14ac:dyDescent="0.45">
      <c r="B329" s="9">
        <v>40.32</v>
      </c>
      <c r="C329" s="9">
        <v>-3.32</v>
      </c>
      <c r="D329" s="8">
        <v>37</v>
      </c>
      <c r="E329" s="8">
        <v>50</v>
      </c>
      <c r="F329" s="8">
        <v>13</v>
      </c>
      <c r="G329" s="8" t="s">
        <v>30</v>
      </c>
      <c r="J329" s="8">
        <v>13.5</v>
      </c>
      <c r="K329" s="8">
        <v>460</v>
      </c>
      <c r="L329" s="8">
        <v>10</v>
      </c>
      <c r="M329" s="8">
        <v>1.47</v>
      </c>
      <c r="N329" s="9"/>
      <c r="P329" s="27">
        <v>4.9845679012345663</v>
      </c>
      <c r="Q329" s="27">
        <f t="shared" si="43"/>
        <v>0.49845679012345662</v>
      </c>
      <c r="R329" s="8">
        <v>4</v>
      </c>
      <c r="T329" s="27">
        <v>48.110079575596799</v>
      </c>
      <c r="U329" s="27">
        <f t="shared" si="44"/>
        <v>4.8110079575596796</v>
      </c>
      <c r="V329" s="8">
        <v>4</v>
      </c>
      <c r="X329" s="33">
        <v>53.094647476831369</v>
      </c>
      <c r="Y329" s="27">
        <f t="shared" si="39"/>
        <v>5.3094647476831369</v>
      </c>
      <c r="Z329" s="8">
        <v>4</v>
      </c>
      <c r="AF329" s="9"/>
      <c r="AG329" s="9"/>
      <c r="AJ329" s="9"/>
      <c r="AK329" s="9"/>
      <c r="AN329" s="9"/>
      <c r="AO329" s="9"/>
      <c r="AR329" s="9"/>
      <c r="AS329" s="9"/>
      <c r="AV329" s="9"/>
      <c r="AW329" s="9"/>
      <c r="AZ329" s="9"/>
      <c r="BA329" s="9"/>
      <c r="BD329" s="27"/>
      <c r="BE329" s="27"/>
      <c r="BP329" s="27"/>
      <c r="BQ329" s="27"/>
    </row>
    <row r="330" spans="1:69" s="8" customFormat="1" x14ac:dyDescent="0.45">
      <c r="A330" s="8" t="s">
        <v>115</v>
      </c>
      <c r="B330" s="9">
        <v>-27.516666666666666</v>
      </c>
      <c r="C330" s="9">
        <v>151.78333333333333</v>
      </c>
      <c r="D330" s="8">
        <v>7</v>
      </c>
      <c r="E330" s="8">
        <v>16</v>
      </c>
      <c r="F330" s="8">
        <v>76</v>
      </c>
      <c r="G330" s="8" t="s">
        <v>30</v>
      </c>
      <c r="H330" s="8" t="s">
        <v>116</v>
      </c>
      <c r="I330" s="17" t="s">
        <v>117</v>
      </c>
      <c r="J330" s="8">
        <v>15.4</v>
      </c>
      <c r="K330" s="8">
        <v>630</v>
      </c>
      <c r="L330" s="8">
        <v>10</v>
      </c>
      <c r="M330" s="8">
        <v>1.08</v>
      </c>
      <c r="N330" s="9">
        <v>7.3</v>
      </c>
      <c r="P330" s="27">
        <v>10.240384615384613</v>
      </c>
      <c r="Q330" s="27">
        <f t="shared" si="43"/>
        <v>1.0240384615384612</v>
      </c>
      <c r="R330" s="8">
        <v>3</v>
      </c>
      <c r="T330" s="27">
        <v>19.100346020761229</v>
      </c>
      <c r="U330" s="27">
        <f t="shared" si="44"/>
        <v>1.910034602076123</v>
      </c>
      <c r="V330" s="8">
        <v>3</v>
      </c>
      <c r="X330" s="27">
        <v>29.340730636145842</v>
      </c>
      <c r="Y330" s="27">
        <f t="shared" si="39"/>
        <v>2.9340730636145844</v>
      </c>
      <c r="Z330" s="8">
        <v>3</v>
      </c>
      <c r="AF330" s="9">
        <v>16.100000000000001</v>
      </c>
      <c r="AG330" s="9">
        <v>1.7320508075688772</v>
      </c>
      <c r="AH330" s="8">
        <v>3</v>
      </c>
      <c r="AJ330" s="9">
        <v>1.5</v>
      </c>
      <c r="AK330" s="9">
        <v>0.25980762113533157</v>
      </c>
      <c r="AL330" s="8">
        <v>3</v>
      </c>
      <c r="AN330" s="9">
        <v>10.733333333333334</v>
      </c>
      <c r="AO330" s="9">
        <f>AN330/10</f>
        <v>1.0733333333333335</v>
      </c>
      <c r="AP330" s="8">
        <v>3</v>
      </c>
      <c r="AR330" s="9"/>
      <c r="AS330" s="9"/>
      <c r="AV330" s="9"/>
      <c r="AW330" s="9"/>
      <c r="AZ330" s="9"/>
      <c r="BA330" s="9"/>
      <c r="BD330" s="27"/>
      <c r="BE330" s="27"/>
      <c r="BP330" s="27"/>
      <c r="BQ330" s="27"/>
    </row>
    <row r="331" spans="1:69" s="8" customFormat="1" x14ac:dyDescent="0.45">
      <c r="B331" s="9">
        <v>-27.516666666666666</v>
      </c>
      <c r="C331" s="9">
        <v>151.80000000000001</v>
      </c>
      <c r="D331" s="8">
        <v>7</v>
      </c>
      <c r="E331" s="8">
        <v>16</v>
      </c>
      <c r="F331" s="8">
        <v>76</v>
      </c>
      <c r="G331" s="8" t="s">
        <v>30</v>
      </c>
      <c r="H331" s="8" t="s">
        <v>116</v>
      </c>
      <c r="I331" s="17" t="s">
        <v>118</v>
      </c>
      <c r="J331" s="8">
        <v>15.4</v>
      </c>
      <c r="K331" s="8">
        <v>630</v>
      </c>
      <c r="L331" s="8">
        <v>10</v>
      </c>
      <c r="M331" s="8">
        <v>1.08</v>
      </c>
      <c r="N331" s="9">
        <v>7.2</v>
      </c>
      <c r="P331" s="27">
        <v>6.5544871794871824</v>
      </c>
      <c r="Q331" s="27">
        <f t="shared" si="43"/>
        <v>0.65544871794871828</v>
      </c>
      <c r="R331" s="8">
        <v>3</v>
      </c>
      <c r="T331" s="27">
        <v>18.92467394197498</v>
      </c>
      <c r="U331" s="27">
        <f t="shared" si="44"/>
        <v>1.8924673941974981</v>
      </c>
      <c r="V331" s="8">
        <v>3</v>
      </c>
      <c r="X331" s="27">
        <v>25.479161121462162</v>
      </c>
      <c r="Y331" s="27">
        <f t="shared" si="39"/>
        <v>2.5479161121462162</v>
      </c>
      <c r="Z331" s="8">
        <v>3</v>
      </c>
      <c r="AF331" s="9">
        <v>15</v>
      </c>
      <c r="AG331" s="9">
        <v>0.51961524227066314</v>
      </c>
      <c r="AH331" s="8">
        <v>3</v>
      </c>
      <c r="AJ331" s="9">
        <v>1.7</v>
      </c>
      <c r="AK331" s="9">
        <v>5.1961524227066312E-2</v>
      </c>
      <c r="AL331" s="8">
        <v>3</v>
      </c>
      <c r="AN331" s="9">
        <v>8.8235294117647065</v>
      </c>
      <c r="AO331" s="9">
        <f>AN331/10</f>
        <v>0.88235294117647067</v>
      </c>
      <c r="AP331" s="8">
        <v>3</v>
      </c>
      <c r="AR331" s="9"/>
      <c r="AS331" s="9"/>
      <c r="AV331" s="9"/>
      <c r="AW331" s="9"/>
      <c r="AZ331" s="9"/>
      <c r="BA331" s="9"/>
      <c r="BD331" s="27"/>
      <c r="BE331" s="27"/>
      <c r="BP331" s="27"/>
      <c r="BQ331" s="27"/>
    </row>
    <row r="332" spans="1:69" s="8" customFormat="1" x14ac:dyDescent="0.45">
      <c r="B332" s="9">
        <v>-27.516666666666666</v>
      </c>
      <c r="C332" s="9">
        <v>151.81666666666666</v>
      </c>
      <c r="D332" s="8">
        <v>7</v>
      </c>
      <c r="E332" s="8">
        <v>16</v>
      </c>
      <c r="F332" s="8">
        <v>76</v>
      </c>
      <c r="G332" s="8" t="s">
        <v>30</v>
      </c>
      <c r="H332" s="8" t="s">
        <v>116</v>
      </c>
      <c r="I332" s="17" t="s">
        <v>119</v>
      </c>
      <c r="J332" s="8">
        <v>15.4</v>
      </c>
      <c r="K332" s="8">
        <v>630</v>
      </c>
      <c r="L332" s="8">
        <v>10</v>
      </c>
      <c r="M332" s="8">
        <v>1.08</v>
      </c>
      <c r="N332" s="9">
        <v>7.2</v>
      </c>
      <c r="P332" s="27">
        <v>11.05769230769231</v>
      </c>
      <c r="Q332" s="27">
        <f t="shared" si="43"/>
        <v>1.1057692307692311</v>
      </c>
      <c r="R332" s="8">
        <v>3</v>
      </c>
      <c r="T332" s="27">
        <v>27.724248070268835</v>
      </c>
      <c r="U332" s="27">
        <f t="shared" si="44"/>
        <v>2.7724248070268835</v>
      </c>
      <c r="V332" s="8">
        <v>3</v>
      </c>
      <c r="X332" s="27">
        <v>38.781940377961149</v>
      </c>
      <c r="Y332" s="27">
        <f t="shared" si="39"/>
        <v>3.8781940377961148</v>
      </c>
      <c r="Z332" s="8">
        <v>3</v>
      </c>
      <c r="AF332" s="9">
        <v>15.5</v>
      </c>
      <c r="AG332" s="9">
        <v>1.0392304845413263</v>
      </c>
      <c r="AH332" s="8">
        <v>3</v>
      </c>
      <c r="AJ332" s="9">
        <v>1.8</v>
      </c>
      <c r="AK332" s="9">
        <v>0.12124355652982141</v>
      </c>
      <c r="AL332" s="8">
        <v>3</v>
      </c>
      <c r="AN332" s="9">
        <v>8.6111111111111107</v>
      </c>
      <c r="AO332" s="9">
        <f>AN332/10</f>
        <v>0.86111111111111105</v>
      </c>
      <c r="AP332" s="8">
        <v>3</v>
      </c>
      <c r="AR332" s="9"/>
      <c r="AS332" s="9"/>
      <c r="AV332" s="9"/>
      <c r="AW332" s="9"/>
      <c r="AZ332" s="9"/>
      <c r="BA332" s="9"/>
      <c r="BD332" s="27"/>
      <c r="BE332" s="27"/>
      <c r="BP332" s="27"/>
      <c r="BQ332" s="27"/>
    </row>
    <row r="333" spans="1:69" s="8" customFormat="1" x14ac:dyDescent="0.45">
      <c r="A333" s="8" t="s">
        <v>120</v>
      </c>
      <c r="B333" s="9">
        <v>42.81666666666667</v>
      </c>
      <c r="C333" s="9">
        <v>-2.4833333333333334</v>
      </c>
      <c r="D333" s="8">
        <v>41</v>
      </c>
      <c r="E333" s="8">
        <v>28</v>
      </c>
      <c r="F333" s="8">
        <v>31</v>
      </c>
      <c r="G333" s="8" t="s">
        <v>30</v>
      </c>
      <c r="H333" s="8" t="s">
        <v>121</v>
      </c>
      <c r="J333" s="8">
        <v>11.5</v>
      </c>
      <c r="K333" s="8">
        <v>779</v>
      </c>
      <c r="L333" s="8">
        <v>30</v>
      </c>
      <c r="M333" s="8">
        <v>1.25</v>
      </c>
      <c r="N333" s="9">
        <v>7.6</v>
      </c>
      <c r="P333" s="27">
        <v>1.0400105988341284</v>
      </c>
      <c r="Q333" s="27">
        <f t="shared" si="43"/>
        <v>0.10400105988341284</v>
      </c>
      <c r="R333" s="8">
        <v>4</v>
      </c>
      <c r="T333" s="27">
        <v>5.8193009763690409</v>
      </c>
      <c r="U333" s="27">
        <f t="shared" si="44"/>
        <v>0.58193009763690406</v>
      </c>
      <c r="V333" s="8">
        <v>4</v>
      </c>
      <c r="X333" s="33">
        <v>6.8593115752031695</v>
      </c>
      <c r="Y333" s="27">
        <f t="shared" si="39"/>
        <v>0.68593115752031697</v>
      </c>
      <c r="Z333" s="8">
        <v>4</v>
      </c>
      <c r="AF333" s="9">
        <v>12.9</v>
      </c>
      <c r="AG333" s="9">
        <f>AF333/10</f>
        <v>1.29</v>
      </c>
      <c r="AH333" s="8">
        <v>4</v>
      </c>
      <c r="AJ333" s="9"/>
      <c r="AK333" s="9"/>
      <c r="AN333" s="9"/>
      <c r="AO333" s="9"/>
      <c r="AR333" s="9"/>
      <c r="AS333" s="9"/>
      <c r="AV333" s="9"/>
      <c r="AW333" s="9"/>
      <c r="AZ333" s="9"/>
      <c r="BA333" s="9"/>
      <c r="BD333" s="27"/>
      <c r="BE333" s="27"/>
      <c r="BP333" s="27"/>
      <c r="BQ333" s="27"/>
    </row>
    <row r="334" spans="1:69" s="8" customFormat="1" x14ac:dyDescent="0.45">
      <c r="B334" s="9">
        <v>42.81666666666667</v>
      </c>
      <c r="C334" s="9">
        <v>-2.4833333333333334</v>
      </c>
      <c r="D334" s="8">
        <v>41</v>
      </c>
      <c r="E334" s="8">
        <v>28</v>
      </c>
      <c r="F334" s="8">
        <v>31</v>
      </c>
      <c r="G334" s="8" t="s">
        <v>30</v>
      </c>
      <c r="H334" s="8" t="s">
        <v>121</v>
      </c>
      <c r="J334" s="8">
        <v>11.5</v>
      </c>
      <c r="K334" s="8">
        <v>779</v>
      </c>
      <c r="L334" s="8">
        <v>30</v>
      </c>
      <c r="M334" s="8">
        <v>1.25</v>
      </c>
      <c r="N334" s="9">
        <v>8.6</v>
      </c>
      <c r="P334" s="27">
        <v>6.4719130895601484</v>
      </c>
      <c r="Q334" s="27">
        <f t="shared" si="43"/>
        <v>0.64719130895601484</v>
      </c>
      <c r="R334" s="8">
        <v>4</v>
      </c>
      <c r="T334" s="27">
        <v>24.214659685863889</v>
      </c>
      <c r="U334" s="27">
        <f t="shared" si="44"/>
        <v>2.4214659685863889</v>
      </c>
      <c r="V334" s="8">
        <v>4</v>
      </c>
      <c r="X334" s="33">
        <v>30.68657277542404</v>
      </c>
      <c r="Y334" s="27">
        <f t="shared" si="39"/>
        <v>3.0686572775424041</v>
      </c>
      <c r="Z334" s="8">
        <v>4</v>
      </c>
      <c r="AF334" s="9">
        <v>12.9</v>
      </c>
      <c r="AG334" s="9">
        <f>AF334/10</f>
        <v>1.29</v>
      </c>
      <c r="AH334" s="8">
        <v>4</v>
      </c>
      <c r="AJ334" s="9"/>
      <c r="AK334" s="9"/>
      <c r="AN334" s="9"/>
      <c r="AO334" s="9"/>
      <c r="AR334" s="9"/>
      <c r="AS334" s="9"/>
      <c r="AV334" s="9"/>
      <c r="AW334" s="9"/>
      <c r="AZ334" s="9"/>
      <c r="BA334" s="9"/>
      <c r="BD334" s="27"/>
      <c r="BE334" s="27"/>
      <c r="BP334" s="27"/>
      <c r="BQ334" s="27"/>
    </row>
    <row r="335" spans="1:69" s="8" customFormat="1" x14ac:dyDescent="0.45">
      <c r="A335" s="8" t="s">
        <v>122</v>
      </c>
      <c r="B335" s="9">
        <v>-31.6</v>
      </c>
      <c r="C335" s="9">
        <v>117.21666666666667</v>
      </c>
      <c r="D335" s="8">
        <v>94</v>
      </c>
      <c r="E335" s="8">
        <v>2.7</v>
      </c>
      <c r="F335" s="8">
        <v>3.3</v>
      </c>
      <c r="G335" s="8" t="s">
        <v>30</v>
      </c>
      <c r="H335" s="8" t="s">
        <v>110</v>
      </c>
      <c r="I335" s="8" t="s">
        <v>25</v>
      </c>
      <c r="J335" s="8">
        <v>18.3</v>
      </c>
      <c r="K335" s="8">
        <v>366</v>
      </c>
      <c r="L335" s="8">
        <v>10</v>
      </c>
      <c r="M335" s="8">
        <v>1.5</v>
      </c>
      <c r="N335" s="9"/>
      <c r="P335" s="27">
        <v>1.7542814594192091</v>
      </c>
      <c r="Q335" s="27">
        <f t="shared" si="43"/>
        <v>0.17542814594192091</v>
      </c>
      <c r="R335" s="8">
        <v>3</v>
      </c>
      <c r="T335" s="27">
        <v>9.1717902350813798</v>
      </c>
      <c r="U335" s="27">
        <f t="shared" si="44"/>
        <v>0.91717902350813796</v>
      </c>
      <c r="V335" s="8">
        <v>3</v>
      </c>
      <c r="X335" s="33">
        <v>10.926071694500589</v>
      </c>
      <c r="Y335" s="27">
        <f t="shared" si="39"/>
        <v>1.092607169450059</v>
      </c>
      <c r="Z335" s="8">
        <v>3</v>
      </c>
      <c r="AF335" s="9"/>
      <c r="AG335" s="9"/>
      <c r="AJ335" s="9"/>
      <c r="AK335" s="9"/>
      <c r="AN335" s="9"/>
      <c r="AO335" s="9"/>
      <c r="AR335" s="9"/>
      <c r="AS335" s="9"/>
      <c r="AV335" s="9"/>
      <c r="AW335" s="9"/>
      <c r="AZ335" s="9"/>
      <c r="BA335" s="9"/>
      <c r="BD335" s="27"/>
      <c r="BE335" s="27"/>
      <c r="BP335" s="27"/>
      <c r="BQ335" s="27"/>
    </row>
    <row r="336" spans="1:69" s="8" customFormat="1" x14ac:dyDescent="0.45">
      <c r="B336" s="9">
        <v>-31.6</v>
      </c>
      <c r="C336" s="9">
        <v>117.21666666666667</v>
      </c>
      <c r="D336" s="8">
        <v>94</v>
      </c>
      <c r="E336" s="8">
        <v>2.7</v>
      </c>
      <c r="F336" s="8">
        <v>3.3</v>
      </c>
      <c r="G336" s="8" t="s">
        <v>30</v>
      </c>
      <c r="H336" s="8" t="s">
        <v>110</v>
      </c>
      <c r="I336" s="8" t="s">
        <v>123</v>
      </c>
      <c r="J336" s="8">
        <v>18.3</v>
      </c>
      <c r="K336" s="8">
        <v>366</v>
      </c>
      <c r="L336" s="8">
        <v>10</v>
      </c>
      <c r="M336" s="8">
        <v>1.5</v>
      </c>
      <c r="N336" s="9"/>
      <c r="P336" s="27">
        <v>5.5512468679155242</v>
      </c>
      <c r="Q336" s="27">
        <f t="shared" si="43"/>
        <v>0.55512468679155247</v>
      </c>
      <c r="R336" s="8">
        <v>3</v>
      </c>
      <c r="T336" s="27">
        <v>10.842978164896792</v>
      </c>
      <c r="U336" s="27">
        <f t="shared" si="44"/>
        <v>1.0842978164896793</v>
      </c>
      <c r="V336" s="8">
        <v>3</v>
      </c>
      <c r="X336" s="33">
        <v>16.394225032812315</v>
      </c>
      <c r="Y336" s="27">
        <f t="shared" si="39"/>
        <v>1.6394225032812315</v>
      </c>
      <c r="Z336" s="8">
        <v>3</v>
      </c>
      <c r="AF336" s="9"/>
      <c r="AG336" s="9"/>
      <c r="AJ336" s="9"/>
      <c r="AK336" s="9"/>
      <c r="AN336" s="9"/>
      <c r="AO336" s="9"/>
      <c r="AR336" s="9"/>
      <c r="AS336" s="9"/>
      <c r="AV336" s="9"/>
      <c r="AW336" s="9"/>
      <c r="AZ336" s="9"/>
      <c r="BA336" s="9"/>
      <c r="BD336" s="27"/>
      <c r="BE336" s="27"/>
      <c r="BP336" s="27"/>
      <c r="BQ336" s="27"/>
    </row>
    <row r="337" spans="1:69" s="8" customFormat="1" x14ac:dyDescent="0.45">
      <c r="B337" s="9">
        <v>-31.6</v>
      </c>
      <c r="C337" s="9">
        <v>117.21666666666667</v>
      </c>
      <c r="D337" s="8">
        <v>94</v>
      </c>
      <c r="E337" s="8">
        <v>2.7</v>
      </c>
      <c r="F337" s="8">
        <v>3.3</v>
      </c>
      <c r="G337" s="8" t="s">
        <v>30</v>
      </c>
      <c r="H337" s="8" t="s">
        <v>110</v>
      </c>
      <c r="I337" s="8" t="s">
        <v>25</v>
      </c>
      <c r="J337" s="8">
        <v>18.3</v>
      </c>
      <c r="K337" s="8">
        <v>366</v>
      </c>
      <c r="L337" s="8">
        <v>10</v>
      </c>
      <c r="M337" s="8">
        <v>1.5</v>
      </c>
      <c r="N337" s="9"/>
      <c r="P337" s="27">
        <v>1.7691734921816809</v>
      </c>
      <c r="Q337" s="27">
        <f t="shared" si="43"/>
        <v>0.1769173492181681</v>
      </c>
      <c r="R337" s="8">
        <v>3</v>
      </c>
      <c r="T337" s="27">
        <v>11.561663652802894</v>
      </c>
      <c r="U337" s="27">
        <f t="shared" si="44"/>
        <v>1.1561663652802894</v>
      </c>
      <c r="V337" s="8">
        <v>3</v>
      </c>
      <c r="X337" s="33">
        <v>13.330837144984574</v>
      </c>
      <c r="Y337" s="27">
        <f t="shared" si="39"/>
        <v>1.3330837144984575</v>
      </c>
      <c r="Z337" s="8">
        <v>3</v>
      </c>
      <c r="AF337" s="9"/>
      <c r="AG337" s="9"/>
      <c r="AJ337" s="9"/>
      <c r="AK337" s="9"/>
      <c r="AN337" s="9"/>
      <c r="AO337" s="9"/>
      <c r="AR337" s="9"/>
      <c r="AS337" s="9"/>
      <c r="AV337" s="9"/>
      <c r="AW337" s="9"/>
      <c r="AZ337" s="9"/>
      <c r="BA337" s="9"/>
      <c r="BD337" s="27"/>
      <c r="BE337" s="27"/>
      <c r="BP337" s="27"/>
      <c r="BQ337" s="27"/>
    </row>
    <row r="338" spans="1:69" s="8" customFormat="1" x14ac:dyDescent="0.45">
      <c r="B338" s="9">
        <v>-31.6</v>
      </c>
      <c r="C338" s="9">
        <v>117.21666666666667</v>
      </c>
      <c r="D338" s="8">
        <v>94</v>
      </c>
      <c r="E338" s="8">
        <v>2.7</v>
      </c>
      <c r="F338" s="8">
        <v>3.3</v>
      </c>
      <c r="G338" s="8" t="s">
        <v>30</v>
      </c>
      <c r="H338" s="8" t="s">
        <v>110</v>
      </c>
      <c r="I338" s="8" t="s">
        <v>123</v>
      </c>
      <c r="J338" s="8">
        <v>18.3</v>
      </c>
      <c r="K338" s="8">
        <v>366</v>
      </c>
      <c r="L338" s="8">
        <v>10</v>
      </c>
      <c r="M338" s="8">
        <v>1.5</v>
      </c>
      <c r="N338" s="9"/>
      <c r="P338" s="27">
        <v>4.0077209971864134</v>
      </c>
      <c r="Q338" s="27">
        <f t="shared" si="43"/>
        <v>0.40077209971864136</v>
      </c>
      <c r="R338" s="8">
        <v>3</v>
      </c>
      <c r="T338" s="27">
        <v>14.99429513184584</v>
      </c>
      <c r="U338" s="27">
        <f t="shared" si="44"/>
        <v>1.4994295131845841</v>
      </c>
      <c r="V338" s="8">
        <v>3</v>
      </c>
      <c r="X338" s="33">
        <v>19.002016129032253</v>
      </c>
      <c r="Y338" s="27">
        <f t="shared" si="39"/>
        <v>1.9002016129032253</v>
      </c>
      <c r="Z338" s="8">
        <v>3</v>
      </c>
      <c r="AF338" s="9"/>
      <c r="AG338" s="9"/>
      <c r="AJ338" s="9"/>
      <c r="AK338" s="9"/>
      <c r="AN338" s="9"/>
      <c r="AO338" s="9"/>
      <c r="AR338" s="9"/>
      <c r="AS338" s="9"/>
      <c r="AV338" s="9"/>
      <c r="AW338" s="9"/>
      <c r="AZ338" s="9"/>
      <c r="BA338" s="9"/>
      <c r="BD338" s="27"/>
      <c r="BE338" s="27"/>
      <c r="BP338" s="27"/>
      <c r="BQ338" s="27"/>
    </row>
    <row r="339" spans="1:69" s="8" customFormat="1" x14ac:dyDescent="0.45">
      <c r="B339" s="9">
        <v>-31.6</v>
      </c>
      <c r="C339" s="9">
        <v>117.21666666666667</v>
      </c>
      <c r="D339" s="8">
        <v>94</v>
      </c>
      <c r="E339" s="8">
        <v>2.7</v>
      </c>
      <c r="F339" s="8">
        <v>3.3</v>
      </c>
      <c r="G339" s="8" t="s">
        <v>30</v>
      </c>
      <c r="H339" s="8" t="s">
        <v>110</v>
      </c>
      <c r="I339" s="8" t="s">
        <v>25</v>
      </c>
      <c r="J339" s="8">
        <v>18.3</v>
      </c>
      <c r="K339" s="8">
        <v>366</v>
      </c>
      <c r="L339" s="8">
        <v>10</v>
      </c>
      <c r="M339" s="8">
        <v>1.5</v>
      </c>
      <c r="N339" s="9"/>
      <c r="P339" s="27">
        <v>1.761727475800444</v>
      </c>
      <c r="Q339" s="27">
        <f t="shared" si="43"/>
        <v>0.17617274758004439</v>
      </c>
      <c r="R339" s="8">
        <v>3</v>
      </c>
      <c r="T339" s="27">
        <v>10.366726943942135</v>
      </c>
      <c r="U339" s="27">
        <f t="shared" si="44"/>
        <v>1.0366726943942135</v>
      </c>
      <c r="V339" s="8">
        <v>3</v>
      </c>
      <c r="X339" s="33">
        <v>12.128454419742578</v>
      </c>
      <c r="Y339" s="27">
        <f t="shared" si="39"/>
        <v>1.2128454419742578</v>
      </c>
      <c r="Z339" s="8">
        <v>3</v>
      </c>
      <c r="AF339" s="9"/>
      <c r="AG339" s="9"/>
      <c r="AJ339" s="9"/>
      <c r="AK339" s="9"/>
      <c r="AN339" s="9"/>
      <c r="AO339" s="9"/>
      <c r="AR339" s="9"/>
      <c r="AS339" s="9"/>
      <c r="AV339" s="9"/>
      <c r="AW339" s="9"/>
      <c r="AZ339" s="9"/>
      <c r="BA339" s="9"/>
      <c r="BD339" s="27"/>
      <c r="BE339" s="27"/>
      <c r="BP339" s="27"/>
      <c r="BQ339" s="27"/>
    </row>
    <row r="340" spans="1:69" s="8" customFormat="1" x14ac:dyDescent="0.45">
      <c r="B340" s="9">
        <v>-31.6</v>
      </c>
      <c r="C340" s="9">
        <v>117.21666666666667</v>
      </c>
      <c r="D340" s="8">
        <v>94</v>
      </c>
      <c r="E340" s="8">
        <v>2.7</v>
      </c>
      <c r="F340" s="8">
        <v>3.3</v>
      </c>
      <c r="G340" s="8" t="s">
        <v>30</v>
      </c>
      <c r="H340" s="8" t="s">
        <v>110</v>
      </c>
      <c r="I340" s="8" t="s">
        <v>123</v>
      </c>
      <c r="J340" s="8">
        <v>18.3</v>
      </c>
      <c r="K340" s="8">
        <v>366</v>
      </c>
      <c r="L340" s="8">
        <v>10</v>
      </c>
      <c r="M340" s="8">
        <v>1.5</v>
      </c>
      <c r="N340" s="9"/>
      <c r="P340" s="27">
        <v>4.8151037603370259</v>
      </c>
      <c r="Q340" s="27">
        <f t="shared" si="43"/>
        <v>0.48151037603370261</v>
      </c>
      <c r="R340" s="8">
        <v>3</v>
      </c>
      <c r="T340" s="27">
        <v>12.855737906447846</v>
      </c>
      <c r="U340" s="27">
        <f t="shared" si="44"/>
        <v>1.2855737906447846</v>
      </c>
      <c r="V340" s="8">
        <v>3</v>
      </c>
      <c r="X340" s="33">
        <v>17.670841666784874</v>
      </c>
      <c r="Y340" s="27">
        <f t="shared" si="39"/>
        <v>1.7670841666784873</v>
      </c>
      <c r="Z340" s="8">
        <v>3</v>
      </c>
      <c r="AF340" s="9"/>
      <c r="AG340" s="9"/>
      <c r="AJ340" s="9"/>
      <c r="AK340" s="9"/>
      <c r="AN340" s="9"/>
      <c r="AO340" s="9"/>
      <c r="AR340" s="9"/>
      <c r="AS340" s="9"/>
      <c r="AV340" s="9"/>
      <c r="AW340" s="9"/>
      <c r="AZ340" s="9"/>
      <c r="BA340" s="9"/>
      <c r="BD340" s="27"/>
      <c r="BE340" s="27"/>
      <c r="BP340" s="27"/>
      <c r="BQ340" s="27"/>
    </row>
    <row r="341" spans="1:69" s="8" customFormat="1" x14ac:dyDescent="0.45">
      <c r="A341" s="8" t="s">
        <v>124</v>
      </c>
      <c r="B341" s="9">
        <v>40.055916666666668</v>
      </c>
      <c r="C341" s="9">
        <v>-88.200944444444445</v>
      </c>
      <c r="G341" s="8" t="s">
        <v>30</v>
      </c>
      <c r="H341" s="8" t="s">
        <v>125</v>
      </c>
      <c r="J341" s="8">
        <v>11</v>
      </c>
      <c r="K341" s="8">
        <v>1051</v>
      </c>
      <c r="L341" s="8">
        <v>10</v>
      </c>
      <c r="M341" s="8">
        <v>1.2</v>
      </c>
      <c r="N341" s="9"/>
      <c r="P341" s="27">
        <v>0.1513333333333334</v>
      </c>
      <c r="Q341" s="27">
        <f t="shared" si="43"/>
        <v>1.5133333333333341E-2</v>
      </c>
      <c r="R341" s="8">
        <v>4</v>
      </c>
      <c r="T341" s="27">
        <v>4.5741176470588236</v>
      </c>
      <c r="U341" s="27">
        <f t="shared" si="44"/>
        <v>0.45741176470588235</v>
      </c>
      <c r="V341" s="8">
        <v>4</v>
      </c>
      <c r="X341" s="33">
        <v>4.7254509803921572</v>
      </c>
      <c r="Y341" s="27">
        <f t="shared" si="39"/>
        <v>0.47254509803921574</v>
      </c>
      <c r="Z341" s="8">
        <v>4</v>
      </c>
      <c r="AF341" s="9"/>
      <c r="AG341" s="9"/>
      <c r="AJ341" s="9"/>
      <c r="AK341" s="9"/>
      <c r="AN341" s="9"/>
      <c r="AO341" s="9"/>
      <c r="AR341" s="9"/>
      <c r="AS341" s="9"/>
      <c r="AV341" s="9"/>
      <c r="AW341" s="9"/>
      <c r="AZ341" s="9"/>
      <c r="BA341" s="9"/>
      <c r="BD341" s="27"/>
      <c r="BE341" s="27"/>
      <c r="BP341" s="27"/>
      <c r="BQ341" s="27"/>
    </row>
    <row r="342" spans="1:69" s="8" customFormat="1" x14ac:dyDescent="0.45">
      <c r="B342" s="9">
        <v>40.055916666666668</v>
      </c>
      <c r="C342" s="9">
        <v>-88.200944444444445</v>
      </c>
      <c r="G342" s="8" t="s">
        <v>30</v>
      </c>
      <c r="H342" s="8" t="s">
        <v>125</v>
      </c>
      <c r="J342" s="8">
        <v>11</v>
      </c>
      <c r="K342" s="8">
        <v>1051</v>
      </c>
      <c r="L342" s="8">
        <v>10</v>
      </c>
      <c r="M342" s="8">
        <v>1.2</v>
      </c>
      <c r="N342" s="9"/>
      <c r="P342" s="27">
        <v>0.10999999999999999</v>
      </c>
      <c r="Q342" s="27">
        <f t="shared" si="43"/>
        <v>1.0999999999999999E-2</v>
      </c>
      <c r="R342" s="8">
        <v>4</v>
      </c>
      <c r="T342" s="27">
        <v>5.2705882352941185</v>
      </c>
      <c r="U342" s="27">
        <f t="shared" si="44"/>
        <v>0.5270588235294118</v>
      </c>
      <c r="V342" s="8">
        <v>4</v>
      </c>
      <c r="X342" s="33">
        <v>5.3805882352941188</v>
      </c>
      <c r="Y342" s="27">
        <f t="shared" si="39"/>
        <v>0.53805882352941192</v>
      </c>
      <c r="Z342" s="8">
        <v>4</v>
      </c>
      <c r="AF342" s="9"/>
      <c r="AG342" s="9"/>
      <c r="AJ342" s="9"/>
      <c r="AK342" s="9"/>
      <c r="AN342" s="9"/>
      <c r="AO342" s="9"/>
      <c r="AR342" s="9"/>
      <c r="AS342" s="9"/>
      <c r="AV342" s="9"/>
      <c r="AW342" s="9"/>
      <c r="AZ342" s="9"/>
      <c r="BA342" s="9"/>
      <c r="BD342" s="27"/>
      <c r="BE342" s="27"/>
      <c r="BP342" s="27"/>
      <c r="BQ342" s="27"/>
    </row>
    <row r="343" spans="1:69" s="8" customFormat="1" x14ac:dyDescent="0.45">
      <c r="B343" s="9">
        <v>40.055916666666668</v>
      </c>
      <c r="C343" s="9">
        <v>-88.200944444444445</v>
      </c>
      <c r="G343" s="8" t="s">
        <v>30</v>
      </c>
      <c r="H343" s="8" t="s">
        <v>125</v>
      </c>
      <c r="J343" s="8">
        <v>11</v>
      </c>
      <c r="K343" s="8">
        <v>1051</v>
      </c>
      <c r="L343" s="8">
        <v>10</v>
      </c>
      <c r="M343" s="8">
        <v>1.2</v>
      </c>
      <c r="N343" s="9"/>
      <c r="P343" s="27">
        <v>0.18600000000000014</v>
      </c>
      <c r="Q343" s="27">
        <f t="shared" si="43"/>
        <v>1.8600000000000012E-2</v>
      </c>
      <c r="R343" s="8">
        <v>4</v>
      </c>
      <c r="T343" s="27">
        <v>6.7200000000000006</v>
      </c>
      <c r="U343" s="27">
        <f t="shared" si="44"/>
        <v>0.67200000000000004</v>
      </c>
      <c r="V343" s="8">
        <v>4</v>
      </c>
      <c r="X343" s="33">
        <v>6.9060000000000006</v>
      </c>
      <c r="Y343" s="27">
        <f t="shared" si="39"/>
        <v>0.6906000000000001</v>
      </c>
      <c r="Z343" s="8">
        <v>4</v>
      </c>
      <c r="AF343" s="9"/>
      <c r="AG343" s="9"/>
      <c r="AJ343" s="9"/>
      <c r="AK343" s="9"/>
      <c r="AN343" s="9"/>
      <c r="AO343" s="9"/>
      <c r="AR343" s="9"/>
      <c r="AS343" s="9"/>
      <c r="AV343" s="9"/>
      <c r="AW343" s="9"/>
      <c r="AZ343" s="9"/>
      <c r="BA343" s="9"/>
      <c r="BD343" s="27"/>
      <c r="BE343" s="27"/>
      <c r="BP343" s="27"/>
      <c r="BQ343" s="27"/>
    </row>
    <row r="344" spans="1:69" s="8" customFormat="1" x14ac:dyDescent="0.45">
      <c r="B344" s="9">
        <v>40.055916666666668</v>
      </c>
      <c r="C344" s="9">
        <v>-88.200944444444445</v>
      </c>
      <c r="G344" s="8" t="s">
        <v>30</v>
      </c>
      <c r="H344" s="8" t="s">
        <v>125</v>
      </c>
      <c r="J344" s="8">
        <v>11</v>
      </c>
      <c r="K344" s="8">
        <v>1051</v>
      </c>
      <c r="L344" s="8">
        <v>10</v>
      </c>
      <c r="M344" s="8">
        <v>1.2</v>
      </c>
      <c r="N344" s="9"/>
      <c r="P344" s="27">
        <v>0.15399999999999975</v>
      </c>
      <c r="Q344" s="27">
        <f t="shared" si="43"/>
        <v>1.5399999999999974E-2</v>
      </c>
      <c r="R344" s="8">
        <v>4</v>
      </c>
      <c r="T344" s="27">
        <v>7.4352941176470591</v>
      </c>
      <c r="U344" s="27">
        <f t="shared" si="44"/>
        <v>0.74352941176470588</v>
      </c>
      <c r="V344" s="8">
        <v>4</v>
      </c>
      <c r="X344" s="33">
        <v>7.589294117647059</v>
      </c>
      <c r="Y344" s="27">
        <f t="shared" si="39"/>
        <v>0.75892941176470585</v>
      </c>
      <c r="Z344" s="8">
        <v>4</v>
      </c>
      <c r="AF344" s="9"/>
      <c r="AG344" s="9"/>
      <c r="AJ344" s="9"/>
      <c r="AK344" s="9"/>
      <c r="AN344" s="9"/>
      <c r="AO344" s="9"/>
      <c r="AR344" s="9"/>
      <c r="AS344" s="9"/>
      <c r="AV344" s="9"/>
      <c r="AW344" s="9"/>
      <c r="AZ344" s="9"/>
      <c r="BA344" s="9"/>
      <c r="BD344" s="27"/>
      <c r="BE344" s="27"/>
      <c r="BP344" s="27"/>
      <c r="BQ344" s="27"/>
    </row>
    <row r="345" spans="1:69" s="8" customFormat="1" x14ac:dyDescent="0.45">
      <c r="A345" s="8" t="s">
        <v>126</v>
      </c>
      <c r="B345" s="9">
        <v>38.04</v>
      </c>
      <c r="C345" s="9">
        <v>-121.75</v>
      </c>
      <c r="G345" s="8" t="s">
        <v>18</v>
      </c>
      <c r="J345" s="8">
        <v>15.6</v>
      </c>
      <c r="K345" s="8">
        <v>325</v>
      </c>
      <c r="L345" s="8">
        <v>10</v>
      </c>
      <c r="M345" s="8">
        <v>1.2</v>
      </c>
      <c r="N345" s="9">
        <v>5.46</v>
      </c>
      <c r="P345" s="27">
        <v>44.73</v>
      </c>
      <c r="Q345" s="27">
        <v>63.403667086376011</v>
      </c>
      <c r="R345" s="8">
        <v>10</v>
      </c>
      <c r="T345" s="27">
        <v>14.65</v>
      </c>
      <c r="U345" s="27">
        <v>13.787530598334136</v>
      </c>
      <c r="V345" s="8">
        <v>10</v>
      </c>
      <c r="X345" s="33">
        <f>P345+T345</f>
        <v>59.379999999999995</v>
      </c>
      <c r="Y345" s="33">
        <f>SQRT(Q345*Q345+U345*U345)</f>
        <v>64.885445209230099</v>
      </c>
      <c r="Z345" s="8">
        <v>10</v>
      </c>
      <c r="AF345" s="9"/>
      <c r="AG345" s="9"/>
      <c r="AJ345" s="9"/>
      <c r="AK345" s="9"/>
      <c r="AN345" s="9"/>
      <c r="AO345" s="9"/>
      <c r="AR345" s="9"/>
      <c r="AS345" s="9"/>
      <c r="AV345" s="9"/>
      <c r="AW345" s="9"/>
      <c r="AZ345" s="9"/>
      <c r="BA345" s="9"/>
      <c r="BD345" s="27"/>
      <c r="BE345" s="27"/>
      <c r="BP345" s="27"/>
      <c r="BQ345" s="27"/>
    </row>
    <row r="346" spans="1:69" s="8" customFormat="1" x14ac:dyDescent="0.45">
      <c r="B346" s="9">
        <v>38.04</v>
      </c>
      <c r="C346" s="9">
        <v>-121.75</v>
      </c>
      <c r="G346" s="8" t="s">
        <v>18</v>
      </c>
      <c r="J346" s="8">
        <v>15.6</v>
      </c>
      <c r="K346" s="8">
        <v>325</v>
      </c>
      <c r="L346" s="8">
        <v>10</v>
      </c>
      <c r="M346" s="8">
        <v>1.2</v>
      </c>
      <c r="N346" s="9">
        <v>5.08</v>
      </c>
      <c r="P346" s="27">
        <v>5.92</v>
      </c>
      <c r="Q346" s="27">
        <v>4.7434164902525691</v>
      </c>
      <c r="R346" s="8">
        <v>10</v>
      </c>
      <c r="T346" s="27">
        <v>1.25</v>
      </c>
      <c r="U346" s="27">
        <v>1.0751744044572491</v>
      </c>
      <c r="V346" s="8">
        <v>10</v>
      </c>
      <c r="X346" s="33">
        <f>P346+T346</f>
        <v>7.17</v>
      </c>
      <c r="Y346" s="33">
        <f>SQRT(Q346*Q346+U346*U346)</f>
        <v>4.8637434142849267</v>
      </c>
      <c r="Z346" s="8">
        <v>10</v>
      </c>
      <c r="AF346" s="9"/>
      <c r="AG346" s="9"/>
      <c r="AJ346" s="9"/>
      <c r="AK346" s="9"/>
      <c r="AN346" s="9"/>
      <c r="AO346" s="9"/>
      <c r="AR346" s="9"/>
      <c r="AS346" s="9"/>
      <c r="AV346" s="9"/>
      <c r="AW346" s="9"/>
      <c r="AZ346" s="9"/>
      <c r="BA346" s="9"/>
      <c r="BD346" s="27"/>
      <c r="BE346" s="27"/>
      <c r="BP346" s="27"/>
      <c r="BQ346" s="27"/>
    </row>
    <row r="347" spans="1:69" s="8" customFormat="1" x14ac:dyDescent="0.45">
      <c r="B347" s="9">
        <v>38.04</v>
      </c>
      <c r="C347" s="9">
        <v>-121.75</v>
      </c>
      <c r="G347" s="8" t="s">
        <v>18</v>
      </c>
      <c r="J347" s="8">
        <v>15.6</v>
      </c>
      <c r="K347" s="8">
        <v>325</v>
      </c>
      <c r="L347" s="8">
        <v>10</v>
      </c>
      <c r="M347" s="8">
        <v>1.2</v>
      </c>
      <c r="N347" s="9">
        <v>5.19</v>
      </c>
      <c r="P347" s="27">
        <v>9.56</v>
      </c>
      <c r="Q347" s="27">
        <v>13.374213995596151</v>
      </c>
      <c r="R347" s="8">
        <v>6</v>
      </c>
      <c r="T347" s="27">
        <v>0.69</v>
      </c>
      <c r="U347" s="27">
        <v>0.44090815370097203</v>
      </c>
      <c r="V347" s="8">
        <v>6</v>
      </c>
      <c r="X347" s="33">
        <f>P347+T347</f>
        <v>10.25</v>
      </c>
      <c r="Y347" s="33">
        <f>SQRT(Q347*Q347+U347*U347)</f>
        <v>13.381479738803177</v>
      </c>
      <c r="Z347" s="8">
        <v>6</v>
      </c>
      <c r="AF347" s="9"/>
      <c r="AG347" s="9"/>
      <c r="AJ347" s="9"/>
      <c r="AK347" s="9"/>
      <c r="AN347" s="9"/>
      <c r="AO347" s="9"/>
      <c r="AR347" s="9"/>
      <c r="AS347" s="9"/>
      <c r="AV347" s="9"/>
      <c r="AW347" s="9"/>
      <c r="AZ347" s="9"/>
      <c r="BA347" s="9"/>
      <c r="BD347" s="27"/>
      <c r="BE347" s="27"/>
      <c r="BP347" s="27"/>
      <c r="BQ347" s="27"/>
    </row>
    <row r="348" spans="1:69" s="8" customFormat="1" x14ac:dyDescent="0.45">
      <c r="B348" s="9">
        <v>38.04</v>
      </c>
      <c r="C348" s="9">
        <v>-121.75</v>
      </c>
      <c r="G348" s="8" t="s">
        <v>18</v>
      </c>
      <c r="J348" s="8">
        <v>15.6</v>
      </c>
      <c r="K348" s="8">
        <v>325</v>
      </c>
      <c r="L348" s="8">
        <v>10</v>
      </c>
      <c r="M348" s="8">
        <v>1.2</v>
      </c>
      <c r="N348" s="9">
        <v>5.36</v>
      </c>
      <c r="P348" s="27">
        <v>19.190000000000001</v>
      </c>
      <c r="Q348" s="27">
        <v>17.219912891765741</v>
      </c>
      <c r="R348" s="8">
        <v>6</v>
      </c>
      <c r="T348" s="27">
        <v>0.88</v>
      </c>
      <c r="U348" s="27">
        <v>0.95530099968543936</v>
      </c>
      <c r="V348" s="8">
        <v>6</v>
      </c>
      <c r="X348" s="33">
        <f>P348+T348</f>
        <v>20.07</v>
      </c>
      <c r="Y348" s="33">
        <f>SQRT(Q348*Q348+U348*U348)</f>
        <v>17.246390926799727</v>
      </c>
      <c r="Z348" s="8">
        <v>6</v>
      </c>
      <c r="AF348" s="9"/>
      <c r="AG348" s="9"/>
      <c r="AJ348" s="9"/>
      <c r="AK348" s="9"/>
      <c r="AN348" s="9"/>
      <c r="AO348" s="9"/>
      <c r="AR348" s="9"/>
      <c r="AS348" s="9"/>
      <c r="AV348" s="9"/>
      <c r="AW348" s="9"/>
      <c r="AZ348" s="9"/>
      <c r="BA348" s="9"/>
      <c r="BD348" s="27"/>
      <c r="BE348" s="27"/>
      <c r="BP348" s="27"/>
      <c r="BQ348" s="27"/>
    </row>
    <row r="349" spans="1:69" s="8" customFormat="1" x14ac:dyDescent="0.45">
      <c r="A349" s="8" t="s">
        <v>127</v>
      </c>
      <c r="B349" s="9">
        <v>40.983333333333334</v>
      </c>
      <c r="C349" s="9">
        <v>13.966666666666667</v>
      </c>
      <c r="D349" s="8">
        <v>92.7</v>
      </c>
      <c r="E349" s="8">
        <v>5.0999999999999996</v>
      </c>
      <c r="F349" s="8">
        <v>2.2000000000000002</v>
      </c>
      <c r="G349" s="8" t="s">
        <v>66</v>
      </c>
      <c r="H349" s="8" t="s">
        <v>128</v>
      </c>
      <c r="J349" s="8">
        <v>16.100000000000001</v>
      </c>
      <c r="K349" s="8">
        <v>766</v>
      </c>
      <c r="L349" s="8">
        <v>10</v>
      </c>
      <c r="M349" s="8">
        <v>1</v>
      </c>
      <c r="N349" s="9">
        <v>8.0749999999999993</v>
      </c>
      <c r="P349" s="27">
        <v>4.8250000000000002</v>
      </c>
      <c r="Q349" s="27">
        <v>1.4150971698084904</v>
      </c>
      <c r="R349" s="8">
        <v>9</v>
      </c>
      <c r="T349" s="27">
        <v>2.4</v>
      </c>
      <c r="U349" s="27">
        <v>0.37500000000000006</v>
      </c>
      <c r="V349" s="8">
        <v>9</v>
      </c>
      <c r="X349" s="33">
        <v>7.2249999999999996</v>
      </c>
      <c r="Y349" s="33">
        <v>1.463941597195735</v>
      </c>
      <c r="Z349" s="8">
        <v>9</v>
      </c>
      <c r="AF349" s="9">
        <v>33.75</v>
      </c>
      <c r="AG349" s="9">
        <v>8.0078086890234843</v>
      </c>
      <c r="AH349" s="8">
        <v>9</v>
      </c>
      <c r="AJ349" s="9">
        <v>2.25</v>
      </c>
      <c r="AK349" s="9">
        <v>0.53385391260156567</v>
      </c>
      <c r="AL349" s="8">
        <v>9</v>
      </c>
      <c r="AN349" s="9">
        <v>15</v>
      </c>
      <c r="AO349" s="9">
        <f t="shared" ref="AO349:AO359" si="49">AN349/10</f>
        <v>1.5</v>
      </c>
      <c r="AP349" s="8">
        <v>9</v>
      </c>
      <c r="AR349" s="9"/>
      <c r="AS349" s="9"/>
      <c r="AV349" s="9"/>
      <c r="AW349" s="9"/>
      <c r="AZ349" s="9"/>
      <c r="BA349" s="9"/>
      <c r="BD349" s="27"/>
      <c r="BE349" s="27"/>
      <c r="BP349" s="27"/>
      <c r="BQ349" s="27"/>
    </row>
    <row r="350" spans="1:69" s="8" customFormat="1" x14ac:dyDescent="0.45">
      <c r="B350" s="9">
        <v>40.983333333333334</v>
      </c>
      <c r="C350" s="9">
        <v>13.966666666666667</v>
      </c>
      <c r="D350" s="8">
        <v>92.7</v>
      </c>
      <c r="E350" s="8">
        <v>5.0999999999999996</v>
      </c>
      <c r="F350" s="8">
        <v>2.2000000000000002</v>
      </c>
      <c r="G350" s="8" t="s">
        <v>66</v>
      </c>
      <c r="H350" s="8" t="s">
        <v>129</v>
      </c>
      <c r="J350" s="8">
        <v>16.100000000000001</v>
      </c>
      <c r="K350" s="8">
        <v>766</v>
      </c>
      <c r="L350" s="8">
        <v>10</v>
      </c>
      <c r="M350" s="8">
        <v>1</v>
      </c>
      <c r="N350" s="9">
        <v>8.0749999999999993</v>
      </c>
      <c r="P350" s="27">
        <v>9.5</v>
      </c>
      <c r="Q350" s="27">
        <v>2.6717269695835313</v>
      </c>
      <c r="R350" s="8">
        <v>9</v>
      </c>
      <c r="T350" s="27">
        <v>3.0999999999999996</v>
      </c>
      <c r="U350" s="27">
        <v>0.62299678971885564</v>
      </c>
      <c r="V350" s="8">
        <v>9</v>
      </c>
      <c r="X350" s="33">
        <v>12.6</v>
      </c>
      <c r="Y350" s="33">
        <v>2.7434011737257822</v>
      </c>
      <c r="Z350" s="8">
        <v>9</v>
      </c>
      <c r="AF350" s="9">
        <v>52.250000000000007</v>
      </c>
      <c r="AG350" s="9">
        <v>8.68187767709267</v>
      </c>
      <c r="AH350" s="8">
        <v>9</v>
      </c>
      <c r="AJ350" s="9">
        <v>3.4833333333333338</v>
      </c>
      <c r="AK350" s="9">
        <v>0.57879184513951132</v>
      </c>
      <c r="AL350" s="8">
        <v>9</v>
      </c>
      <c r="AN350" s="9">
        <v>15</v>
      </c>
      <c r="AO350" s="9">
        <f t="shared" si="49"/>
        <v>1.5</v>
      </c>
      <c r="AP350" s="8">
        <v>9</v>
      </c>
      <c r="AR350" s="9"/>
      <c r="AS350" s="9"/>
      <c r="AV350" s="9"/>
      <c r="AW350" s="9"/>
      <c r="AZ350" s="9"/>
      <c r="BA350" s="9"/>
      <c r="BD350" s="27"/>
      <c r="BE350" s="27"/>
      <c r="BP350" s="27"/>
      <c r="BQ350" s="27"/>
    </row>
    <row r="351" spans="1:69" s="8" customFormat="1" x14ac:dyDescent="0.45">
      <c r="B351" s="9">
        <v>40.983333333333334</v>
      </c>
      <c r="C351" s="9">
        <v>13.966666666666667</v>
      </c>
      <c r="D351" s="8">
        <v>92.7</v>
      </c>
      <c r="E351" s="8">
        <v>5.0999999999999996</v>
      </c>
      <c r="F351" s="8">
        <v>2.2000000000000002</v>
      </c>
      <c r="G351" s="8" t="s">
        <v>66</v>
      </c>
      <c r="H351" s="8" t="s">
        <v>130</v>
      </c>
      <c r="J351" s="8">
        <v>16.100000000000001</v>
      </c>
      <c r="K351" s="8">
        <v>766</v>
      </c>
      <c r="L351" s="8">
        <v>10</v>
      </c>
      <c r="M351" s="8">
        <v>1</v>
      </c>
      <c r="N351" s="9">
        <v>8.0500000000000007</v>
      </c>
      <c r="P351" s="27">
        <v>15.75</v>
      </c>
      <c r="Q351" s="27">
        <v>4.9186507296208788</v>
      </c>
      <c r="R351" s="8">
        <v>9</v>
      </c>
      <c r="T351" s="27">
        <v>3.45</v>
      </c>
      <c r="U351" s="27">
        <v>0.91241437954473303</v>
      </c>
      <c r="V351" s="8">
        <v>9</v>
      </c>
      <c r="X351" s="33">
        <v>19.2</v>
      </c>
      <c r="Y351" s="33">
        <v>5.0025618436956885</v>
      </c>
      <c r="Z351" s="8">
        <v>9</v>
      </c>
      <c r="AF351" s="9">
        <v>57.25</v>
      </c>
      <c r="AG351" s="9">
        <v>15.186342548487438</v>
      </c>
      <c r="AH351" s="8">
        <v>9</v>
      </c>
      <c r="AJ351" s="9">
        <v>3.8166666666666669</v>
      </c>
      <c r="AK351" s="9">
        <v>1.0124228365658292</v>
      </c>
      <c r="AL351" s="8">
        <v>9</v>
      </c>
      <c r="AN351" s="9">
        <v>15</v>
      </c>
      <c r="AO351" s="9">
        <f t="shared" si="49"/>
        <v>1.5</v>
      </c>
      <c r="AP351" s="8">
        <v>9</v>
      </c>
      <c r="AR351" s="9"/>
      <c r="AS351" s="9"/>
      <c r="AV351" s="9"/>
      <c r="AW351" s="9"/>
      <c r="AZ351" s="9"/>
      <c r="BA351" s="9"/>
      <c r="BD351" s="27"/>
      <c r="BE351" s="27"/>
      <c r="BP351" s="27"/>
      <c r="BQ351" s="27"/>
    </row>
    <row r="352" spans="1:69" s="8" customFormat="1" x14ac:dyDescent="0.45">
      <c r="A352" s="8" t="s">
        <v>131</v>
      </c>
      <c r="B352" s="9">
        <v>37.020000000000003</v>
      </c>
      <c r="C352" s="9">
        <v>-139.97999999999999</v>
      </c>
      <c r="D352" s="8">
        <v>45</v>
      </c>
      <c r="E352" s="8">
        <v>37</v>
      </c>
      <c r="F352" s="8">
        <v>18</v>
      </c>
      <c r="G352" s="8" t="s">
        <v>18</v>
      </c>
      <c r="I352" s="8" t="s">
        <v>132</v>
      </c>
      <c r="J352" s="8">
        <v>11.7</v>
      </c>
      <c r="K352" s="8">
        <v>1493</v>
      </c>
      <c r="L352" s="8">
        <v>5</v>
      </c>
      <c r="M352" s="8">
        <v>0.74</v>
      </c>
      <c r="N352" s="9">
        <v>6.95</v>
      </c>
      <c r="P352" s="27">
        <v>3.4143276078759968</v>
      </c>
      <c r="Q352" s="27">
        <f t="shared" ref="Q352:Q363" si="50">P352/10</f>
        <v>0.34143276078759965</v>
      </c>
      <c r="R352" s="8">
        <v>3</v>
      </c>
      <c r="T352" s="27">
        <v>150.67624683009302</v>
      </c>
      <c r="U352" s="27">
        <f t="shared" ref="U352:U363" si="51">T352/10</f>
        <v>15.067624683009303</v>
      </c>
      <c r="V352" s="8">
        <v>3</v>
      </c>
      <c r="X352" s="33">
        <v>154.09057443796902</v>
      </c>
      <c r="Y352" s="27">
        <f t="shared" ref="Y352:Y363" si="52">X352/10</f>
        <v>15.409057443796902</v>
      </c>
      <c r="Z352" s="8">
        <v>3</v>
      </c>
      <c r="AF352" s="9">
        <v>122</v>
      </c>
      <c r="AG352" s="9">
        <f t="shared" ref="AG352:AG359" si="53">AF352/10</f>
        <v>12.2</v>
      </c>
      <c r="AH352" s="8">
        <v>3</v>
      </c>
      <c r="AJ352" s="9">
        <v>8.6999999999999993</v>
      </c>
      <c r="AK352" s="9">
        <f t="shared" ref="AK352:AK359" si="54">AJ352/10</f>
        <v>0.86999999999999988</v>
      </c>
      <c r="AL352" s="8">
        <v>3</v>
      </c>
      <c r="AN352" s="9">
        <v>14.022988505747128</v>
      </c>
      <c r="AO352" s="9">
        <f t="shared" si="49"/>
        <v>1.4022988505747127</v>
      </c>
      <c r="AP352" s="8">
        <v>3</v>
      </c>
      <c r="AR352" s="9"/>
      <c r="AS352" s="9"/>
      <c r="AV352" s="9"/>
      <c r="AW352" s="9"/>
      <c r="AZ352" s="9"/>
      <c r="BA352" s="9"/>
      <c r="BD352" s="27"/>
      <c r="BE352" s="27"/>
      <c r="BP352" s="27"/>
      <c r="BQ352" s="27"/>
    </row>
    <row r="353" spans="1:69" s="8" customFormat="1" x14ac:dyDescent="0.45">
      <c r="B353" s="9">
        <v>37</v>
      </c>
      <c r="C353" s="9">
        <v>-140</v>
      </c>
      <c r="D353" s="8">
        <v>50</v>
      </c>
      <c r="E353" s="8">
        <v>43</v>
      </c>
      <c r="F353" s="8">
        <v>7</v>
      </c>
      <c r="G353" s="8" t="s">
        <v>18</v>
      </c>
      <c r="I353" s="8" t="s">
        <v>133</v>
      </c>
      <c r="J353" s="8">
        <v>11.7</v>
      </c>
      <c r="K353" s="8">
        <v>1493</v>
      </c>
      <c r="L353" s="8">
        <v>5</v>
      </c>
      <c r="M353" s="8">
        <v>0.68</v>
      </c>
      <c r="N353" s="9">
        <v>6.27</v>
      </c>
      <c r="P353" s="27">
        <v>2.7649769585253456</v>
      </c>
      <c r="Q353" s="27">
        <f t="shared" si="50"/>
        <v>0.27649769585253459</v>
      </c>
      <c r="R353" s="8">
        <v>3</v>
      </c>
      <c r="T353" s="27">
        <v>129.33220625528318</v>
      </c>
      <c r="U353" s="27">
        <f t="shared" si="51"/>
        <v>12.933220625528318</v>
      </c>
      <c r="V353" s="8">
        <v>3</v>
      </c>
      <c r="X353" s="33">
        <v>132.09718321380853</v>
      </c>
      <c r="Y353" s="27">
        <f t="shared" si="52"/>
        <v>13.209718321380853</v>
      </c>
      <c r="Z353" s="8">
        <v>3</v>
      </c>
      <c r="AF353" s="9">
        <v>104</v>
      </c>
      <c r="AG353" s="9">
        <f t="shared" si="53"/>
        <v>10.4</v>
      </c>
      <c r="AH353" s="8">
        <v>3</v>
      </c>
      <c r="AJ353" s="9">
        <v>8</v>
      </c>
      <c r="AK353" s="9">
        <f t="shared" si="54"/>
        <v>0.8</v>
      </c>
      <c r="AL353" s="8">
        <v>3</v>
      </c>
      <c r="AN353" s="9">
        <v>13</v>
      </c>
      <c r="AO353" s="9">
        <f t="shared" si="49"/>
        <v>1.3</v>
      </c>
      <c r="AP353" s="8">
        <v>3</v>
      </c>
      <c r="AR353" s="9"/>
      <c r="AS353" s="9"/>
      <c r="AV353" s="9"/>
      <c r="AW353" s="9"/>
      <c r="AZ353" s="9"/>
      <c r="BA353" s="9"/>
      <c r="BD353" s="27"/>
      <c r="BE353" s="27"/>
      <c r="BP353" s="27"/>
      <c r="BQ353" s="27"/>
    </row>
    <row r="354" spans="1:69" s="8" customFormat="1" x14ac:dyDescent="0.45">
      <c r="B354" s="9">
        <v>36.96</v>
      </c>
      <c r="C354" s="9">
        <v>-139.91</v>
      </c>
      <c r="D354" s="8">
        <v>42</v>
      </c>
      <c r="E354" s="8">
        <v>38</v>
      </c>
      <c r="F354" s="8">
        <v>20</v>
      </c>
      <c r="G354" s="8" t="s">
        <v>18</v>
      </c>
      <c r="I354" s="8" t="s">
        <v>134</v>
      </c>
      <c r="J354" s="8">
        <v>11.7</v>
      </c>
      <c r="K354" s="8">
        <v>1493</v>
      </c>
      <c r="L354" s="8">
        <v>5</v>
      </c>
      <c r="M354" s="8">
        <v>0.56999999999999995</v>
      </c>
      <c r="N354" s="9">
        <v>6.15</v>
      </c>
      <c r="P354" s="27">
        <v>3.6237955592794315</v>
      </c>
      <c r="Q354" s="27">
        <f t="shared" si="50"/>
        <v>0.36237955592794313</v>
      </c>
      <c r="R354" s="8">
        <v>3</v>
      </c>
      <c r="T354" s="27">
        <v>143.06846999154689</v>
      </c>
      <c r="U354" s="27">
        <f t="shared" si="51"/>
        <v>14.30684699915469</v>
      </c>
      <c r="V354" s="8">
        <v>3</v>
      </c>
      <c r="X354" s="33">
        <v>146.69226555082633</v>
      </c>
      <c r="Y354" s="27">
        <f t="shared" si="52"/>
        <v>14.669226555082634</v>
      </c>
      <c r="Z354" s="8">
        <v>3</v>
      </c>
      <c r="AF354" s="9">
        <v>118</v>
      </c>
      <c r="AG354" s="9">
        <f t="shared" si="53"/>
        <v>11.8</v>
      </c>
      <c r="AH354" s="8">
        <v>3</v>
      </c>
      <c r="AJ354" s="9">
        <v>8.5</v>
      </c>
      <c r="AK354" s="9">
        <f t="shared" si="54"/>
        <v>0.85</v>
      </c>
      <c r="AL354" s="8">
        <v>3</v>
      </c>
      <c r="AN354" s="9">
        <v>13.882352941176471</v>
      </c>
      <c r="AO354" s="9">
        <f t="shared" si="49"/>
        <v>1.388235294117647</v>
      </c>
      <c r="AP354" s="8">
        <v>3</v>
      </c>
      <c r="AR354" s="9"/>
      <c r="AS354" s="9"/>
      <c r="AV354" s="9"/>
      <c r="AW354" s="9"/>
      <c r="AZ354" s="9"/>
      <c r="BA354" s="9"/>
      <c r="BD354" s="27"/>
      <c r="BE354" s="27"/>
      <c r="BP354" s="27"/>
      <c r="BQ354" s="27"/>
    </row>
    <row r="355" spans="1:69" s="8" customFormat="1" x14ac:dyDescent="0.45">
      <c r="B355" s="9">
        <v>36.94</v>
      </c>
      <c r="C355" s="9">
        <v>-140</v>
      </c>
      <c r="D355" s="8">
        <v>76</v>
      </c>
      <c r="E355" s="8">
        <v>23</v>
      </c>
      <c r="F355" s="8">
        <v>1</v>
      </c>
      <c r="G355" s="8" t="s">
        <v>18</v>
      </c>
      <c r="I355" s="8" t="s">
        <v>135</v>
      </c>
      <c r="J355" s="8">
        <v>11.7</v>
      </c>
      <c r="K355" s="8">
        <v>1493</v>
      </c>
      <c r="L355" s="8">
        <v>5</v>
      </c>
      <c r="M355" s="8">
        <v>1.34</v>
      </c>
      <c r="N355" s="9">
        <v>5.69</v>
      </c>
      <c r="P355" s="27">
        <v>2.5974025974025965</v>
      </c>
      <c r="Q355" s="27">
        <f t="shared" si="50"/>
        <v>0.25974025974025966</v>
      </c>
      <c r="R355" s="8">
        <v>3</v>
      </c>
      <c r="T355" s="27">
        <v>80.938292476754071</v>
      </c>
      <c r="U355" s="27">
        <f t="shared" si="51"/>
        <v>8.0938292476754068</v>
      </c>
      <c r="V355" s="8">
        <v>3</v>
      </c>
      <c r="X355" s="33">
        <v>83.535695074156664</v>
      </c>
      <c r="Y355" s="27">
        <f t="shared" si="52"/>
        <v>8.3535695074156671</v>
      </c>
      <c r="Z355" s="8">
        <v>3</v>
      </c>
      <c r="AF355" s="9">
        <v>46.2</v>
      </c>
      <c r="AG355" s="9">
        <f t="shared" si="53"/>
        <v>4.62</v>
      </c>
      <c r="AH355" s="8">
        <v>3</v>
      </c>
      <c r="AJ355" s="9">
        <v>4.3</v>
      </c>
      <c r="AK355" s="9">
        <f t="shared" si="54"/>
        <v>0.43</v>
      </c>
      <c r="AL355" s="8">
        <v>3</v>
      </c>
      <c r="AN355" s="9">
        <v>10.744186046511629</v>
      </c>
      <c r="AO355" s="9">
        <f t="shared" si="49"/>
        <v>1.074418604651163</v>
      </c>
      <c r="AP355" s="8">
        <v>3</v>
      </c>
      <c r="AR355" s="9"/>
      <c r="AS355" s="9"/>
      <c r="AV355" s="9"/>
      <c r="AW355" s="9"/>
      <c r="AZ355" s="9"/>
      <c r="BA355" s="9"/>
      <c r="BD355" s="27"/>
      <c r="BE355" s="27"/>
      <c r="BP355" s="27"/>
      <c r="BQ355" s="27"/>
    </row>
    <row r="356" spans="1:69" s="8" customFormat="1" x14ac:dyDescent="0.45">
      <c r="B356" s="9">
        <v>36.83</v>
      </c>
      <c r="C356" s="9">
        <v>-140</v>
      </c>
      <c r="D356" s="8">
        <v>32</v>
      </c>
      <c r="E356" s="8">
        <v>62</v>
      </c>
      <c r="F356" s="8">
        <v>6</v>
      </c>
      <c r="G356" s="8" t="s">
        <v>30</v>
      </c>
      <c r="I356" s="8" t="s">
        <v>136</v>
      </c>
      <c r="J356" s="8">
        <v>11.7</v>
      </c>
      <c r="K356" s="8">
        <v>1493</v>
      </c>
      <c r="L356" s="8">
        <v>5</v>
      </c>
      <c r="M356" s="8">
        <v>0.87</v>
      </c>
      <c r="N356" s="9">
        <v>6.16</v>
      </c>
      <c r="P356" s="27">
        <v>8.1273565144532949</v>
      </c>
      <c r="Q356" s="27">
        <f t="shared" si="50"/>
        <v>0.81273565144532944</v>
      </c>
      <c r="R356" s="8">
        <v>3</v>
      </c>
      <c r="T356" s="27">
        <v>124.47168216398985</v>
      </c>
      <c r="U356" s="27">
        <f t="shared" si="51"/>
        <v>12.447168216398985</v>
      </c>
      <c r="V356" s="8">
        <v>3</v>
      </c>
      <c r="X356" s="33">
        <v>132.59903867844315</v>
      </c>
      <c r="Y356" s="27">
        <f t="shared" si="52"/>
        <v>13.259903867844315</v>
      </c>
      <c r="Z356" s="8">
        <v>3</v>
      </c>
      <c r="AF356" s="9">
        <v>52.300000000000004</v>
      </c>
      <c r="AG356" s="9">
        <f t="shared" si="53"/>
        <v>5.23</v>
      </c>
      <c r="AH356" s="8">
        <v>3</v>
      </c>
      <c r="AJ356" s="9">
        <v>3.7</v>
      </c>
      <c r="AK356" s="9">
        <f t="shared" si="54"/>
        <v>0.37</v>
      </c>
      <c r="AL356" s="8">
        <v>3</v>
      </c>
      <c r="AN356" s="9">
        <v>14.135135135135135</v>
      </c>
      <c r="AO356" s="9">
        <f t="shared" si="49"/>
        <v>1.4135135135135135</v>
      </c>
      <c r="AP356" s="8">
        <v>3</v>
      </c>
      <c r="AR356" s="9"/>
      <c r="AS356" s="9"/>
      <c r="AV356" s="9"/>
      <c r="AW356" s="9"/>
      <c r="AZ356" s="9"/>
      <c r="BA356" s="9"/>
      <c r="BD356" s="27"/>
      <c r="BE356" s="27"/>
      <c r="BP356" s="27"/>
      <c r="BQ356" s="27"/>
    </row>
    <row r="357" spans="1:69" s="8" customFormat="1" x14ac:dyDescent="0.45">
      <c r="B357" s="9">
        <v>37.020000000000003</v>
      </c>
      <c r="C357" s="9">
        <v>-139.97999999999999</v>
      </c>
      <c r="D357" s="8">
        <v>45</v>
      </c>
      <c r="E357" s="8">
        <v>37</v>
      </c>
      <c r="F357" s="8">
        <v>18</v>
      </c>
      <c r="G357" s="8" t="s">
        <v>30</v>
      </c>
      <c r="I357" s="8" t="s">
        <v>137</v>
      </c>
      <c r="J357" s="8">
        <v>11.7</v>
      </c>
      <c r="K357" s="8">
        <v>1493</v>
      </c>
      <c r="L357" s="8">
        <v>5</v>
      </c>
      <c r="M357" s="8">
        <v>0.74</v>
      </c>
      <c r="N357" s="9">
        <v>6.56</v>
      </c>
      <c r="P357" s="27">
        <v>8.3648036253776432</v>
      </c>
      <c r="Q357" s="27">
        <f t="shared" si="50"/>
        <v>0.83648036253776437</v>
      </c>
      <c r="R357" s="8">
        <v>3</v>
      </c>
      <c r="T357" s="27">
        <v>61.764705882352935</v>
      </c>
      <c r="U357" s="27">
        <f t="shared" si="51"/>
        <v>6.1764705882352935</v>
      </c>
      <c r="V357" s="8">
        <v>3</v>
      </c>
      <c r="X357" s="33">
        <v>70.129509507730575</v>
      </c>
      <c r="Y357" s="27">
        <f t="shared" si="52"/>
        <v>7.0129509507730576</v>
      </c>
      <c r="Z357" s="8">
        <v>3</v>
      </c>
      <c r="AF357" s="9">
        <v>66.399999999999991</v>
      </c>
      <c r="AG357" s="9">
        <f t="shared" si="53"/>
        <v>6.6399999999999988</v>
      </c>
      <c r="AH357" s="8">
        <v>3</v>
      </c>
      <c r="AJ357" s="9">
        <v>4.8</v>
      </c>
      <c r="AK357" s="9">
        <f t="shared" si="54"/>
        <v>0.48</v>
      </c>
      <c r="AL357" s="8">
        <v>3</v>
      </c>
      <c r="AN357" s="9">
        <v>13.833333333333332</v>
      </c>
      <c r="AO357" s="9">
        <f t="shared" si="49"/>
        <v>1.3833333333333333</v>
      </c>
      <c r="AP357" s="8">
        <v>3</v>
      </c>
      <c r="AR357" s="9"/>
      <c r="AS357" s="9"/>
      <c r="AV357" s="9"/>
      <c r="AW357" s="9"/>
      <c r="AZ357" s="9"/>
      <c r="BA357" s="9"/>
      <c r="BD357" s="27"/>
      <c r="BE357" s="27"/>
      <c r="BP357" s="27"/>
      <c r="BQ357" s="27"/>
    </row>
    <row r="358" spans="1:69" s="8" customFormat="1" x14ac:dyDescent="0.45">
      <c r="B358" s="9">
        <v>36.94</v>
      </c>
      <c r="C358" s="9">
        <v>-140</v>
      </c>
      <c r="D358" s="8">
        <v>76</v>
      </c>
      <c r="E358" s="8">
        <v>23</v>
      </c>
      <c r="F358" s="8">
        <v>1</v>
      </c>
      <c r="G358" s="8" t="s">
        <v>30</v>
      </c>
      <c r="I358" s="8" t="s">
        <v>138</v>
      </c>
      <c r="J358" s="8">
        <v>11.7</v>
      </c>
      <c r="K358" s="8">
        <v>1493</v>
      </c>
      <c r="L358" s="8">
        <v>5</v>
      </c>
      <c r="M358" s="8">
        <v>1.34</v>
      </c>
      <c r="N358" s="9">
        <v>6.1</v>
      </c>
      <c r="P358" s="27">
        <v>9.0067975830815676</v>
      </c>
      <c r="Q358" s="27">
        <f t="shared" si="50"/>
        <v>0.90067975830815672</v>
      </c>
      <c r="R358" s="8">
        <v>3</v>
      </c>
      <c r="T358" s="27">
        <v>76.65441176470577</v>
      </c>
      <c r="U358" s="27">
        <f t="shared" si="51"/>
        <v>7.6654411764705772</v>
      </c>
      <c r="V358" s="8">
        <v>3</v>
      </c>
      <c r="X358" s="33">
        <v>85.661209347787334</v>
      </c>
      <c r="Y358" s="27">
        <f t="shared" si="52"/>
        <v>8.5661209347787342</v>
      </c>
      <c r="Z358" s="8">
        <v>3</v>
      </c>
      <c r="AF358" s="9">
        <v>38.299999999999997</v>
      </c>
      <c r="AG358" s="9">
        <f t="shared" si="53"/>
        <v>3.8299999999999996</v>
      </c>
      <c r="AH358" s="8">
        <v>3</v>
      </c>
      <c r="AJ358" s="9">
        <v>3.5999999999999996</v>
      </c>
      <c r="AK358" s="9">
        <f t="shared" si="54"/>
        <v>0.36</v>
      </c>
      <c r="AL358" s="8">
        <v>3</v>
      </c>
      <c r="AN358" s="9">
        <v>10.638888888888889</v>
      </c>
      <c r="AO358" s="9">
        <f t="shared" si="49"/>
        <v>1.0638888888888889</v>
      </c>
      <c r="AP358" s="8">
        <v>3</v>
      </c>
      <c r="AR358" s="9"/>
      <c r="AS358" s="9"/>
      <c r="AV358" s="9"/>
      <c r="AW358" s="9"/>
      <c r="AZ358" s="9"/>
      <c r="BA358" s="9"/>
      <c r="BD358" s="27"/>
      <c r="BE358" s="27"/>
      <c r="BP358" s="27"/>
      <c r="BQ358" s="27"/>
    </row>
    <row r="359" spans="1:69" s="8" customFormat="1" x14ac:dyDescent="0.45">
      <c r="B359" s="9">
        <v>36.83</v>
      </c>
      <c r="C359" s="9">
        <v>-140</v>
      </c>
      <c r="D359" s="8">
        <v>32</v>
      </c>
      <c r="E359" s="8">
        <v>62</v>
      </c>
      <c r="F359" s="8">
        <v>6</v>
      </c>
      <c r="G359" s="8" t="s">
        <v>30</v>
      </c>
      <c r="I359" s="8" t="s">
        <v>139</v>
      </c>
      <c r="J359" s="8">
        <v>11.7</v>
      </c>
      <c r="K359" s="8">
        <v>1493</v>
      </c>
      <c r="L359" s="8">
        <v>5</v>
      </c>
      <c r="M359" s="8">
        <v>0.87</v>
      </c>
      <c r="N359" s="9">
        <v>6.15</v>
      </c>
      <c r="P359" s="27">
        <v>11.121601208459227</v>
      </c>
      <c r="Q359" s="27">
        <f t="shared" si="50"/>
        <v>1.1121601208459226</v>
      </c>
      <c r="R359" s="8">
        <v>3</v>
      </c>
      <c r="T359" s="27">
        <v>126.83823529411755</v>
      </c>
      <c r="U359" s="27">
        <f t="shared" si="51"/>
        <v>12.683823529411756</v>
      </c>
      <c r="V359" s="8">
        <v>3</v>
      </c>
      <c r="X359" s="33">
        <v>137.95983650257679</v>
      </c>
      <c r="Y359" s="27">
        <f t="shared" si="52"/>
        <v>13.795983650257678</v>
      </c>
      <c r="Z359" s="8">
        <v>3</v>
      </c>
      <c r="AF359" s="9">
        <v>96.1</v>
      </c>
      <c r="AG359" s="9">
        <f t="shared" si="53"/>
        <v>9.61</v>
      </c>
      <c r="AH359" s="8">
        <v>3</v>
      </c>
      <c r="AJ359" s="9">
        <v>8.6999999999999993</v>
      </c>
      <c r="AK359" s="9">
        <f t="shared" si="54"/>
        <v>0.86999999999999988</v>
      </c>
      <c r="AL359" s="8">
        <v>3</v>
      </c>
      <c r="AN359" s="9">
        <v>11.045977011494253</v>
      </c>
      <c r="AO359" s="9">
        <f t="shared" si="49"/>
        <v>1.1045977011494252</v>
      </c>
      <c r="AP359" s="8">
        <v>3</v>
      </c>
      <c r="AR359" s="9"/>
      <c r="AS359" s="9"/>
      <c r="AV359" s="9"/>
      <c r="AW359" s="9"/>
      <c r="AZ359" s="9"/>
      <c r="BA359" s="9"/>
      <c r="BD359" s="27"/>
      <c r="BE359" s="27"/>
      <c r="BP359" s="27"/>
      <c r="BQ359" s="27"/>
    </row>
    <row r="360" spans="1:69" s="8" customFormat="1" x14ac:dyDescent="0.45">
      <c r="A360" s="8" t="s">
        <v>140</v>
      </c>
      <c r="B360" s="9">
        <v>40.533333333333331</v>
      </c>
      <c r="C360" s="9">
        <v>-3.2833333333333332</v>
      </c>
      <c r="D360" s="8">
        <v>28</v>
      </c>
      <c r="E360" s="8">
        <v>17</v>
      </c>
      <c r="F360" s="8">
        <v>55</v>
      </c>
      <c r="G360" s="8" t="s">
        <v>30</v>
      </c>
      <c r="I360" s="8" t="s">
        <v>141</v>
      </c>
      <c r="J360" s="8">
        <v>13.2</v>
      </c>
      <c r="K360" s="8">
        <v>430</v>
      </c>
      <c r="L360" s="8">
        <v>10</v>
      </c>
      <c r="M360" s="8">
        <v>1.4</v>
      </c>
      <c r="N360" s="9"/>
      <c r="P360" s="27">
        <v>2.1654749744637392</v>
      </c>
      <c r="Q360" s="33">
        <f t="shared" si="50"/>
        <v>0.21654749744637392</v>
      </c>
      <c r="R360" s="29">
        <v>3</v>
      </c>
      <c r="T360" s="27">
        <v>8.4797957037704688</v>
      </c>
      <c r="U360" s="33">
        <f t="shared" si="51"/>
        <v>0.84797957037704685</v>
      </c>
      <c r="V360" s="29">
        <v>3</v>
      </c>
      <c r="X360" s="33">
        <v>10.645270678234208</v>
      </c>
      <c r="Y360" s="33">
        <f t="shared" si="52"/>
        <v>1.0645270678234209</v>
      </c>
      <c r="Z360" s="29">
        <v>3</v>
      </c>
      <c r="AF360" s="9"/>
      <c r="AG360" s="9"/>
      <c r="AJ360" s="9"/>
      <c r="AK360" s="9"/>
      <c r="AN360" s="9"/>
      <c r="AO360" s="9"/>
      <c r="AR360" s="9"/>
      <c r="AS360" s="9"/>
      <c r="AV360" s="9"/>
      <c r="AW360" s="9"/>
      <c r="AZ360" s="9"/>
      <c r="BA360" s="9"/>
      <c r="BD360" s="27"/>
      <c r="BE360" s="27"/>
      <c r="BP360" s="27"/>
      <c r="BQ360" s="27"/>
    </row>
    <row r="361" spans="1:69" s="8" customFormat="1" x14ac:dyDescent="0.45">
      <c r="B361" s="9">
        <v>40.533333333333331</v>
      </c>
      <c r="C361" s="9">
        <v>-3.2833333333333332</v>
      </c>
      <c r="D361" s="8">
        <v>28</v>
      </c>
      <c r="E361" s="8">
        <v>17</v>
      </c>
      <c r="F361" s="8">
        <v>55</v>
      </c>
      <c r="G361" s="8" t="s">
        <v>30</v>
      </c>
      <c r="I361" s="8" t="s">
        <v>142</v>
      </c>
      <c r="J361" s="8">
        <v>13.2</v>
      </c>
      <c r="K361" s="8">
        <v>430</v>
      </c>
      <c r="L361" s="8">
        <v>10</v>
      </c>
      <c r="M361" s="8">
        <v>1.4</v>
      </c>
      <c r="N361" s="9"/>
      <c r="P361" s="27">
        <v>1.5168539325842687</v>
      </c>
      <c r="Q361" s="33">
        <f t="shared" si="50"/>
        <v>0.15168539325842686</v>
      </c>
      <c r="R361" s="29">
        <v>3</v>
      </c>
      <c r="T361" s="27">
        <v>8.2807570977917937</v>
      </c>
      <c r="U361" s="33">
        <f t="shared" si="51"/>
        <v>0.82807570977917933</v>
      </c>
      <c r="V361" s="29">
        <v>3</v>
      </c>
      <c r="X361" s="33">
        <v>9.7976110303760624</v>
      </c>
      <c r="Y361" s="33">
        <f t="shared" si="52"/>
        <v>0.97976110303760622</v>
      </c>
      <c r="Z361" s="29">
        <v>3</v>
      </c>
      <c r="AF361" s="9"/>
      <c r="AG361" s="9"/>
      <c r="AJ361" s="9"/>
      <c r="AK361" s="9"/>
      <c r="AN361" s="9"/>
      <c r="AO361" s="9"/>
      <c r="AR361" s="9"/>
      <c r="AS361" s="9"/>
      <c r="AV361" s="9"/>
      <c r="AW361" s="9"/>
      <c r="AZ361" s="9"/>
      <c r="BA361" s="9"/>
      <c r="BD361" s="27"/>
      <c r="BE361" s="27"/>
      <c r="BP361" s="27"/>
      <c r="BQ361" s="27"/>
    </row>
    <row r="362" spans="1:69" s="8" customFormat="1" x14ac:dyDescent="0.45">
      <c r="B362" s="9">
        <v>40.533333333333331</v>
      </c>
      <c r="C362" s="9">
        <v>-3.2833333333333332</v>
      </c>
      <c r="D362" s="8">
        <v>28</v>
      </c>
      <c r="E362" s="8">
        <v>17</v>
      </c>
      <c r="F362" s="8">
        <v>55</v>
      </c>
      <c r="G362" s="8" t="s">
        <v>30</v>
      </c>
      <c r="I362" s="8" t="s">
        <v>143</v>
      </c>
      <c r="J362" s="8">
        <v>13.2</v>
      </c>
      <c r="K362" s="8">
        <v>430</v>
      </c>
      <c r="L362" s="8">
        <v>10</v>
      </c>
      <c r="M362" s="8">
        <v>1.4</v>
      </c>
      <c r="N362" s="9"/>
      <c r="P362" s="27">
        <v>3.3519015606812861</v>
      </c>
      <c r="Q362" s="33">
        <f t="shared" si="50"/>
        <v>0.33519015606812863</v>
      </c>
      <c r="R362" s="29">
        <v>3</v>
      </c>
      <c r="T362" s="27">
        <v>9.3776885574992814</v>
      </c>
      <c r="U362" s="33">
        <f t="shared" si="51"/>
        <v>0.93776885574992819</v>
      </c>
      <c r="V362" s="29">
        <v>3</v>
      </c>
      <c r="X362" s="33">
        <v>12.729590118180568</v>
      </c>
      <c r="Y362" s="33">
        <f t="shared" si="52"/>
        <v>1.2729590118180567</v>
      </c>
      <c r="Z362" s="29">
        <v>3</v>
      </c>
      <c r="AF362" s="9"/>
      <c r="AG362" s="9"/>
      <c r="AJ362" s="9"/>
      <c r="AK362" s="9"/>
      <c r="AN362" s="9"/>
      <c r="AO362" s="9"/>
      <c r="AR362" s="9"/>
      <c r="AS362" s="9"/>
      <c r="AV362" s="9"/>
      <c r="AW362" s="9"/>
      <c r="AZ362" s="9"/>
      <c r="BA362" s="9"/>
      <c r="BD362" s="27"/>
      <c r="BE362" s="27"/>
      <c r="BP362" s="27"/>
      <c r="BQ362" s="27"/>
    </row>
    <row r="363" spans="1:69" s="8" customFormat="1" x14ac:dyDescent="0.45">
      <c r="B363" s="9">
        <v>40.533333333333331</v>
      </c>
      <c r="C363" s="9">
        <v>-3.2833333333333332</v>
      </c>
      <c r="D363" s="8">
        <v>28</v>
      </c>
      <c r="E363" s="8">
        <v>17</v>
      </c>
      <c r="F363" s="8">
        <v>55</v>
      </c>
      <c r="G363" s="8" t="s">
        <v>30</v>
      </c>
      <c r="I363" s="8" t="s">
        <v>144</v>
      </c>
      <c r="J363" s="8">
        <v>13.2</v>
      </c>
      <c r="K363" s="8">
        <v>430</v>
      </c>
      <c r="L363" s="8">
        <v>10</v>
      </c>
      <c r="M363" s="8">
        <v>1.4</v>
      </c>
      <c r="N363" s="9"/>
      <c r="P363" s="27">
        <v>4.858006508777347</v>
      </c>
      <c r="Q363" s="33">
        <f t="shared" si="50"/>
        <v>0.48580065087773472</v>
      </c>
      <c r="R363" s="29">
        <v>3</v>
      </c>
      <c r="T363" s="27">
        <v>13.850082619798711</v>
      </c>
      <c r="U363" s="33">
        <f t="shared" si="51"/>
        <v>1.3850082619798711</v>
      </c>
      <c r="V363" s="29">
        <v>3</v>
      </c>
      <c r="X363" s="33">
        <v>18.708089128576056</v>
      </c>
      <c r="Y363" s="33">
        <f t="shared" si="52"/>
        <v>1.8708089128576055</v>
      </c>
      <c r="Z363" s="29">
        <v>3</v>
      </c>
      <c r="AF363" s="9"/>
      <c r="AG363" s="9"/>
      <c r="AJ363" s="9"/>
      <c r="AK363" s="9"/>
      <c r="AN363" s="9"/>
      <c r="AO363" s="9"/>
      <c r="AR363" s="9"/>
      <c r="AS363" s="9"/>
      <c r="AV363" s="9"/>
      <c r="AW363" s="9"/>
      <c r="AZ363" s="9"/>
      <c r="BA363" s="9"/>
      <c r="BD363" s="27"/>
      <c r="BE363" s="27"/>
      <c r="BP363" s="27"/>
      <c r="BQ363" s="27"/>
    </row>
    <row r="364" spans="1:69" s="8" customFormat="1" x14ac:dyDescent="0.45">
      <c r="A364" s="8" t="s">
        <v>145</v>
      </c>
      <c r="B364" s="9">
        <v>41.352255555555558</v>
      </c>
      <c r="C364" s="9">
        <v>-88.411363888888886</v>
      </c>
      <c r="I364" s="8" t="s">
        <v>146</v>
      </c>
      <c r="J364" s="8">
        <v>11.6</v>
      </c>
      <c r="K364" s="8">
        <v>1091</v>
      </c>
      <c r="L364" s="8">
        <v>12</v>
      </c>
      <c r="N364" s="9">
        <v>8</v>
      </c>
      <c r="P364" s="27">
        <v>0.71299999999999997</v>
      </c>
      <c r="Q364" s="27">
        <v>0.697137002317335</v>
      </c>
      <c r="R364" s="8">
        <v>15</v>
      </c>
      <c r="T364" s="27">
        <v>1.1719999999999999</v>
      </c>
      <c r="U364" s="27">
        <v>0.68939103562492021</v>
      </c>
      <c r="V364" s="8">
        <v>15</v>
      </c>
      <c r="X364" s="33">
        <v>1.8849999999999998</v>
      </c>
      <c r="Y364" s="33">
        <v>0.98043867732765422</v>
      </c>
      <c r="Z364" s="8">
        <v>15</v>
      </c>
      <c r="AF364" s="9">
        <v>41.93</v>
      </c>
      <c r="AG364" s="9">
        <v>13.981469879808776</v>
      </c>
      <c r="AH364" s="8">
        <v>15</v>
      </c>
      <c r="AJ364" s="9">
        <v>2.99</v>
      </c>
      <c r="AK364" s="9">
        <v>1.5879231719450408</v>
      </c>
      <c r="AL364" s="8">
        <v>15</v>
      </c>
      <c r="AN364" s="9">
        <v>14.82</v>
      </c>
      <c r="AO364" s="9">
        <v>5.809475019311126</v>
      </c>
      <c r="AP364" s="8">
        <v>15</v>
      </c>
      <c r="AR364" s="9"/>
      <c r="AS364" s="9"/>
      <c r="AV364" s="9"/>
      <c r="AW364" s="9"/>
      <c r="AZ364" s="9"/>
      <c r="BA364" s="9"/>
      <c r="BD364" s="27"/>
      <c r="BE364" s="27"/>
      <c r="BP364" s="27"/>
      <c r="BQ364" s="27"/>
    </row>
    <row r="365" spans="1:69" s="8" customFormat="1" x14ac:dyDescent="0.45">
      <c r="A365" s="8" t="s">
        <v>147</v>
      </c>
      <c r="B365" s="9">
        <v>42.43333333333333</v>
      </c>
      <c r="C365" s="9">
        <v>142.48333333333332</v>
      </c>
      <c r="G365" s="8" t="s">
        <v>18</v>
      </c>
      <c r="J365" s="8">
        <v>7.9</v>
      </c>
      <c r="K365" s="8">
        <v>1365</v>
      </c>
      <c r="L365" s="8">
        <v>5</v>
      </c>
      <c r="M365" s="8">
        <v>0.78</v>
      </c>
      <c r="N365" s="9">
        <v>5.1774193548387109</v>
      </c>
      <c r="P365" s="27">
        <v>1.8884892086330927</v>
      </c>
      <c r="Q365" s="27">
        <f t="shared" ref="Q365:Q428" si="55">P365/10</f>
        <v>0.18884892086330926</v>
      </c>
      <c r="R365" s="8">
        <v>3</v>
      </c>
      <c r="T365" s="27">
        <v>1.2275179856115115</v>
      </c>
      <c r="U365" s="27">
        <f t="shared" ref="U365:U428" si="56">T365/10</f>
        <v>0.12275179856115115</v>
      </c>
      <c r="V365" s="8">
        <v>3</v>
      </c>
      <c r="X365" s="27">
        <v>3.1160071942446042</v>
      </c>
      <c r="Y365" s="27">
        <f t="shared" ref="Y365:Y428" si="57">X365/10</f>
        <v>0.31160071942446044</v>
      </c>
      <c r="Z365" s="8">
        <v>3</v>
      </c>
      <c r="AF365" s="9"/>
      <c r="AG365" s="9"/>
      <c r="AJ365" s="9"/>
      <c r="AK365" s="9"/>
      <c r="AN365" s="9"/>
      <c r="AO365" s="9"/>
      <c r="AR365" s="9"/>
      <c r="AS365" s="9"/>
      <c r="AV365" s="9"/>
      <c r="AW365" s="9"/>
      <c r="AZ365" s="9"/>
      <c r="BA365" s="9"/>
      <c r="BD365" s="27"/>
      <c r="BE365" s="27"/>
      <c r="BP365" s="27"/>
      <c r="BQ365" s="27"/>
    </row>
    <row r="366" spans="1:69" s="8" customFormat="1" x14ac:dyDescent="0.45">
      <c r="B366" s="9">
        <v>42.43333333333333</v>
      </c>
      <c r="C366" s="9">
        <v>142.48333333333332</v>
      </c>
      <c r="G366" s="8" t="s">
        <v>18</v>
      </c>
      <c r="J366" s="8">
        <v>7.9</v>
      </c>
      <c r="K366" s="8">
        <v>1365</v>
      </c>
      <c r="L366" s="8">
        <v>5</v>
      </c>
      <c r="M366" s="8">
        <v>0.78</v>
      </c>
      <c r="N366" s="9">
        <v>5.1236559139784932</v>
      </c>
      <c r="P366" s="27">
        <v>2.6978417266187034</v>
      </c>
      <c r="Q366" s="27">
        <f t="shared" si="55"/>
        <v>0.26978417266187033</v>
      </c>
      <c r="R366" s="8">
        <v>3</v>
      </c>
      <c r="T366" s="27">
        <v>0.75539568345323704</v>
      </c>
      <c r="U366" s="27">
        <f t="shared" si="56"/>
        <v>7.5539568345323702E-2</v>
      </c>
      <c r="V366" s="8">
        <v>3</v>
      </c>
      <c r="X366" s="27">
        <v>3.4532374100719405</v>
      </c>
      <c r="Y366" s="27">
        <f t="shared" si="57"/>
        <v>0.34532374100719404</v>
      </c>
      <c r="Z366" s="8">
        <v>3</v>
      </c>
      <c r="AF366" s="9"/>
      <c r="AG366" s="9"/>
      <c r="AJ366" s="9"/>
      <c r="AK366" s="9"/>
      <c r="AN366" s="9"/>
      <c r="AO366" s="9"/>
      <c r="AR366" s="9"/>
      <c r="AS366" s="9"/>
      <c r="AV366" s="9"/>
      <c r="AW366" s="9"/>
      <c r="AZ366" s="9"/>
      <c r="BA366" s="9"/>
      <c r="BD366" s="27"/>
      <c r="BE366" s="27"/>
      <c r="BP366" s="27"/>
      <c r="BQ366" s="27"/>
    </row>
    <row r="367" spans="1:69" s="8" customFormat="1" x14ac:dyDescent="0.45">
      <c r="B367" s="9">
        <v>42.43333333333333</v>
      </c>
      <c r="C367" s="9">
        <v>142.48333333333332</v>
      </c>
      <c r="G367" s="8" t="s">
        <v>18</v>
      </c>
      <c r="J367" s="8">
        <v>7.9</v>
      </c>
      <c r="K367" s="8">
        <v>1365</v>
      </c>
      <c r="L367" s="8">
        <v>5</v>
      </c>
      <c r="M367" s="8">
        <v>0.78</v>
      </c>
      <c r="N367" s="9">
        <v>5.1433691756272397</v>
      </c>
      <c r="P367" s="27">
        <v>8.9928057553956791</v>
      </c>
      <c r="Q367" s="27">
        <f t="shared" si="55"/>
        <v>0.89928057553956786</v>
      </c>
      <c r="R367" s="8">
        <v>3</v>
      </c>
      <c r="T367" s="27">
        <v>0.35971223021582732</v>
      </c>
      <c r="U367" s="27">
        <f t="shared" si="56"/>
        <v>3.5971223021582732E-2</v>
      </c>
      <c r="V367" s="8">
        <v>3</v>
      </c>
      <c r="X367" s="27">
        <v>9.3525179856115059</v>
      </c>
      <c r="Y367" s="27">
        <f t="shared" si="57"/>
        <v>0.93525179856115059</v>
      </c>
      <c r="Z367" s="8">
        <v>3</v>
      </c>
      <c r="AF367" s="9"/>
      <c r="AG367" s="9"/>
      <c r="AJ367" s="9"/>
      <c r="AK367" s="9"/>
      <c r="AN367" s="9"/>
      <c r="AO367" s="9"/>
      <c r="AR367" s="9"/>
      <c r="AS367" s="9"/>
      <c r="AV367" s="9"/>
      <c r="AW367" s="9"/>
      <c r="AZ367" s="9"/>
      <c r="BA367" s="9"/>
      <c r="BD367" s="27"/>
      <c r="BE367" s="27"/>
      <c r="BP367" s="27"/>
      <c r="BQ367" s="27"/>
    </row>
    <row r="368" spans="1:69" s="8" customFormat="1" x14ac:dyDescent="0.45">
      <c r="B368" s="9">
        <v>42.43333333333333</v>
      </c>
      <c r="C368" s="9">
        <v>142.48333333333332</v>
      </c>
      <c r="G368" s="8" t="s">
        <v>18</v>
      </c>
      <c r="J368" s="8">
        <v>7.9</v>
      </c>
      <c r="K368" s="8">
        <v>1365</v>
      </c>
      <c r="L368" s="8">
        <v>5</v>
      </c>
      <c r="M368" s="8">
        <v>0.78</v>
      </c>
      <c r="N368" s="9">
        <v>4.6451612903225818</v>
      </c>
      <c r="P368" s="27">
        <v>22.721822541966439</v>
      </c>
      <c r="Q368" s="27">
        <f t="shared" si="55"/>
        <v>2.2721822541966441</v>
      </c>
      <c r="R368" s="8">
        <v>3</v>
      </c>
      <c r="T368" s="27">
        <v>4.1061151079136682</v>
      </c>
      <c r="U368" s="27">
        <f t="shared" si="56"/>
        <v>0.41061151079136682</v>
      </c>
      <c r="V368" s="8">
        <v>3</v>
      </c>
      <c r="X368" s="27">
        <v>26.827937649880106</v>
      </c>
      <c r="Y368" s="27">
        <f t="shared" si="57"/>
        <v>2.6827937649880105</v>
      </c>
      <c r="Z368" s="8">
        <v>3</v>
      </c>
      <c r="AF368" s="9"/>
      <c r="AG368" s="9"/>
      <c r="AJ368" s="9"/>
      <c r="AK368" s="9"/>
      <c r="AN368" s="9"/>
      <c r="AO368" s="9"/>
      <c r="AR368" s="9"/>
      <c r="AS368" s="9"/>
      <c r="AV368" s="9"/>
      <c r="AW368" s="9"/>
      <c r="AZ368" s="9"/>
      <c r="BA368" s="9"/>
      <c r="BD368" s="27"/>
      <c r="BE368" s="27"/>
      <c r="BP368" s="27"/>
      <c r="BQ368" s="27"/>
    </row>
    <row r="369" spans="1:69" s="8" customFormat="1" x14ac:dyDescent="0.45">
      <c r="B369" s="9">
        <v>42.43333333333333</v>
      </c>
      <c r="C369" s="9">
        <v>142.48333333333332</v>
      </c>
      <c r="G369" s="8" t="s">
        <v>18</v>
      </c>
      <c r="J369" s="8">
        <v>7.9</v>
      </c>
      <c r="K369" s="8">
        <v>1365</v>
      </c>
      <c r="L369" s="8">
        <v>5</v>
      </c>
      <c r="M369" s="8">
        <v>0.78</v>
      </c>
      <c r="N369" s="9">
        <v>4.5080645161290311</v>
      </c>
      <c r="P369" s="27">
        <v>39.226618705035989</v>
      </c>
      <c r="Q369" s="27">
        <f t="shared" si="55"/>
        <v>3.9226618705035987</v>
      </c>
      <c r="R369" s="8">
        <v>3</v>
      </c>
      <c r="T369" s="27">
        <v>2.9568345323741019</v>
      </c>
      <c r="U369" s="27">
        <f t="shared" si="56"/>
        <v>0.29568345323741019</v>
      </c>
      <c r="V369" s="8">
        <v>3</v>
      </c>
      <c r="X369" s="27">
        <v>42.183453237410092</v>
      </c>
      <c r="Y369" s="27">
        <f t="shared" si="57"/>
        <v>4.2183453237410093</v>
      </c>
      <c r="Z369" s="8">
        <v>3</v>
      </c>
      <c r="AF369" s="9"/>
      <c r="AG369" s="9"/>
      <c r="AJ369" s="9"/>
      <c r="AK369" s="9"/>
      <c r="AN369" s="9"/>
      <c r="AO369" s="9"/>
      <c r="AR369" s="9"/>
      <c r="AS369" s="9"/>
      <c r="AV369" s="9"/>
      <c r="AW369" s="9"/>
      <c r="AZ369" s="9"/>
      <c r="BA369" s="9"/>
      <c r="BD369" s="27"/>
      <c r="BE369" s="27"/>
      <c r="BP369" s="27"/>
      <c r="BQ369" s="27"/>
    </row>
    <row r="370" spans="1:69" s="8" customFormat="1" x14ac:dyDescent="0.45">
      <c r="B370" s="9">
        <v>42.43333333333333</v>
      </c>
      <c r="C370" s="9">
        <v>142.48333333333332</v>
      </c>
      <c r="G370" s="8" t="s">
        <v>18</v>
      </c>
      <c r="J370" s="8">
        <v>7.9</v>
      </c>
      <c r="K370" s="8">
        <v>1365</v>
      </c>
      <c r="L370" s="8">
        <v>5</v>
      </c>
      <c r="M370" s="8">
        <v>0.78</v>
      </c>
      <c r="N370" s="9">
        <v>4.4623655913978499</v>
      </c>
      <c r="P370" s="27">
        <v>11.223021582733818</v>
      </c>
      <c r="Q370" s="27">
        <f t="shared" si="55"/>
        <v>1.1223021582733819</v>
      </c>
      <c r="R370" s="8">
        <v>3</v>
      </c>
      <c r="T370" s="27">
        <v>1.1366906474820153</v>
      </c>
      <c r="U370" s="27">
        <f t="shared" si="56"/>
        <v>0.11366906474820153</v>
      </c>
      <c r="V370" s="8">
        <v>3</v>
      </c>
      <c r="X370" s="27">
        <v>12.359712230215834</v>
      </c>
      <c r="Y370" s="27">
        <f t="shared" si="57"/>
        <v>1.2359712230215834</v>
      </c>
      <c r="Z370" s="8">
        <v>3</v>
      </c>
      <c r="AF370" s="9"/>
      <c r="AG370" s="9"/>
      <c r="AJ370" s="9"/>
      <c r="AK370" s="9"/>
      <c r="AN370" s="9"/>
      <c r="AO370" s="9"/>
      <c r="AR370" s="9"/>
      <c r="AS370" s="9"/>
      <c r="AV370" s="9"/>
      <c r="AW370" s="9"/>
      <c r="AZ370" s="9"/>
      <c r="BA370" s="9"/>
      <c r="BD370" s="27"/>
      <c r="BE370" s="27"/>
      <c r="BP370" s="27"/>
      <c r="BQ370" s="27"/>
    </row>
    <row r="371" spans="1:69" s="8" customFormat="1" x14ac:dyDescent="0.45">
      <c r="B371" s="9">
        <v>42.43333333333333</v>
      </c>
      <c r="C371" s="9">
        <v>142.48333333333332</v>
      </c>
      <c r="G371" s="8" t="s">
        <v>18</v>
      </c>
      <c r="J371" s="8">
        <v>7.9</v>
      </c>
      <c r="K371" s="8">
        <v>1365</v>
      </c>
      <c r="L371" s="8">
        <v>5</v>
      </c>
      <c r="M371" s="8">
        <v>0.78</v>
      </c>
      <c r="N371" s="9">
        <v>5.0532258064516133</v>
      </c>
      <c r="P371" s="27">
        <v>23.854600530102257</v>
      </c>
      <c r="Q371" s="27">
        <f t="shared" si="55"/>
        <v>2.3854600530102257</v>
      </c>
      <c r="R371" s="8">
        <v>3</v>
      </c>
      <c r="T371" s="27">
        <v>2.8381294964028774</v>
      </c>
      <c r="U371" s="27">
        <f t="shared" si="56"/>
        <v>0.28381294964028775</v>
      </c>
      <c r="V371" s="8">
        <v>3</v>
      </c>
      <c r="X371" s="27">
        <v>26.692730026505135</v>
      </c>
      <c r="Y371" s="27">
        <f t="shared" si="57"/>
        <v>2.6692730026505136</v>
      </c>
      <c r="Z371" s="8">
        <v>3</v>
      </c>
      <c r="AF371" s="9"/>
      <c r="AG371" s="9"/>
      <c r="AJ371" s="9"/>
      <c r="AK371" s="9"/>
      <c r="AN371" s="9"/>
      <c r="AO371" s="9"/>
      <c r="AR371" s="9"/>
      <c r="AS371" s="9"/>
      <c r="AV371" s="9"/>
      <c r="AW371" s="9"/>
      <c r="AZ371" s="9"/>
      <c r="BA371" s="9"/>
      <c r="BD371" s="27"/>
      <c r="BE371" s="27"/>
      <c r="BP371" s="27"/>
      <c r="BQ371" s="27"/>
    </row>
    <row r="372" spans="1:69" s="8" customFormat="1" x14ac:dyDescent="0.45">
      <c r="B372" s="9">
        <v>42.43333333333333</v>
      </c>
      <c r="C372" s="9">
        <v>142.48333333333332</v>
      </c>
      <c r="G372" s="8" t="s">
        <v>18</v>
      </c>
      <c r="J372" s="8">
        <v>7.9</v>
      </c>
      <c r="K372" s="8">
        <v>1365</v>
      </c>
      <c r="L372" s="8">
        <v>5</v>
      </c>
      <c r="M372" s="8">
        <v>0.78</v>
      </c>
      <c r="N372" s="9">
        <v>5.0037950664136623</v>
      </c>
      <c r="P372" s="27">
        <v>24.06474820143886</v>
      </c>
      <c r="Q372" s="27">
        <f t="shared" si="55"/>
        <v>2.4064748201438859</v>
      </c>
      <c r="R372" s="8">
        <v>3</v>
      </c>
      <c r="T372" s="27">
        <v>2.7464028776978435</v>
      </c>
      <c r="U372" s="27">
        <f t="shared" si="56"/>
        <v>0.27464028776978433</v>
      </c>
      <c r="V372" s="8">
        <v>3</v>
      </c>
      <c r="X372" s="27">
        <v>26.811151079136703</v>
      </c>
      <c r="Y372" s="27">
        <f t="shared" si="57"/>
        <v>2.6811151079136701</v>
      </c>
      <c r="Z372" s="8">
        <v>3</v>
      </c>
      <c r="AF372" s="9"/>
      <c r="AG372" s="9"/>
      <c r="AJ372" s="9"/>
      <c r="AK372" s="9"/>
      <c r="AN372" s="9"/>
      <c r="AO372" s="9"/>
      <c r="AR372" s="9"/>
      <c r="AS372" s="9"/>
      <c r="AV372" s="9"/>
      <c r="AW372" s="9"/>
      <c r="AZ372" s="9"/>
      <c r="BA372" s="9"/>
      <c r="BD372" s="27"/>
      <c r="BE372" s="27"/>
      <c r="BP372" s="27"/>
      <c r="BQ372" s="27"/>
    </row>
    <row r="373" spans="1:69" s="8" customFormat="1" x14ac:dyDescent="0.45">
      <c r="B373" s="9">
        <v>42.43333333333333</v>
      </c>
      <c r="C373" s="9">
        <v>142.48333333333332</v>
      </c>
      <c r="G373" s="8" t="s">
        <v>18</v>
      </c>
      <c r="J373" s="8">
        <v>7.9</v>
      </c>
      <c r="K373" s="8">
        <v>1365</v>
      </c>
      <c r="L373" s="8">
        <v>5</v>
      </c>
      <c r="M373" s="8">
        <v>0.78</v>
      </c>
      <c r="N373" s="9">
        <v>5.0501792114695352</v>
      </c>
      <c r="P373" s="27">
        <v>7.0503597122302137</v>
      </c>
      <c r="Q373" s="27">
        <f t="shared" si="55"/>
        <v>0.70503597122302142</v>
      </c>
      <c r="R373" s="8">
        <v>3</v>
      </c>
      <c r="T373" s="27">
        <v>1.0791366906474817</v>
      </c>
      <c r="U373" s="27">
        <f t="shared" si="56"/>
        <v>0.10791366906474817</v>
      </c>
      <c r="V373" s="8">
        <v>3</v>
      </c>
      <c r="X373" s="27">
        <v>8.1294964028776953</v>
      </c>
      <c r="Y373" s="27">
        <f t="shared" si="57"/>
        <v>0.8129496402877695</v>
      </c>
      <c r="Z373" s="8">
        <v>3</v>
      </c>
      <c r="AF373" s="9"/>
      <c r="AG373" s="9"/>
      <c r="AJ373" s="9"/>
      <c r="AK373" s="9"/>
      <c r="AN373" s="9"/>
      <c r="AO373" s="9"/>
      <c r="AR373" s="9"/>
      <c r="AS373" s="9"/>
      <c r="AV373" s="9"/>
      <c r="AW373" s="9"/>
      <c r="AZ373" s="9"/>
      <c r="BA373" s="9"/>
      <c r="BD373" s="27"/>
      <c r="BE373" s="27"/>
      <c r="BP373" s="27"/>
      <c r="BQ373" s="27"/>
    </row>
    <row r="374" spans="1:69" s="8" customFormat="1" x14ac:dyDescent="0.45">
      <c r="A374" s="8" t="s">
        <v>148</v>
      </c>
      <c r="B374" s="9">
        <v>40.32</v>
      </c>
      <c r="C374" s="9">
        <v>-3.32</v>
      </c>
      <c r="D374" s="8">
        <v>37</v>
      </c>
      <c r="E374" s="8">
        <v>50</v>
      </c>
      <c r="F374" s="8">
        <v>13</v>
      </c>
      <c r="G374" s="8" t="s">
        <v>30</v>
      </c>
      <c r="H374" s="8" t="s">
        <v>149</v>
      </c>
      <c r="I374" s="8">
        <v>2006</v>
      </c>
      <c r="J374" s="8">
        <v>13.5</v>
      </c>
      <c r="K374" s="8">
        <v>460</v>
      </c>
      <c r="L374" s="8">
        <v>30</v>
      </c>
      <c r="M374" s="8">
        <v>1.47</v>
      </c>
      <c r="N374" s="9"/>
      <c r="P374" s="27">
        <v>0.23796033994334281</v>
      </c>
      <c r="Q374" s="8">
        <f t="shared" si="55"/>
        <v>2.3796033994334283E-2</v>
      </c>
      <c r="R374" s="8">
        <v>3</v>
      </c>
      <c r="T374" s="27">
        <v>1.2046070460704614</v>
      </c>
      <c r="U374" s="8">
        <f t="shared" si="56"/>
        <v>0.12046070460704614</v>
      </c>
      <c r="V374" s="8">
        <v>3</v>
      </c>
      <c r="X374" s="33">
        <v>1.4425673860138042</v>
      </c>
      <c r="Y374" s="33">
        <f t="shared" si="57"/>
        <v>0.14425673860138041</v>
      </c>
      <c r="Z374" s="8">
        <v>3</v>
      </c>
      <c r="AB374" s="8">
        <v>9.4683263376272489E-2</v>
      </c>
      <c r="AC374" s="8">
        <f t="shared" ref="AC374:AC437" si="58">AB374/10</f>
        <v>9.4683263376272482E-3</v>
      </c>
      <c r="AD374" s="8">
        <v>3</v>
      </c>
      <c r="AF374" s="9"/>
      <c r="AG374" s="9"/>
      <c r="AJ374" s="9"/>
      <c r="AK374" s="9"/>
      <c r="AN374" s="9"/>
      <c r="AO374" s="9"/>
      <c r="AR374" s="9"/>
      <c r="AS374" s="9"/>
      <c r="AV374" s="9"/>
      <c r="AW374" s="9"/>
      <c r="AZ374" s="9"/>
      <c r="BA374" s="9"/>
      <c r="BD374" s="27"/>
      <c r="BE374" s="27"/>
      <c r="BP374" s="27"/>
      <c r="BQ374" s="27"/>
    </row>
    <row r="375" spans="1:69" s="8" customFormat="1" x14ac:dyDescent="0.45">
      <c r="B375" s="9">
        <v>40.32</v>
      </c>
      <c r="C375" s="9">
        <v>-3.32</v>
      </c>
      <c r="D375" s="8">
        <v>37</v>
      </c>
      <c r="E375" s="8">
        <v>50</v>
      </c>
      <c r="F375" s="8">
        <v>13</v>
      </c>
      <c r="G375" s="8" t="s">
        <v>30</v>
      </c>
      <c r="H375" s="8" t="s">
        <v>149</v>
      </c>
      <c r="I375" s="8" t="s">
        <v>150</v>
      </c>
      <c r="J375" s="8">
        <v>13.5</v>
      </c>
      <c r="K375" s="8">
        <v>460</v>
      </c>
      <c r="L375" s="8">
        <v>30</v>
      </c>
      <c r="M375" s="8">
        <v>1.47</v>
      </c>
      <c r="N375" s="9">
        <v>8.1</v>
      </c>
      <c r="P375" s="27">
        <v>0.25707991744641889</v>
      </c>
      <c r="Q375" s="8">
        <f t="shared" si="55"/>
        <v>2.5707991744641889E-2</v>
      </c>
      <c r="R375" s="8">
        <v>3</v>
      </c>
      <c r="T375" s="27">
        <v>0.87104787714543852</v>
      </c>
      <c r="U375" s="8">
        <f t="shared" si="56"/>
        <v>8.7104787714543858E-2</v>
      </c>
      <c r="V375" s="8">
        <v>3</v>
      </c>
      <c r="X375" s="33">
        <v>1.1281277945918573</v>
      </c>
      <c r="Y375" s="33">
        <f t="shared" si="57"/>
        <v>0.11281277945918573</v>
      </c>
      <c r="Z375" s="8">
        <v>3</v>
      </c>
      <c r="AB375" s="8">
        <v>0.12313528248178704</v>
      </c>
      <c r="AC375" s="8">
        <f t="shared" si="58"/>
        <v>1.2313528248178704E-2</v>
      </c>
      <c r="AD375" s="8">
        <v>3</v>
      </c>
      <c r="AF375" s="9">
        <v>8.1199999999999992</v>
      </c>
      <c r="AG375" s="9">
        <v>0.12</v>
      </c>
      <c r="AH375" s="8">
        <v>3</v>
      </c>
      <c r="AJ375" s="9"/>
      <c r="AK375" s="9"/>
      <c r="AN375" s="9"/>
      <c r="AO375" s="9"/>
      <c r="AR375" s="9"/>
      <c r="AS375" s="9"/>
      <c r="AV375" s="9"/>
      <c r="AW375" s="9"/>
      <c r="AZ375" s="9"/>
      <c r="BA375" s="9"/>
      <c r="BD375" s="27"/>
      <c r="BE375" s="27"/>
      <c r="BP375" s="27"/>
      <c r="BQ375" s="27"/>
    </row>
    <row r="376" spans="1:69" s="8" customFormat="1" x14ac:dyDescent="0.45">
      <c r="B376" s="9">
        <v>40.32</v>
      </c>
      <c r="C376" s="9">
        <v>-3.32</v>
      </c>
      <c r="D376" s="8">
        <v>37</v>
      </c>
      <c r="E376" s="8">
        <v>50</v>
      </c>
      <c r="F376" s="8">
        <v>13</v>
      </c>
      <c r="G376" s="8" t="s">
        <v>30</v>
      </c>
      <c r="H376" s="8" t="s">
        <v>151</v>
      </c>
      <c r="I376" s="8">
        <v>2006</v>
      </c>
      <c r="J376" s="8">
        <v>13.5</v>
      </c>
      <c r="K376" s="8">
        <v>460</v>
      </c>
      <c r="L376" s="8">
        <v>30</v>
      </c>
      <c r="M376" s="8">
        <v>1.47</v>
      </c>
      <c r="N376" s="9"/>
      <c r="P376" s="27">
        <v>11.322946175637398</v>
      </c>
      <c r="Q376" s="8">
        <f t="shared" si="55"/>
        <v>1.1322946175637398</v>
      </c>
      <c r="R376" s="8">
        <v>3</v>
      </c>
      <c r="T376" s="27">
        <v>9.4281842818428228</v>
      </c>
      <c r="U376" s="8">
        <f t="shared" si="56"/>
        <v>0.9428184281842823</v>
      </c>
      <c r="V376" s="8">
        <v>3</v>
      </c>
      <c r="X376" s="33">
        <v>20.751130457480222</v>
      </c>
      <c r="Y376" s="33">
        <f t="shared" si="57"/>
        <v>2.0751130457480222</v>
      </c>
      <c r="Z376" s="8">
        <v>3</v>
      </c>
      <c r="AB376" s="8">
        <v>0.1966034640806677</v>
      </c>
      <c r="AC376" s="8">
        <f t="shared" si="58"/>
        <v>1.966034640806677E-2</v>
      </c>
      <c r="AD376" s="8">
        <v>3</v>
      </c>
      <c r="AF376" s="9"/>
      <c r="AG376" s="9"/>
      <c r="AJ376" s="9"/>
      <c r="AK376" s="9"/>
      <c r="AN376" s="9"/>
      <c r="AO376" s="9"/>
      <c r="AR376" s="9"/>
      <c r="AS376" s="9"/>
      <c r="AV376" s="9"/>
      <c r="AW376" s="9"/>
      <c r="AZ376" s="9"/>
      <c r="BA376" s="9"/>
      <c r="BD376" s="27"/>
      <c r="BE376" s="27"/>
      <c r="BP376" s="27"/>
      <c r="BQ376" s="27"/>
    </row>
    <row r="377" spans="1:69" s="8" customFormat="1" x14ac:dyDescent="0.45">
      <c r="B377" s="9">
        <v>40.32</v>
      </c>
      <c r="C377" s="9">
        <v>-3.32</v>
      </c>
      <c r="D377" s="8">
        <v>37</v>
      </c>
      <c r="E377" s="8">
        <v>50</v>
      </c>
      <c r="F377" s="8">
        <v>13</v>
      </c>
      <c r="G377" s="8" t="s">
        <v>30</v>
      </c>
      <c r="H377" s="8" t="s">
        <v>149</v>
      </c>
      <c r="I377" s="8">
        <v>2007</v>
      </c>
      <c r="J377" s="8">
        <v>13.5</v>
      </c>
      <c r="K377" s="8">
        <v>460</v>
      </c>
      <c r="L377" s="8">
        <v>30</v>
      </c>
      <c r="M377" s="8">
        <v>1.47</v>
      </c>
      <c r="N377" s="9"/>
      <c r="P377" s="27">
        <v>0.27619949494949497</v>
      </c>
      <c r="Q377" s="8">
        <f t="shared" si="55"/>
        <v>2.7619949494949496E-2</v>
      </c>
      <c r="R377" s="8">
        <v>3</v>
      </c>
      <c r="T377" s="27">
        <v>0.53748870822041561</v>
      </c>
      <c r="U377" s="8">
        <f t="shared" si="56"/>
        <v>5.3748870822041564E-2</v>
      </c>
      <c r="V377" s="8">
        <v>3</v>
      </c>
      <c r="X377" s="33">
        <v>0.81368820316991064</v>
      </c>
      <c r="Y377" s="33">
        <f t="shared" si="57"/>
        <v>8.1368820316991067E-2</v>
      </c>
      <c r="Z377" s="8">
        <v>3</v>
      </c>
      <c r="AB377" s="8">
        <v>0.15158730158730158</v>
      </c>
      <c r="AC377" s="8">
        <f t="shared" si="58"/>
        <v>1.5158730158730158E-2</v>
      </c>
      <c r="AD377" s="8">
        <v>3</v>
      </c>
      <c r="AF377" s="9"/>
      <c r="AG377" s="9"/>
      <c r="AJ377" s="9"/>
      <c r="AK377" s="9"/>
      <c r="AN377" s="9"/>
      <c r="AO377" s="9"/>
      <c r="AR377" s="9"/>
      <c r="AS377" s="9"/>
      <c r="AV377" s="9"/>
      <c r="AW377" s="9"/>
      <c r="AZ377" s="9"/>
      <c r="BA377" s="9"/>
      <c r="BD377" s="27"/>
      <c r="BE377" s="27"/>
      <c r="BP377" s="27"/>
      <c r="BQ377" s="27"/>
    </row>
    <row r="378" spans="1:69" s="8" customFormat="1" x14ac:dyDescent="0.45">
      <c r="B378" s="9">
        <v>40.32</v>
      </c>
      <c r="C378" s="9">
        <v>-3.32</v>
      </c>
      <c r="D378" s="8">
        <v>37</v>
      </c>
      <c r="E378" s="8">
        <v>50</v>
      </c>
      <c r="F378" s="8">
        <v>13</v>
      </c>
      <c r="G378" s="8" t="s">
        <v>30</v>
      </c>
      <c r="H378" s="8" t="s">
        <v>152</v>
      </c>
      <c r="I378" s="8">
        <v>2006</v>
      </c>
      <c r="J378" s="8">
        <v>13.5</v>
      </c>
      <c r="K378" s="8">
        <v>460</v>
      </c>
      <c r="L378" s="8">
        <v>30</v>
      </c>
      <c r="M378" s="8">
        <v>1.47</v>
      </c>
      <c r="N378" s="9"/>
      <c r="P378" s="27">
        <v>6.1671388101983053</v>
      </c>
      <c r="Q378" s="8">
        <f t="shared" si="55"/>
        <v>0.61671388101983049</v>
      </c>
      <c r="R378" s="8">
        <v>3</v>
      </c>
      <c r="T378" s="27">
        <v>16.968834688346888</v>
      </c>
      <c r="U378" s="8">
        <f t="shared" si="56"/>
        <v>1.6968834688346888</v>
      </c>
      <c r="V378" s="8">
        <v>3</v>
      </c>
      <c r="X378" s="33">
        <v>23.135973498545194</v>
      </c>
      <c r="Y378" s="33">
        <f t="shared" si="57"/>
        <v>2.3135973498545193</v>
      </c>
      <c r="Z378" s="8">
        <v>3</v>
      </c>
      <c r="AB378" s="8">
        <v>0.21300718869107924</v>
      </c>
      <c r="AC378" s="8">
        <f t="shared" si="58"/>
        <v>2.1300718869107924E-2</v>
      </c>
      <c r="AD378" s="8">
        <v>3</v>
      </c>
      <c r="AF378" s="9"/>
      <c r="AG378" s="9"/>
      <c r="AJ378" s="9"/>
      <c r="AK378" s="9"/>
      <c r="AN378" s="9"/>
      <c r="AO378" s="9"/>
      <c r="AR378" s="9"/>
      <c r="AS378" s="9"/>
      <c r="AV378" s="9"/>
      <c r="AW378" s="9"/>
      <c r="AZ378" s="9"/>
      <c r="BA378" s="9"/>
      <c r="BD378" s="27"/>
      <c r="BE378" s="27"/>
      <c r="BP378" s="27"/>
      <c r="BQ378" s="27"/>
    </row>
    <row r="379" spans="1:69" s="8" customFormat="1" x14ac:dyDescent="0.45">
      <c r="B379" s="9">
        <v>40.32</v>
      </c>
      <c r="C379" s="9">
        <v>-3.32</v>
      </c>
      <c r="D379" s="8">
        <v>37</v>
      </c>
      <c r="E379" s="8">
        <v>50</v>
      </c>
      <c r="F379" s="8">
        <v>13</v>
      </c>
      <c r="G379" s="8" t="s">
        <v>30</v>
      </c>
      <c r="H379" s="8" t="s">
        <v>153</v>
      </c>
      <c r="I379" s="8">
        <v>2006</v>
      </c>
      <c r="J379" s="8">
        <v>13.5</v>
      </c>
      <c r="K379" s="8">
        <v>460</v>
      </c>
      <c r="L379" s="8">
        <v>30</v>
      </c>
      <c r="M379" s="8">
        <v>1.47</v>
      </c>
      <c r="N379" s="9"/>
      <c r="P379" s="27">
        <v>5.1260623229461668</v>
      </c>
      <c r="Q379" s="8">
        <f t="shared" si="55"/>
        <v>0.51260623229461666</v>
      </c>
      <c r="R379" s="8">
        <v>3</v>
      </c>
      <c r="T379" s="27">
        <v>17.234417344173441</v>
      </c>
      <c r="U379" s="8">
        <f t="shared" si="56"/>
        <v>1.7234417344173441</v>
      </c>
      <c r="V379" s="8">
        <v>3</v>
      </c>
      <c r="X379" s="33">
        <v>22.360479667119606</v>
      </c>
      <c r="Y379" s="33">
        <f t="shared" si="57"/>
        <v>2.2360479667119604</v>
      </c>
      <c r="Z379" s="8">
        <v>3</v>
      </c>
      <c r="AB379" s="8">
        <v>0.25667004390408643</v>
      </c>
      <c r="AC379" s="8">
        <f t="shared" si="58"/>
        <v>2.5667004390408643E-2</v>
      </c>
      <c r="AD379" s="8">
        <v>3</v>
      </c>
      <c r="AF379" s="9"/>
      <c r="AG379" s="9"/>
      <c r="AJ379" s="9"/>
      <c r="AK379" s="9"/>
      <c r="AN379" s="9"/>
      <c r="AO379" s="9"/>
      <c r="AR379" s="9"/>
      <c r="AS379" s="9"/>
      <c r="AV379" s="9"/>
      <c r="AW379" s="9"/>
      <c r="AZ379" s="9"/>
      <c r="BA379" s="9"/>
      <c r="BD379" s="27"/>
      <c r="BE379" s="27"/>
      <c r="BP379" s="27"/>
      <c r="BQ379" s="27"/>
    </row>
    <row r="380" spans="1:69" s="8" customFormat="1" x14ac:dyDescent="0.45">
      <c r="B380" s="9">
        <v>40.32</v>
      </c>
      <c r="C380" s="9">
        <v>-3.32</v>
      </c>
      <c r="D380" s="8">
        <v>37</v>
      </c>
      <c r="E380" s="8">
        <v>50</v>
      </c>
      <c r="F380" s="8">
        <v>13</v>
      </c>
      <c r="G380" s="8" t="s">
        <v>30</v>
      </c>
      <c r="H380" s="8" t="s">
        <v>154</v>
      </c>
      <c r="I380" s="8">
        <v>2006</v>
      </c>
      <c r="J380" s="8">
        <v>13.5</v>
      </c>
      <c r="K380" s="8">
        <v>460</v>
      </c>
      <c r="L380" s="8">
        <v>30</v>
      </c>
      <c r="M380" s="8">
        <v>1.47</v>
      </c>
      <c r="N380" s="9"/>
      <c r="P380" s="27">
        <v>13.801699716713884</v>
      </c>
      <c r="Q380" s="8">
        <f t="shared" si="55"/>
        <v>1.3801699716713884</v>
      </c>
      <c r="R380" s="8">
        <v>3</v>
      </c>
      <c r="T380" s="27">
        <v>10.433604336043352</v>
      </c>
      <c r="U380" s="8">
        <f t="shared" si="56"/>
        <v>1.0433604336043352</v>
      </c>
      <c r="V380" s="8">
        <v>3</v>
      </c>
      <c r="X380" s="33">
        <v>24.235304052757236</v>
      </c>
      <c r="Y380" s="33">
        <f t="shared" si="57"/>
        <v>2.4235304052757236</v>
      </c>
      <c r="Z380" s="8">
        <v>3</v>
      </c>
      <c r="AB380" s="8">
        <v>0.22229459159550341</v>
      </c>
      <c r="AC380" s="8">
        <f t="shared" si="58"/>
        <v>2.2229459159550342E-2</v>
      </c>
      <c r="AD380" s="8">
        <v>3</v>
      </c>
      <c r="AF380" s="9"/>
      <c r="AG380" s="9"/>
      <c r="AJ380" s="9"/>
      <c r="AK380" s="9"/>
      <c r="AN380" s="9"/>
      <c r="AO380" s="9"/>
      <c r="AR380" s="9"/>
      <c r="AS380" s="9"/>
      <c r="AV380" s="9"/>
      <c r="AW380" s="9"/>
      <c r="AZ380" s="9"/>
      <c r="BA380" s="9"/>
      <c r="BD380" s="27"/>
      <c r="BE380" s="27"/>
      <c r="BP380" s="27"/>
      <c r="BQ380" s="27"/>
    </row>
    <row r="381" spans="1:69" s="8" customFormat="1" x14ac:dyDescent="0.45">
      <c r="B381" s="9">
        <v>40.32</v>
      </c>
      <c r="C381" s="9">
        <v>-3.32</v>
      </c>
      <c r="D381" s="8">
        <v>37</v>
      </c>
      <c r="E381" s="8">
        <v>50</v>
      </c>
      <c r="F381" s="8">
        <v>13</v>
      </c>
      <c r="G381" s="8" t="s">
        <v>30</v>
      </c>
      <c r="H381" s="8" t="s">
        <v>151</v>
      </c>
      <c r="I381" s="8" t="s">
        <v>150</v>
      </c>
      <c r="J381" s="8">
        <v>13.5</v>
      </c>
      <c r="K381" s="8">
        <v>460</v>
      </c>
      <c r="L381" s="8">
        <v>30</v>
      </c>
      <c r="M381" s="8">
        <v>1.47</v>
      </c>
      <c r="N381" s="9"/>
      <c r="P381" s="27">
        <v>8.6996675322631418</v>
      </c>
      <c r="Q381" s="8">
        <f t="shared" si="55"/>
        <v>0.86996675322631423</v>
      </c>
      <c r="R381" s="8">
        <v>3</v>
      </c>
      <c r="T381" s="27">
        <v>9.1615477265883811</v>
      </c>
      <c r="U381" s="8">
        <f t="shared" si="56"/>
        <v>0.91615477265883816</v>
      </c>
      <c r="V381" s="8">
        <v>3</v>
      </c>
      <c r="X381" s="33">
        <v>17.861215258851523</v>
      </c>
      <c r="Y381" s="33">
        <f t="shared" si="57"/>
        <v>1.7861215258851524</v>
      </c>
      <c r="Z381" s="8">
        <v>3</v>
      </c>
      <c r="AB381" s="8">
        <v>0.22296159598591209</v>
      </c>
      <c r="AC381" s="8">
        <f t="shared" si="58"/>
        <v>2.2296159598591207E-2</v>
      </c>
      <c r="AD381" s="8">
        <v>3</v>
      </c>
      <c r="AF381" s="9"/>
      <c r="AG381" s="9"/>
      <c r="AJ381" s="9"/>
      <c r="AK381" s="9"/>
      <c r="AN381" s="9"/>
      <c r="AO381" s="9"/>
      <c r="AR381" s="9"/>
      <c r="AS381" s="9"/>
      <c r="AV381" s="9"/>
      <c r="AW381" s="9"/>
      <c r="AZ381" s="9"/>
      <c r="BA381" s="9"/>
      <c r="BD381" s="27"/>
      <c r="BE381" s="27"/>
      <c r="BP381" s="27"/>
      <c r="BQ381" s="27"/>
    </row>
    <row r="382" spans="1:69" s="8" customFormat="1" x14ac:dyDescent="0.45">
      <c r="B382" s="9">
        <v>40.32</v>
      </c>
      <c r="C382" s="9">
        <v>-3.32</v>
      </c>
      <c r="D382" s="8">
        <v>37</v>
      </c>
      <c r="E382" s="8">
        <v>50</v>
      </c>
      <c r="F382" s="8">
        <v>13</v>
      </c>
      <c r="G382" s="8" t="s">
        <v>30</v>
      </c>
      <c r="H382" s="8" t="s">
        <v>154</v>
      </c>
      <c r="I382" s="8" t="s">
        <v>150</v>
      </c>
      <c r="J382" s="8">
        <v>13.5</v>
      </c>
      <c r="K382" s="8">
        <v>460</v>
      </c>
      <c r="L382" s="8">
        <v>30</v>
      </c>
      <c r="M382" s="8">
        <v>1.47</v>
      </c>
      <c r="N382" s="9"/>
      <c r="P382" s="27">
        <v>10.038476120983207</v>
      </c>
      <c r="Q382" s="8">
        <f t="shared" si="55"/>
        <v>1.0038476120983206</v>
      </c>
      <c r="R382" s="8">
        <v>3</v>
      </c>
      <c r="T382" s="27">
        <v>9.8065341764528711</v>
      </c>
      <c r="U382" s="8">
        <f t="shared" si="56"/>
        <v>0.98065341764528713</v>
      </c>
      <c r="V382" s="8">
        <v>3</v>
      </c>
      <c r="X382" s="33">
        <v>19.845010297436076</v>
      </c>
      <c r="Y382" s="33">
        <f t="shared" si="57"/>
        <v>1.9845010297436076</v>
      </c>
      <c r="Z382" s="8">
        <v>3</v>
      </c>
      <c r="AB382" s="8">
        <v>0.25564842958459977</v>
      </c>
      <c r="AC382" s="8">
        <f t="shared" si="58"/>
        <v>2.5564842958459975E-2</v>
      </c>
      <c r="AD382" s="8">
        <v>3</v>
      </c>
      <c r="AF382" s="9"/>
      <c r="AG382" s="9"/>
      <c r="AJ382" s="9"/>
      <c r="AK382" s="9"/>
      <c r="AN382" s="9"/>
      <c r="AO382" s="9"/>
      <c r="AR382" s="9"/>
      <c r="AS382" s="9"/>
      <c r="AV382" s="9"/>
      <c r="AW382" s="9"/>
      <c r="AZ382" s="9"/>
      <c r="BA382" s="9"/>
      <c r="BD382" s="27"/>
      <c r="BE382" s="27"/>
      <c r="BP382" s="27"/>
      <c r="BQ382" s="27"/>
    </row>
    <row r="383" spans="1:69" s="8" customFormat="1" x14ac:dyDescent="0.45">
      <c r="B383" s="9">
        <v>40.32</v>
      </c>
      <c r="C383" s="9">
        <v>-3.32</v>
      </c>
      <c r="D383" s="8">
        <v>37</v>
      </c>
      <c r="E383" s="8">
        <v>50</v>
      </c>
      <c r="F383" s="8">
        <v>13</v>
      </c>
      <c r="G383" s="8" t="s">
        <v>30</v>
      </c>
      <c r="H383" s="8" t="s">
        <v>152</v>
      </c>
      <c r="I383" s="8" t="s">
        <v>150</v>
      </c>
      <c r="J383" s="8">
        <v>13.5</v>
      </c>
      <c r="K383" s="8">
        <v>460</v>
      </c>
      <c r="L383" s="8">
        <v>30</v>
      </c>
      <c r="M383" s="8">
        <v>1.47</v>
      </c>
      <c r="N383" s="9"/>
      <c r="P383" s="27">
        <v>3.9121678899476375</v>
      </c>
      <c r="Q383" s="8">
        <f t="shared" si="55"/>
        <v>0.39121678899476375</v>
      </c>
      <c r="R383" s="8">
        <v>3</v>
      </c>
      <c r="T383" s="27">
        <v>15.008054802770257</v>
      </c>
      <c r="U383" s="8">
        <f t="shared" si="56"/>
        <v>1.5008054802770256</v>
      </c>
      <c r="V383" s="8">
        <v>3</v>
      </c>
      <c r="X383" s="33">
        <v>18.920222692717893</v>
      </c>
      <c r="Y383" s="33">
        <f t="shared" si="57"/>
        <v>1.8920222692717892</v>
      </c>
      <c r="Z383" s="8">
        <v>3</v>
      </c>
      <c r="AB383" s="8">
        <v>0.25741062382399765</v>
      </c>
      <c r="AC383" s="8">
        <f t="shared" si="58"/>
        <v>2.5741062382399767E-2</v>
      </c>
      <c r="AD383" s="8">
        <v>3</v>
      </c>
      <c r="AF383" s="9"/>
      <c r="AG383" s="9"/>
      <c r="AJ383" s="9"/>
      <c r="AK383" s="9"/>
      <c r="AN383" s="9"/>
      <c r="AO383" s="9"/>
      <c r="AR383" s="9"/>
      <c r="AS383" s="9"/>
      <c r="AV383" s="9"/>
      <c r="AW383" s="9"/>
      <c r="AZ383" s="9"/>
      <c r="BA383" s="9"/>
      <c r="BD383" s="27"/>
      <c r="BE383" s="27"/>
      <c r="BP383" s="27"/>
      <c r="BQ383" s="27"/>
    </row>
    <row r="384" spans="1:69" s="8" customFormat="1" x14ac:dyDescent="0.45">
      <c r="B384" s="9">
        <v>40.32</v>
      </c>
      <c r="C384" s="9">
        <v>-3.32</v>
      </c>
      <c r="D384" s="8">
        <v>37</v>
      </c>
      <c r="E384" s="8">
        <v>50</v>
      </c>
      <c r="F384" s="8">
        <v>13</v>
      </c>
      <c r="G384" s="8" t="s">
        <v>30</v>
      </c>
      <c r="H384" s="8" t="s">
        <v>154</v>
      </c>
      <c r="I384" s="8">
        <v>2007</v>
      </c>
      <c r="J384" s="8">
        <v>13.5</v>
      </c>
      <c r="K384" s="8">
        <v>460</v>
      </c>
      <c r="L384" s="8">
        <v>30</v>
      </c>
      <c r="M384" s="8">
        <v>1.47</v>
      </c>
      <c r="N384" s="9"/>
      <c r="P384" s="27">
        <v>6.2752525252525304</v>
      </c>
      <c r="Q384" s="8">
        <f t="shared" si="55"/>
        <v>0.62752525252525304</v>
      </c>
      <c r="R384" s="8">
        <v>3</v>
      </c>
      <c r="T384" s="27">
        <v>9.17946401686239</v>
      </c>
      <c r="U384" s="8">
        <f t="shared" si="56"/>
        <v>0.91794640168623898</v>
      </c>
      <c r="V384" s="8">
        <v>3</v>
      </c>
      <c r="X384" s="33">
        <v>15.45471654211492</v>
      </c>
      <c r="Y384" s="33">
        <f t="shared" si="57"/>
        <v>1.5454716542114919</v>
      </c>
      <c r="Z384" s="8">
        <v>3</v>
      </c>
      <c r="AB384" s="8">
        <v>0.28900226757369613</v>
      </c>
      <c r="AC384" s="8">
        <f t="shared" si="58"/>
        <v>2.8900226757369613E-2</v>
      </c>
      <c r="AD384" s="8">
        <v>3</v>
      </c>
      <c r="AF384" s="9"/>
      <c r="AG384" s="9"/>
      <c r="AJ384" s="9"/>
      <c r="AK384" s="9"/>
      <c r="AN384" s="9"/>
      <c r="AO384" s="9"/>
      <c r="AR384" s="9"/>
      <c r="AS384" s="9"/>
      <c r="AV384" s="9"/>
      <c r="AW384" s="9"/>
      <c r="AZ384" s="9"/>
      <c r="BA384" s="9"/>
      <c r="BD384" s="27"/>
      <c r="BE384" s="27"/>
      <c r="BP384" s="27"/>
      <c r="BQ384" s="27"/>
    </row>
    <row r="385" spans="1:69" s="8" customFormat="1" x14ac:dyDescent="0.45">
      <c r="B385" s="9">
        <v>40.32</v>
      </c>
      <c r="C385" s="9">
        <v>-3.32</v>
      </c>
      <c r="D385" s="8">
        <v>37</v>
      </c>
      <c r="E385" s="8">
        <v>50</v>
      </c>
      <c r="F385" s="8">
        <v>13</v>
      </c>
      <c r="G385" s="8" t="s">
        <v>30</v>
      </c>
      <c r="H385" s="8" t="s">
        <v>151</v>
      </c>
      <c r="I385" s="8">
        <v>2007</v>
      </c>
      <c r="J385" s="8">
        <v>13.5</v>
      </c>
      <c r="K385" s="8">
        <v>460</v>
      </c>
      <c r="L385" s="8">
        <v>30</v>
      </c>
      <c r="M385" s="8">
        <v>1.47</v>
      </c>
      <c r="N385" s="9"/>
      <c r="P385" s="27">
        <v>6.0763888888888848</v>
      </c>
      <c r="Q385" s="8">
        <f t="shared" si="55"/>
        <v>0.60763888888888851</v>
      </c>
      <c r="R385" s="8">
        <v>3</v>
      </c>
      <c r="T385" s="27">
        <v>8.8949111713339413</v>
      </c>
      <c r="U385" s="8">
        <f t="shared" si="56"/>
        <v>0.88949111713339413</v>
      </c>
      <c r="V385" s="8">
        <v>3</v>
      </c>
      <c r="X385" s="33">
        <v>14.971300060222827</v>
      </c>
      <c r="Y385" s="33">
        <f t="shared" si="57"/>
        <v>1.4971300060222827</v>
      </c>
      <c r="Z385" s="8">
        <v>3</v>
      </c>
      <c r="AB385" s="8">
        <v>0.24931972789115647</v>
      </c>
      <c r="AC385" s="8">
        <f t="shared" si="58"/>
        <v>2.4931972789115648E-2</v>
      </c>
      <c r="AD385" s="8">
        <v>3</v>
      </c>
      <c r="AF385" s="9"/>
      <c r="AG385" s="9"/>
      <c r="AJ385" s="9"/>
      <c r="AK385" s="9"/>
      <c r="AN385" s="9"/>
      <c r="AO385" s="9"/>
      <c r="AR385" s="9"/>
      <c r="AS385" s="9"/>
      <c r="AV385" s="9"/>
      <c r="AW385" s="9"/>
      <c r="AZ385" s="9"/>
      <c r="BA385" s="9"/>
      <c r="BD385" s="27"/>
      <c r="BE385" s="27"/>
      <c r="BP385" s="27"/>
      <c r="BQ385" s="27"/>
    </row>
    <row r="386" spans="1:69" s="8" customFormat="1" x14ac:dyDescent="0.45">
      <c r="B386" s="9">
        <v>40.32</v>
      </c>
      <c r="C386" s="9">
        <v>-3.32</v>
      </c>
      <c r="D386" s="8">
        <v>37</v>
      </c>
      <c r="E386" s="8">
        <v>50</v>
      </c>
      <c r="F386" s="8">
        <v>13</v>
      </c>
      <c r="G386" s="8" t="s">
        <v>30</v>
      </c>
      <c r="H386" s="8" t="s">
        <v>153</v>
      </c>
      <c r="I386" s="8" t="s">
        <v>150</v>
      </c>
      <c r="J386" s="8">
        <v>13.5</v>
      </c>
      <c r="K386" s="8">
        <v>460</v>
      </c>
      <c r="L386" s="8">
        <v>30</v>
      </c>
      <c r="M386" s="8">
        <v>1.47</v>
      </c>
      <c r="N386" s="9"/>
      <c r="P386" s="27">
        <v>3.1817180301599515</v>
      </c>
      <c r="Q386" s="8">
        <f t="shared" si="55"/>
        <v>0.31817180301599512</v>
      </c>
      <c r="R386" s="8">
        <v>3</v>
      </c>
      <c r="T386" s="27">
        <v>14.382038542607646</v>
      </c>
      <c r="U386" s="8">
        <f t="shared" si="56"/>
        <v>1.4382038542607645</v>
      </c>
      <c r="V386" s="8">
        <v>3</v>
      </c>
      <c r="X386" s="33">
        <v>17.563756572767595</v>
      </c>
      <c r="Y386" s="33">
        <f t="shared" si="57"/>
        <v>1.7563756572767595</v>
      </c>
      <c r="Z386" s="8">
        <v>3</v>
      </c>
      <c r="AB386" s="8">
        <v>0.27595406957109081</v>
      </c>
      <c r="AC386" s="8">
        <f t="shared" si="58"/>
        <v>2.7595406957109082E-2</v>
      </c>
      <c r="AD386" s="8">
        <v>3</v>
      </c>
      <c r="AF386" s="9"/>
      <c r="AG386" s="9"/>
      <c r="AJ386" s="9"/>
      <c r="AK386" s="9"/>
      <c r="AN386" s="9"/>
      <c r="AO386" s="9"/>
      <c r="AR386" s="9"/>
      <c r="AS386" s="9"/>
      <c r="AV386" s="9"/>
      <c r="AW386" s="9"/>
      <c r="AZ386" s="9"/>
      <c r="BA386" s="9"/>
      <c r="BD386" s="27"/>
      <c r="BE386" s="27"/>
      <c r="BP386" s="27"/>
      <c r="BQ386" s="27"/>
    </row>
    <row r="387" spans="1:69" s="8" customFormat="1" x14ac:dyDescent="0.45">
      <c r="B387" s="9">
        <v>40.32</v>
      </c>
      <c r="C387" s="9">
        <v>-3.32</v>
      </c>
      <c r="D387" s="8">
        <v>37</v>
      </c>
      <c r="E387" s="8">
        <v>50</v>
      </c>
      <c r="F387" s="8">
        <v>13</v>
      </c>
      <c r="G387" s="8" t="s">
        <v>30</v>
      </c>
      <c r="H387" s="8" t="s">
        <v>152</v>
      </c>
      <c r="I387" s="8">
        <v>2007</v>
      </c>
      <c r="J387" s="8">
        <v>13.5</v>
      </c>
      <c r="K387" s="8">
        <v>460</v>
      </c>
      <c r="L387" s="8">
        <v>30</v>
      </c>
      <c r="M387" s="8">
        <v>1.47</v>
      </c>
      <c r="N387" s="9"/>
      <c r="P387" s="27">
        <v>1.6571969696969697</v>
      </c>
      <c r="Q387" s="8">
        <f t="shared" si="55"/>
        <v>0.16571969696969696</v>
      </c>
      <c r="R387" s="8">
        <v>3</v>
      </c>
      <c r="T387" s="27">
        <v>13.047274917193624</v>
      </c>
      <c r="U387" s="8">
        <f t="shared" si="56"/>
        <v>1.3047274917193623</v>
      </c>
      <c r="V387" s="8">
        <v>3</v>
      </c>
      <c r="X387" s="33">
        <v>14.704471886890595</v>
      </c>
      <c r="Y387" s="33">
        <f t="shared" si="57"/>
        <v>1.4704471886890595</v>
      </c>
      <c r="Z387" s="8">
        <v>3</v>
      </c>
      <c r="AB387" s="8">
        <v>0.3018140589569161</v>
      </c>
      <c r="AC387" s="8">
        <f t="shared" si="58"/>
        <v>3.0181405895691609E-2</v>
      </c>
      <c r="AD387" s="8">
        <v>3</v>
      </c>
      <c r="AF387" s="9"/>
      <c r="AG387" s="9"/>
      <c r="AJ387" s="9"/>
      <c r="AK387" s="9"/>
      <c r="AN387" s="9"/>
      <c r="AO387" s="9"/>
      <c r="AR387" s="9"/>
      <c r="AS387" s="9"/>
      <c r="AV387" s="9"/>
      <c r="AW387" s="9"/>
      <c r="AZ387" s="9"/>
      <c r="BA387" s="9"/>
      <c r="BD387" s="27"/>
      <c r="BE387" s="27"/>
      <c r="BP387" s="27"/>
      <c r="BQ387" s="27"/>
    </row>
    <row r="388" spans="1:69" s="8" customFormat="1" x14ac:dyDescent="0.45">
      <c r="B388" s="9">
        <v>40.32</v>
      </c>
      <c r="C388" s="9">
        <v>-3.32</v>
      </c>
      <c r="D388" s="8">
        <v>37</v>
      </c>
      <c r="E388" s="8">
        <v>50</v>
      </c>
      <c r="F388" s="8">
        <v>13</v>
      </c>
      <c r="G388" s="8" t="s">
        <v>30</v>
      </c>
      <c r="H388" s="8" t="s">
        <v>153</v>
      </c>
      <c r="I388" s="8">
        <v>2007</v>
      </c>
      <c r="J388" s="8">
        <v>13.5</v>
      </c>
      <c r="K388" s="8">
        <v>460</v>
      </c>
      <c r="L388" s="8">
        <v>30</v>
      </c>
      <c r="M388" s="8">
        <v>1.47</v>
      </c>
      <c r="N388" s="9"/>
      <c r="P388" s="27">
        <v>1.2373737373737363</v>
      </c>
      <c r="Q388" s="8">
        <f t="shared" si="55"/>
        <v>0.12373737373737363</v>
      </c>
      <c r="R388" s="8">
        <v>3</v>
      </c>
      <c r="T388" s="27">
        <v>11.529659741041851</v>
      </c>
      <c r="U388" s="8">
        <f t="shared" si="56"/>
        <v>1.1529659741041851</v>
      </c>
      <c r="V388" s="8">
        <v>3</v>
      </c>
      <c r="X388" s="33">
        <v>12.767033478415588</v>
      </c>
      <c r="Y388" s="33">
        <f t="shared" si="57"/>
        <v>1.2767033478415588</v>
      </c>
      <c r="Z388" s="8">
        <v>3</v>
      </c>
      <c r="AB388" s="8">
        <v>0.29523809523809524</v>
      </c>
      <c r="AC388" s="8">
        <f t="shared" si="58"/>
        <v>2.9523809523809525E-2</v>
      </c>
      <c r="AD388" s="8">
        <v>3</v>
      </c>
      <c r="AF388" s="9"/>
      <c r="AG388" s="9"/>
      <c r="AJ388" s="9"/>
      <c r="AK388" s="9"/>
      <c r="AN388" s="9"/>
      <c r="AO388" s="9"/>
      <c r="AR388" s="9"/>
      <c r="AS388" s="9"/>
      <c r="AV388" s="9"/>
      <c r="AW388" s="9"/>
      <c r="AZ388" s="9"/>
      <c r="BA388" s="9"/>
      <c r="BD388" s="27"/>
      <c r="BE388" s="27"/>
      <c r="BP388" s="27"/>
      <c r="BQ388" s="27"/>
    </row>
    <row r="389" spans="1:69" s="8" customFormat="1" x14ac:dyDescent="0.45">
      <c r="A389" s="8" t="s">
        <v>155</v>
      </c>
      <c r="B389" s="9">
        <v>46.8</v>
      </c>
      <c r="C389" s="9">
        <v>-71.38333333333334</v>
      </c>
      <c r="D389" s="8">
        <v>35.5</v>
      </c>
      <c r="E389" s="8">
        <f t="shared" ref="E389:E452" si="59">100-D389-F389</f>
        <v>41.8</v>
      </c>
      <c r="F389" s="8">
        <v>22.7</v>
      </c>
      <c r="G389" s="8" t="s">
        <v>30</v>
      </c>
      <c r="H389" s="8" t="s">
        <v>25</v>
      </c>
      <c r="I389" s="8">
        <v>2001</v>
      </c>
      <c r="J389" s="8">
        <v>4</v>
      </c>
      <c r="K389" s="8">
        <v>1100</v>
      </c>
      <c r="L389" s="8">
        <v>20</v>
      </c>
      <c r="M389" s="8">
        <v>1.45</v>
      </c>
      <c r="N389" s="9">
        <v>6.3</v>
      </c>
      <c r="P389" s="27">
        <v>1.654054054054054</v>
      </c>
      <c r="Q389" s="33">
        <f t="shared" si="55"/>
        <v>0.16540540540540541</v>
      </c>
      <c r="R389" s="8">
        <v>4</v>
      </c>
      <c r="S389" s="8">
        <f t="shared" ref="S389:S452" si="60">P389/T389</f>
        <v>8.3162162162162208</v>
      </c>
      <c r="T389" s="33">
        <v>0.19889502762430927</v>
      </c>
      <c r="U389" s="33">
        <f t="shared" si="56"/>
        <v>1.9889502762430927E-2</v>
      </c>
      <c r="V389" s="8">
        <v>4</v>
      </c>
      <c r="X389" s="33">
        <v>1.8529490816783634</v>
      </c>
      <c r="Y389" s="33">
        <f t="shared" si="57"/>
        <v>0.18529490816783634</v>
      </c>
      <c r="Z389" s="8">
        <v>4</v>
      </c>
      <c r="AB389" s="37">
        <v>0.52107279693486586</v>
      </c>
      <c r="AC389" s="37">
        <f t="shared" si="58"/>
        <v>5.2107279693486587E-2</v>
      </c>
      <c r="AD389" s="8">
        <v>4</v>
      </c>
      <c r="AF389" s="9">
        <v>19.5</v>
      </c>
      <c r="AG389" s="9">
        <v>1.95</v>
      </c>
      <c r="AH389" s="8">
        <v>4</v>
      </c>
      <c r="AJ389" s="9">
        <v>1.4</v>
      </c>
      <c r="AK389" s="9">
        <v>0.14000000000000001</v>
      </c>
      <c r="AL389" s="8">
        <v>4</v>
      </c>
      <c r="AN389" s="9">
        <f t="shared" ref="AN389:AN452" si="61">AF389/AJ389</f>
        <v>13.928571428571429</v>
      </c>
      <c r="AO389" s="33">
        <f t="shared" ref="AO389:AO452" si="62">AN389/10</f>
        <v>1.3928571428571428</v>
      </c>
      <c r="AP389" s="8">
        <v>4</v>
      </c>
      <c r="AR389" s="9"/>
      <c r="AS389" s="9"/>
      <c r="AV389" s="9"/>
      <c r="AW389" s="9"/>
      <c r="AZ389" s="9"/>
      <c r="BA389" s="9"/>
      <c r="BD389" s="27"/>
      <c r="BE389" s="27"/>
      <c r="BP389" s="27"/>
      <c r="BQ389" s="27"/>
    </row>
    <row r="390" spans="1:69" s="8" customFormat="1" x14ac:dyDescent="0.45">
      <c r="B390" s="9">
        <v>46.8</v>
      </c>
      <c r="C390" s="9">
        <v>-71.38333333333334</v>
      </c>
      <c r="D390" s="8">
        <v>35.5</v>
      </c>
      <c r="E390" s="8">
        <f t="shared" si="59"/>
        <v>41.8</v>
      </c>
      <c r="F390" s="8">
        <v>22.7</v>
      </c>
      <c r="G390" s="8" t="s">
        <v>30</v>
      </c>
      <c r="H390" s="8" t="s">
        <v>156</v>
      </c>
      <c r="I390" s="8">
        <v>2001</v>
      </c>
      <c r="J390" s="8">
        <v>4</v>
      </c>
      <c r="K390" s="8">
        <v>1100</v>
      </c>
      <c r="L390" s="8">
        <v>20</v>
      </c>
      <c r="M390" s="8">
        <v>1.45</v>
      </c>
      <c r="N390" s="9">
        <v>6.3</v>
      </c>
      <c r="P390" s="27">
        <v>6.7945945945945878</v>
      </c>
      <c r="Q390" s="33">
        <f t="shared" si="55"/>
        <v>0.67945945945945874</v>
      </c>
      <c r="R390" s="8">
        <v>4</v>
      </c>
      <c r="S390" s="8">
        <f t="shared" si="60"/>
        <v>0.79445841190027122</v>
      </c>
      <c r="T390" s="27">
        <v>8.5524861878453073</v>
      </c>
      <c r="U390" s="33">
        <f t="shared" si="56"/>
        <v>0.85524861878453073</v>
      </c>
      <c r="V390" s="8">
        <v>4</v>
      </c>
      <c r="X390" s="33">
        <v>15.347080782439896</v>
      </c>
      <c r="Y390" s="33">
        <f t="shared" si="57"/>
        <v>1.5347080782439897</v>
      </c>
      <c r="Z390" s="8">
        <v>4</v>
      </c>
      <c r="AB390" s="37">
        <v>1.157088122605364</v>
      </c>
      <c r="AC390" s="37">
        <f t="shared" si="58"/>
        <v>0.11570881226053639</v>
      </c>
      <c r="AD390" s="8">
        <v>4</v>
      </c>
      <c r="AF390" s="9">
        <v>19.5</v>
      </c>
      <c r="AG390" s="9">
        <v>1.95</v>
      </c>
      <c r="AH390" s="8">
        <v>4</v>
      </c>
      <c r="AJ390" s="9">
        <v>1.4</v>
      </c>
      <c r="AK390" s="9">
        <v>0.14000000000000001</v>
      </c>
      <c r="AL390" s="8">
        <v>4</v>
      </c>
      <c r="AN390" s="9">
        <f t="shared" si="61"/>
        <v>13.928571428571429</v>
      </c>
      <c r="AO390" s="33">
        <f t="shared" si="62"/>
        <v>1.3928571428571428</v>
      </c>
      <c r="AP390" s="8">
        <v>4</v>
      </c>
      <c r="AR390" s="9"/>
      <c r="AS390" s="9"/>
      <c r="AV390" s="9"/>
      <c r="AW390" s="9"/>
      <c r="AZ390" s="9"/>
      <c r="BA390" s="9"/>
      <c r="BD390" s="27"/>
      <c r="BE390" s="27"/>
      <c r="BP390" s="27"/>
      <c r="BQ390" s="27"/>
    </row>
    <row r="391" spans="1:69" s="8" customFormat="1" x14ac:dyDescent="0.45">
      <c r="B391" s="9">
        <v>46.8</v>
      </c>
      <c r="C391" s="9">
        <v>-71.38333333333334</v>
      </c>
      <c r="D391" s="8">
        <v>35.5</v>
      </c>
      <c r="E391" s="8">
        <f t="shared" si="59"/>
        <v>41.8</v>
      </c>
      <c r="F391" s="8">
        <v>22.7</v>
      </c>
      <c r="G391" s="8" t="s">
        <v>30</v>
      </c>
      <c r="H391" s="8" t="s">
        <v>157</v>
      </c>
      <c r="I391" s="8">
        <v>2001</v>
      </c>
      <c r="J391" s="8">
        <v>4</v>
      </c>
      <c r="K391" s="8">
        <v>1100</v>
      </c>
      <c r="L391" s="8">
        <v>20</v>
      </c>
      <c r="M391" s="8">
        <v>1.45</v>
      </c>
      <c r="N391" s="9">
        <v>7.4</v>
      </c>
      <c r="P391" s="27">
        <v>10.459459459459456</v>
      </c>
      <c r="Q391" s="33">
        <f t="shared" si="55"/>
        <v>1.0459459459459457</v>
      </c>
      <c r="R391" s="8">
        <v>4</v>
      </c>
      <c r="S391" s="8">
        <f t="shared" si="60"/>
        <v>4.0280046003450236</v>
      </c>
      <c r="T391" s="27">
        <v>2.5966850828729289</v>
      </c>
      <c r="U391" s="33">
        <f t="shared" si="56"/>
        <v>0.25966850828729288</v>
      </c>
      <c r="V391" s="8">
        <v>4</v>
      </c>
      <c r="X391" s="33">
        <v>13.056144542332385</v>
      </c>
      <c r="Y391" s="33">
        <f t="shared" si="57"/>
        <v>1.3056144542332384</v>
      </c>
      <c r="Z391" s="8">
        <v>4</v>
      </c>
      <c r="AB391" s="37">
        <v>0.85823754789272033</v>
      </c>
      <c r="AC391" s="37">
        <f t="shared" si="58"/>
        <v>8.5823754789272039E-2</v>
      </c>
      <c r="AD391" s="8">
        <v>4</v>
      </c>
      <c r="AF391" s="9">
        <v>16.758620689655174</v>
      </c>
      <c r="AG391" s="9">
        <v>1.1724137931034482</v>
      </c>
      <c r="AH391" s="8">
        <v>4</v>
      </c>
      <c r="AJ391" s="9">
        <v>3.7655172413793103</v>
      </c>
      <c r="AK391" s="9">
        <v>6.8965517241379309E-2</v>
      </c>
      <c r="AL391" s="8">
        <v>4</v>
      </c>
      <c r="AN391" s="9">
        <f t="shared" si="61"/>
        <v>4.4505494505494507</v>
      </c>
      <c r="AO391" s="33">
        <f t="shared" si="62"/>
        <v>0.44505494505494508</v>
      </c>
      <c r="AP391" s="8">
        <v>4</v>
      </c>
      <c r="AR391" s="9"/>
      <c r="AS391" s="9"/>
      <c r="AV391" s="9"/>
      <c r="AW391" s="9"/>
      <c r="AZ391" s="9"/>
      <c r="BA391" s="9"/>
      <c r="BD391" s="27"/>
      <c r="BE391" s="27"/>
      <c r="BP391" s="27"/>
      <c r="BQ391" s="27"/>
    </row>
    <row r="392" spans="1:69" s="8" customFormat="1" x14ac:dyDescent="0.45">
      <c r="B392" s="9">
        <v>46.8</v>
      </c>
      <c r="C392" s="9">
        <v>-71.38333333333334</v>
      </c>
      <c r="D392" s="8">
        <v>35.5</v>
      </c>
      <c r="E392" s="8">
        <f t="shared" si="59"/>
        <v>41.8</v>
      </c>
      <c r="F392" s="8">
        <v>22.7</v>
      </c>
      <c r="G392" s="8" t="s">
        <v>30</v>
      </c>
      <c r="H392" s="8" t="s">
        <v>158</v>
      </c>
      <c r="I392" s="8">
        <v>2001</v>
      </c>
      <c r="J392" s="8">
        <v>4</v>
      </c>
      <c r="K392" s="8">
        <v>1100</v>
      </c>
      <c r="L392" s="8">
        <v>20</v>
      </c>
      <c r="M392" s="8">
        <v>1.45</v>
      </c>
      <c r="N392" s="9">
        <v>7.6</v>
      </c>
      <c r="P392" s="27">
        <v>6.7135135135135089</v>
      </c>
      <c r="Q392" s="33">
        <f t="shared" si="55"/>
        <v>0.67135135135135093</v>
      </c>
      <c r="R392" s="8">
        <v>4</v>
      </c>
      <c r="S392" s="8">
        <f t="shared" si="60"/>
        <v>2.4110038610038593</v>
      </c>
      <c r="T392" s="27">
        <v>2.7845303867403315</v>
      </c>
      <c r="U392" s="33">
        <f t="shared" si="56"/>
        <v>0.27845303867403315</v>
      </c>
      <c r="V392" s="8">
        <v>4</v>
      </c>
      <c r="X392" s="33">
        <v>9.4980439002538404</v>
      </c>
      <c r="Y392" s="33">
        <f t="shared" si="57"/>
        <v>0.94980439002538408</v>
      </c>
      <c r="Z392" s="8">
        <v>4</v>
      </c>
      <c r="AB392" s="37">
        <v>0.90421455938697315</v>
      </c>
      <c r="AC392" s="37">
        <f t="shared" si="58"/>
        <v>9.0421455938697312E-2</v>
      </c>
      <c r="AD392" s="8">
        <v>4</v>
      </c>
      <c r="AF392" s="9">
        <v>12.551724137931034</v>
      </c>
      <c r="AG392" s="9">
        <v>0.82758620689655171</v>
      </c>
      <c r="AH392" s="8">
        <v>4</v>
      </c>
      <c r="AJ392" s="9">
        <v>3.510344827586207</v>
      </c>
      <c r="AK392" s="9">
        <v>0.15862068965517243</v>
      </c>
      <c r="AL392" s="8">
        <v>4</v>
      </c>
      <c r="AN392" s="9">
        <f t="shared" si="61"/>
        <v>3.5756385068762278</v>
      </c>
      <c r="AO392" s="33">
        <f t="shared" si="62"/>
        <v>0.35756385068762275</v>
      </c>
      <c r="AP392" s="8">
        <v>4</v>
      </c>
      <c r="AR392" s="9"/>
      <c r="AS392" s="9"/>
      <c r="AV392" s="9"/>
      <c r="AW392" s="9"/>
      <c r="AZ392" s="9"/>
      <c r="BA392" s="9"/>
      <c r="BD392" s="27"/>
      <c r="BE392" s="27"/>
      <c r="BP392" s="27"/>
      <c r="BQ392" s="27"/>
    </row>
    <row r="393" spans="1:69" s="8" customFormat="1" x14ac:dyDescent="0.45">
      <c r="B393" s="9">
        <v>46.8</v>
      </c>
      <c r="C393" s="9">
        <v>-71.38333333333334</v>
      </c>
      <c r="D393" s="8">
        <v>35.5</v>
      </c>
      <c r="E393" s="8">
        <f t="shared" si="59"/>
        <v>41.8</v>
      </c>
      <c r="F393" s="8">
        <v>22.7</v>
      </c>
      <c r="G393" s="8" t="s">
        <v>30</v>
      </c>
      <c r="H393" s="8" t="s">
        <v>159</v>
      </c>
      <c r="I393" s="8">
        <v>2001</v>
      </c>
      <c r="J393" s="8">
        <v>4</v>
      </c>
      <c r="K393" s="8">
        <v>1100</v>
      </c>
      <c r="L393" s="8">
        <v>20</v>
      </c>
      <c r="M393" s="8">
        <v>1.45</v>
      </c>
      <c r="N393" s="9">
        <v>7.7</v>
      </c>
      <c r="P393" s="27">
        <v>10.88108108108108</v>
      </c>
      <c r="Q393" s="33">
        <f t="shared" si="55"/>
        <v>1.0881081081081079</v>
      </c>
      <c r="R393" s="8">
        <v>4</v>
      </c>
      <c r="S393" s="8">
        <f t="shared" si="60"/>
        <v>2.7700079826662081</v>
      </c>
      <c r="T393" s="27">
        <v>3.9281767955801135</v>
      </c>
      <c r="U393" s="33">
        <f t="shared" si="56"/>
        <v>0.39281767955801133</v>
      </c>
      <c r="V393" s="8">
        <v>4</v>
      </c>
      <c r="X393" s="33">
        <v>14.809257876661192</v>
      </c>
      <c r="Y393" s="33">
        <f t="shared" si="57"/>
        <v>1.4809257876661193</v>
      </c>
      <c r="Z393" s="8">
        <v>4</v>
      </c>
      <c r="AB393" s="37">
        <v>0.98084291187739459</v>
      </c>
      <c r="AC393" s="37">
        <f t="shared" si="58"/>
        <v>9.8084291187739453E-2</v>
      </c>
      <c r="AD393" s="8">
        <v>4</v>
      </c>
      <c r="AF393" s="9">
        <v>13.724137931034482</v>
      </c>
      <c r="AG393" s="9">
        <v>1.586206896551724</v>
      </c>
      <c r="AH393" s="8">
        <v>4</v>
      </c>
      <c r="AJ393" s="9">
        <v>3.4</v>
      </c>
      <c r="AK393" s="9">
        <v>0.22068965517241382</v>
      </c>
      <c r="AL393" s="8">
        <v>4</v>
      </c>
      <c r="AN393" s="9">
        <f t="shared" si="61"/>
        <v>4.0365111561866129</v>
      </c>
      <c r="AO393" s="33">
        <f t="shared" si="62"/>
        <v>0.40365111561866129</v>
      </c>
      <c r="AP393" s="8">
        <v>4</v>
      </c>
      <c r="AR393" s="9"/>
      <c r="AS393" s="9"/>
      <c r="AV393" s="9"/>
      <c r="AW393" s="9"/>
      <c r="AZ393" s="9"/>
      <c r="BA393" s="9"/>
      <c r="BD393" s="27"/>
      <c r="BE393" s="27"/>
      <c r="BP393" s="27"/>
      <c r="BQ393" s="27"/>
    </row>
    <row r="394" spans="1:69" s="8" customFormat="1" x14ac:dyDescent="0.45">
      <c r="B394" s="9">
        <v>46.8</v>
      </c>
      <c r="C394" s="9">
        <v>-71.38333333333334</v>
      </c>
      <c r="D394" s="8">
        <v>35.5</v>
      </c>
      <c r="E394" s="8">
        <f t="shared" si="59"/>
        <v>41.8</v>
      </c>
      <c r="F394" s="8">
        <v>22.7</v>
      </c>
      <c r="G394" s="8" t="s">
        <v>30</v>
      </c>
      <c r="H394" s="8" t="s">
        <v>160</v>
      </c>
      <c r="I394" s="8">
        <v>2001</v>
      </c>
      <c r="J394" s="8">
        <v>4</v>
      </c>
      <c r="K394" s="8">
        <v>1100</v>
      </c>
      <c r="L394" s="8">
        <v>20</v>
      </c>
      <c r="M394" s="8">
        <v>1.45</v>
      </c>
      <c r="N394" s="9">
        <v>8.3000000000000007</v>
      </c>
      <c r="P394" s="27">
        <v>9.1135135135135101</v>
      </c>
      <c r="Q394" s="33">
        <f t="shared" si="55"/>
        <v>0.91135135135135104</v>
      </c>
      <c r="R394" s="8">
        <v>4</v>
      </c>
      <c r="S394" s="8">
        <f t="shared" si="60"/>
        <v>7.9688209949079445</v>
      </c>
      <c r="T394" s="27">
        <v>1.1436464088397795</v>
      </c>
      <c r="U394" s="33">
        <f t="shared" si="56"/>
        <v>0.11436464088397795</v>
      </c>
      <c r="V394" s="8">
        <v>4</v>
      </c>
      <c r="X394" s="33">
        <v>10.25715992235329</v>
      </c>
      <c r="Y394" s="33">
        <f t="shared" si="57"/>
        <v>1.0257159922353289</v>
      </c>
      <c r="Z394" s="8">
        <v>4</v>
      </c>
      <c r="AB394" s="37">
        <v>0.9885057471264368</v>
      </c>
      <c r="AC394" s="37">
        <f t="shared" si="58"/>
        <v>9.8850574712643677E-2</v>
      </c>
      <c r="AD394" s="8">
        <v>4</v>
      </c>
      <c r="AF394" s="9">
        <v>6.0689655172413799</v>
      </c>
      <c r="AG394" s="9">
        <v>0.96551724137931028</v>
      </c>
      <c r="AH394" s="8">
        <v>4</v>
      </c>
      <c r="AJ394" s="9">
        <v>3.3379310344827586</v>
      </c>
      <c r="AK394" s="9">
        <v>1.3793103448275864E-2</v>
      </c>
      <c r="AL394" s="8">
        <v>4</v>
      </c>
      <c r="AN394" s="9">
        <f t="shared" si="61"/>
        <v>1.8181818181818183</v>
      </c>
      <c r="AO394" s="33">
        <f t="shared" si="62"/>
        <v>0.18181818181818182</v>
      </c>
      <c r="AP394" s="8">
        <v>4</v>
      </c>
      <c r="AR394" s="9"/>
      <c r="AS394" s="9"/>
      <c r="AV394" s="9"/>
      <c r="AW394" s="9"/>
      <c r="AZ394" s="9"/>
      <c r="BA394" s="9"/>
      <c r="BD394" s="27"/>
      <c r="BE394" s="27"/>
      <c r="BP394" s="27"/>
      <c r="BQ394" s="27"/>
    </row>
    <row r="395" spans="1:69" s="8" customFormat="1" x14ac:dyDescent="0.45">
      <c r="B395" s="9">
        <v>46.8</v>
      </c>
      <c r="C395" s="9">
        <v>-71.38333333333334</v>
      </c>
      <c r="D395" s="8">
        <v>35.5</v>
      </c>
      <c r="E395" s="8">
        <f t="shared" si="59"/>
        <v>41.8</v>
      </c>
      <c r="F395" s="8">
        <v>22.7</v>
      </c>
      <c r="G395" s="8" t="s">
        <v>30</v>
      </c>
      <c r="H395" s="8" t="s">
        <v>161</v>
      </c>
      <c r="I395" s="8">
        <v>2001</v>
      </c>
      <c r="J395" s="8">
        <v>4</v>
      </c>
      <c r="K395" s="8">
        <v>1100</v>
      </c>
      <c r="L395" s="8">
        <v>20</v>
      </c>
      <c r="M395" s="8">
        <v>1.45</v>
      </c>
      <c r="N395" s="9">
        <v>7.7</v>
      </c>
      <c r="P395" s="27">
        <v>12.308108108108115</v>
      </c>
      <c r="Q395" s="33">
        <f t="shared" si="55"/>
        <v>1.2308108108108116</v>
      </c>
      <c r="R395" s="8">
        <v>4</v>
      </c>
      <c r="S395" s="8">
        <f t="shared" si="60"/>
        <v>2.7301073131955493</v>
      </c>
      <c r="T395" s="27">
        <v>4.5082872928176805</v>
      </c>
      <c r="U395" s="33">
        <f t="shared" si="56"/>
        <v>0.45082872928176804</v>
      </c>
      <c r="V395" s="8">
        <v>4</v>
      </c>
      <c r="X395" s="33">
        <v>16.816395400925796</v>
      </c>
      <c r="Y395" s="33">
        <f t="shared" si="57"/>
        <v>1.6816395400925797</v>
      </c>
      <c r="Z395" s="8">
        <v>4</v>
      </c>
      <c r="AB395" s="37">
        <v>0.94252873563218387</v>
      </c>
      <c r="AC395" s="37">
        <f t="shared" si="58"/>
        <v>9.4252873563218389E-2</v>
      </c>
      <c r="AD395" s="8">
        <v>4</v>
      </c>
      <c r="AF395" s="9">
        <v>5.5862068965517242</v>
      </c>
      <c r="AG395" s="9">
        <v>0.20689655172413793</v>
      </c>
      <c r="AH395" s="8">
        <v>4</v>
      </c>
      <c r="AJ395" s="9">
        <v>2.0965517241379312</v>
      </c>
      <c r="AK395" s="9">
        <v>0.24827586206896551</v>
      </c>
      <c r="AL395" s="8">
        <v>4</v>
      </c>
      <c r="AN395" s="9">
        <f t="shared" si="61"/>
        <v>2.6644736842105261</v>
      </c>
      <c r="AO395" s="33">
        <f t="shared" si="62"/>
        <v>0.2664473684210526</v>
      </c>
      <c r="AP395" s="8">
        <v>4</v>
      </c>
      <c r="AR395" s="9"/>
      <c r="AS395" s="9"/>
      <c r="AV395" s="9"/>
      <c r="AW395" s="9"/>
      <c r="AZ395" s="9"/>
      <c r="BA395" s="9"/>
      <c r="BD395" s="27"/>
      <c r="BE395" s="27"/>
      <c r="BP395" s="27"/>
      <c r="BQ395" s="27"/>
    </row>
    <row r="396" spans="1:69" s="8" customFormat="1" x14ac:dyDescent="0.45">
      <c r="B396" s="9">
        <v>46.8</v>
      </c>
      <c r="C396" s="9">
        <v>-71.38333333333334</v>
      </c>
      <c r="D396" s="8">
        <v>35.5</v>
      </c>
      <c r="E396" s="8">
        <f t="shared" si="59"/>
        <v>41.8</v>
      </c>
      <c r="F396" s="8">
        <v>22.7</v>
      </c>
      <c r="G396" s="8" t="s">
        <v>30</v>
      </c>
      <c r="H396" s="8" t="s">
        <v>25</v>
      </c>
      <c r="I396" s="8">
        <v>2002</v>
      </c>
      <c r="J396" s="8">
        <v>4</v>
      </c>
      <c r="K396" s="8">
        <v>1100</v>
      </c>
      <c r="L396" s="8">
        <v>20</v>
      </c>
      <c r="M396" s="8">
        <v>1.45</v>
      </c>
      <c r="N396" s="9">
        <v>6.3</v>
      </c>
      <c r="P396" s="27">
        <v>1.913513513513512</v>
      </c>
      <c r="Q396" s="33">
        <f t="shared" si="55"/>
        <v>0.1913513513513512</v>
      </c>
      <c r="R396" s="8">
        <v>4</v>
      </c>
      <c r="S396" s="8">
        <f t="shared" si="60"/>
        <v>14.431081081081086</v>
      </c>
      <c r="T396" s="27">
        <v>0.13259668508287278</v>
      </c>
      <c r="U396" s="33">
        <f t="shared" si="56"/>
        <v>1.3259668508287279E-2</v>
      </c>
      <c r="V396" s="8">
        <v>4</v>
      </c>
      <c r="X396" s="33">
        <v>2.0461101985963848</v>
      </c>
      <c r="Y396" s="33">
        <f t="shared" si="57"/>
        <v>0.20461101985963848</v>
      </c>
      <c r="Z396" s="8">
        <v>4</v>
      </c>
      <c r="AB396" s="37">
        <v>1.3409961685823755</v>
      </c>
      <c r="AC396" s="37">
        <f t="shared" si="58"/>
        <v>0.13409961685823754</v>
      </c>
      <c r="AD396" s="8">
        <v>4</v>
      </c>
      <c r="AF396" s="9">
        <v>19.5</v>
      </c>
      <c r="AG396" s="9">
        <v>1.95</v>
      </c>
      <c r="AH396" s="8">
        <v>4</v>
      </c>
      <c r="AJ396" s="9">
        <v>1.4</v>
      </c>
      <c r="AK396" s="9">
        <v>0.14000000000000001</v>
      </c>
      <c r="AL396" s="8">
        <v>4</v>
      </c>
      <c r="AN396" s="9">
        <f t="shared" si="61"/>
        <v>13.928571428571429</v>
      </c>
      <c r="AO396" s="33">
        <f t="shared" si="62"/>
        <v>1.3928571428571428</v>
      </c>
      <c r="AP396" s="8">
        <v>4</v>
      </c>
      <c r="AR396" s="9"/>
      <c r="AS396" s="9"/>
      <c r="AV396" s="9"/>
      <c r="AW396" s="9"/>
      <c r="AZ396" s="9"/>
      <c r="BA396" s="9"/>
      <c r="BD396" s="27"/>
      <c r="BE396" s="27"/>
      <c r="BP396" s="27"/>
      <c r="BQ396" s="27"/>
    </row>
    <row r="397" spans="1:69" s="8" customFormat="1" x14ac:dyDescent="0.45">
      <c r="B397" s="9">
        <v>46.8</v>
      </c>
      <c r="C397" s="9">
        <v>-71.38333333333334</v>
      </c>
      <c r="D397" s="8">
        <v>35.5</v>
      </c>
      <c r="E397" s="8">
        <f t="shared" si="59"/>
        <v>41.8</v>
      </c>
      <c r="F397" s="8">
        <v>22.7</v>
      </c>
      <c r="G397" s="8" t="s">
        <v>30</v>
      </c>
      <c r="H397" s="8" t="s">
        <v>156</v>
      </c>
      <c r="I397" s="8">
        <v>2002</v>
      </c>
      <c r="J397" s="8">
        <v>4</v>
      </c>
      <c r="K397" s="8">
        <v>1100</v>
      </c>
      <c r="L397" s="8">
        <v>20</v>
      </c>
      <c r="M397" s="8">
        <v>1.45</v>
      </c>
      <c r="N397" s="9">
        <v>6.3</v>
      </c>
      <c r="P397" s="27">
        <v>8.3027027027027067</v>
      </c>
      <c r="Q397" s="33">
        <f t="shared" si="55"/>
        <v>0.83027027027027067</v>
      </c>
      <c r="R397" s="8">
        <v>4</v>
      </c>
      <c r="S397" s="8">
        <f t="shared" si="60"/>
        <v>1.0243961753164204</v>
      </c>
      <c r="T397" s="27">
        <v>8.1049723756906147</v>
      </c>
      <c r="U397" s="33">
        <f t="shared" si="56"/>
        <v>0.81049723756906145</v>
      </c>
      <c r="V397" s="8">
        <v>4</v>
      </c>
      <c r="X397" s="33">
        <v>16.407675078393321</v>
      </c>
      <c r="Y397" s="33">
        <f t="shared" si="57"/>
        <v>1.6407675078393322</v>
      </c>
      <c r="Z397" s="8">
        <v>4</v>
      </c>
      <c r="AB397" s="37">
        <v>1.5478927203065134</v>
      </c>
      <c r="AC397" s="37">
        <f t="shared" si="58"/>
        <v>0.15478927203065135</v>
      </c>
      <c r="AD397" s="8">
        <v>4</v>
      </c>
      <c r="AF397" s="9">
        <v>19.5</v>
      </c>
      <c r="AG397" s="9">
        <v>1.95</v>
      </c>
      <c r="AH397" s="8">
        <v>4</v>
      </c>
      <c r="AJ397" s="9">
        <v>1.4</v>
      </c>
      <c r="AK397" s="9">
        <v>0.14000000000000001</v>
      </c>
      <c r="AL397" s="8">
        <v>4</v>
      </c>
      <c r="AN397" s="9">
        <f t="shared" si="61"/>
        <v>13.928571428571429</v>
      </c>
      <c r="AO397" s="33">
        <f t="shared" si="62"/>
        <v>1.3928571428571428</v>
      </c>
      <c r="AP397" s="8">
        <v>4</v>
      </c>
      <c r="AR397" s="9"/>
      <c r="AS397" s="9"/>
      <c r="AV397" s="9"/>
      <c r="AW397" s="9"/>
      <c r="AZ397" s="9"/>
      <c r="BA397" s="9"/>
      <c r="BD397" s="27"/>
      <c r="BE397" s="27"/>
      <c r="BP397" s="27"/>
      <c r="BQ397" s="27"/>
    </row>
    <row r="398" spans="1:69" s="8" customFormat="1" x14ac:dyDescent="0.45">
      <c r="B398" s="9">
        <v>46.8</v>
      </c>
      <c r="C398" s="9">
        <v>-71.38333333333334</v>
      </c>
      <c r="D398" s="8">
        <v>35.5</v>
      </c>
      <c r="E398" s="8">
        <f t="shared" si="59"/>
        <v>41.8</v>
      </c>
      <c r="F398" s="8">
        <v>22.7</v>
      </c>
      <c r="G398" s="8" t="s">
        <v>30</v>
      </c>
      <c r="H398" s="8" t="s">
        <v>157</v>
      </c>
      <c r="I398" s="8">
        <v>2002</v>
      </c>
      <c r="J398" s="8">
        <v>4</v>
      </c>
      <c r="K398" s="8">
        <v>1100</v>
      </c>
      <c r="L398" s="8">
        <v>20</v>
      </c>
      <c r="M398" s="8">
        <v>1.45</v>
      </c>
      <c r="N398" s="9">
        <v>7.4</v>
      </c>
      <c r="P398" s="27">
        <v>11.513513513513512</v>
      </c>
      <c r="Q398" s="33">
        <f t="shared" si="55"/>
        <v>1.1513513513513511</v>
      </c>
      <c r="R398" s="8">
        <v>4</v>
      </c>
      <c r="S398" s="8">
        <f t="shared" si="60"/>
        <v>3.7146986558751229</v>
      </c>
      <c r="T398" s="27">
        <v>3.0994475138121573</v>
      </c>
      <c r="U398" s="33">
        <f t="shared" si="56"/>
        <v>0.30994475138121574</v>
      </c>
      <c r="V398" s="8">
        <v>4</v>
      </c>
      <c r="X398" s="33">
        <v>14.612961027325669</v>
      </c>
      <c r="Y398" s="33">
        <f t="shared" si="57"/>
        <v>1.4612961027325668</v>
      </c>
      <c r="Z398" s="8">
        <v>4</v>
      </c>
      <c r="AB398" s="37">
        <v>1.524904214559387</v>
      </c>
      <c r="AC398" s="37">
        <f t="shared" si="58"/>
        <v>0.15249042145593869</v>
      </c>
      <c r="AD398" s="8">
        <v>4</v>
      </c>
      <c r="AF398" s="9">
        <v>16.758620689655174</v>
      </c>
      <c r="AG398" s="9">
        <v>1.1724137931034482</v>
      </c>
      <c r="AH398" s="8">
        <v>4</v>
      </c>
      <c r="AJ398" s="9">
        <v>3.7655172413793103</v>
      </c>
      <c r="AK398" s="9">
        <v>6.8965517241379309E-2</v>
      </c>
      <c r="AL398" s="8">
        <v>4</v>
      </c>
      <c r="AN398" s="9">
        <f t="shared" si="61"/>
        <v>4.4505494505494507</v>
      </c>
      <c r="AO398" s="33">
        <f t="shared" si="62"/>
        <v>0.44505494505494508</v>
      </c>
      <c r="AP398" s="8">
        <v>4</v>
      </c>
      <c r="AR398" s="9"/>
      <c r="AS398" s="9"/>
      <c r="AV398" s="9"/>
      <c r="AW398" s="9"/>
      <c r="AZ398" s="9"/>
      <c r="BA398" s="9"/>
      <c r="BD398" s="27"/>
      <c r="BE398" s="27"/>
      <c r="BP398" s="27"/>
      <c r="BQ398" s="27"/>
    </row>
    <row r="399" spans="1:69" s="8" customFormat="1" x14ac:dyDescent="0.45">
      <c r="B399" s="9">
        <v>46.8</v>
      </c>
      <c r="C399" s="9">
        <v>-71.38333333333334</v>
      </c>
      <c r="D399" s="8">
        <v>35.5</v>
      </c>
      <c r="E399" s="8">
        <f t="shared" si="59"/>
        <v>41.8</v>
      </c>
      <c r="F399" s="8">
        <v>22.7</v>
      </c>
      <c r="G399" s="8" t="s">
        <v>30</v>
      </c>
      <c r="H399" s="8" t="s">
        <v>158</v>
      </c>
      <c r="I399" s="8">
        <v>2002</v>
      </c>
      <c r="J399" s="8">
        <v>4</v>
      </c>
      <c r="K399" s="8">
        <v>1100</v>
      </c>
      <c r="L399" s="8">
        <v>20</v>
      </c>
      <c r="M399" s="8">
        <v>1.45</v>
      </c>
      <c r="N399" s="9">
        <v>7.6</v>
      </c>
      <c r="P399" s="27">
        <v>13.702702702702705</v>
      </c>
      <c r="Q399" s="33">
        <f t="shared" si="55"/>
        <v>1.3702702702702705</v>
      </c>
      <c r="R399" s="8">
        <v>4</v>
      </c>
      <c r="S399" s="8">
        <f t="shared" si="60"/>
        <v>5.0410349373764021</v>
      </c>
      <c r="T399" s="27">
        <v>2.7182320441988947</v>
      </c>
      <c r="U399" s="33">
        <f t="shared" si="56"/>
        <v>0.2718232044198895</v>
      </c>
      <c r="V399" s="8">
        <v>4</v>
      </c>
      <c r="X399" s="33">
        <v>16.420934746901601</v>
      </c>
      <c r="Y399" s="33">
        <f t="shared" si="57"/>
        <v>1.6420934746901601</v>
      </c>
      <c r="Z399" s="8">
        <v>4</v>
      </c>
      <c r="AB399" s="37">
        <v>1.4942528735632183</v>
      </c>
      <c r="AC399" s="37">
        <f t="shared" si="58"/>
        <v>0.14942528735632182</v>
      </c>
      <c r="AD399" s="8">
        <v>4</v>
      </c>
      <c r="AF399" s="9">
        <v>12.551724137931034</v>
      </c>
      <c r="AG399" s="9">
        <v>0.82758620689655171</v>
      </c>
      <c r="AH399" s="8">
        <v>4</v>
      </c>
      <c r="AJ399" s="9">
        <v>3.510344827586207</v>
      </c>
      <c r="AK399" s="9">
        <v>0.15862068965517243</v>
      </c>
      <c r="AL399" s="8">
        <v>4</v>
      </c>
      <c r="AN399" s="9">
        <f t="shared" si="61"/>
        <v>3.5756385068762278</v>
      </c>
      <c r="AO399" s="33">
        <f t="shared" si="62"/>
        <v>0.35756385068762275</v>
      </c>
      <c r="AP399" s="8">
        <v>4</v>
      </c>
      <c r="AR399" s="9"/>
      <c r="AS399" s="9"/>
      <c r="AV399" s="9"/>
      <c r="AW399" s="9"/>
      <c r="AZ399" s="9"/>
      <c r="BA399" s="9"/>
      <c r="BD399" s="27"/>
      <c r="BE399" s="27"/>
      <c r="BP399" s="27"/>
      <c r="BQ399" s="27"/>
    </row>
    <row r="400" spans="1:69" s="8" customFormat="1" x14ac:dyDescent="0.45">
      <c r="B400" s="9">
        <v>46.8</v>
      </c>
      <c r="C400" s="9">
        <v>-71.38333333333334</v>
      </c>
      <c r="D400" s="8">
        <v>35.5</v>
      </c>
      <c r="E400" s="8">
        <f t="shared" si="59"/>
        <v>41.8</v>
      </c>
      <c r="F400" s="8">
        <v>22.7</v>
      </c>
      <c r="G400" s="8" t="s">
        <v>30</v>
      </c>
      <c r="H400" s="8" t="s">
        <v>159</v>
      </c>
      <c r="I400" s="8">
        <v>2002</v>
      </c>
      <c r="J400" s="8">
        <v>4</v>
      </c>
      <c r="K400" s="8">
        <v>1100</v>
      </c>
      <c r="L400" s="8">
        <v>20</v>
      </c>
      <c r="M400" s="8">
        <v>1.45</v>
      </c>
      <c r="N400" s="9">
        <v>7.7</v>
      </c>
      <c r="P400" s="27">
        <v>10.654054054054054</v>
      </c>
      <c r="Q400" s="33">
        <f t="shared" si="55"/>
        <v>1.0654054054054054</v>
      </c>
      <c r="R400" s="8">
        <v>4</v>
      </c>
      <c r="S400" s="8">
        <f t="shared" si="60"/>
        <v>3.5513513513513493</v>
      </c>
      <c r="T400" s="27">
        <v>3.0000000000000018</v>
      </c>
      <c r="U400" s="33">
        <f t="shared" si="56"/>
        <v>0.30000000000000016</v>
      </c>
      <c r="V400" s="8">
        <v>4</v>
      </c>
      <c r="X400" s="33">
        <v>13.654054054054056</v>
      </c>
      <c r="Y400" s="33">
        <f t="shared" si="57"/>
        <v>1.3654054054054057</v>
      </c>
      <c r="Z400" s="8">
        <v>4</v>
      </c>
      <c r="AB400" s="37">
        <v>1.4942528735632183</v>
      </c>
      <c r="AC400" s="37">
        <f t="shared" si="58"/>
        <v>0.14942528735632182</v>
      </c>
      <c r="AD400" s="8">
        <v>4</v>
      </c>
      <c r="AF400" s="9">
        <v>13.724137931034482</v>
      </c>
      <c r="AG400" s="9">
        <v>1.586206896551724</v>
      </c>
      <c r="AH400" s="8">
        <v>4</v>
      </c>
      <c r="AJ400" s="9">
        <v>3.4</v>
      </c>
      <c r="AK400" s="9">
        <v>0.22068965517241382</v>
      </c>
      <c r="AL400" s="8">
        <v>4</v>
      </c>
      <c r="AN400" s="9">
        <f t="shared" si="61"/>
        <v>4.0365111561866129</v>
      </c>
      <c r="AO400" s="33">
        <f t="shared" si="62"/>
        <v>0.40365111561866129</v>
      </c>
      <c r="AP400" s="8">
        <v>4</v>
      </c>
      <c r="AR400" s="9"/>
      <c r="AS400" s="9"/>
      <c r="AV400" s="9"/>
      <c r="AW400" s="9"/>
      <c r="AZ400" s="9"/>
      <c r="BA400" s="9"/>
      <c r="BD400" s="27"/>
      <c r="BE400" s="27"/>
      <c r="BP400" s="27"/>
      <c r="BQ400" s="27"/>
    </row>
    <row r="401" spans="2:69" s="8" customFormat="1" x14ac:dyDescent="0.45">
      <c r="B401" s="9">
        <v>46.8</v>
      </c>
      <c r="C401" s="9">
        <v>-71.38333333333334</v>
      </c>
      <c r="D401" s="8">
        <v>35.5</v>
      </c>
      <c r="E401" s="8">
        <f t="shared" si="59"/>
        <v>41.8</v>
      </c>
      <c r="F401" s="8">
        <v>22.7</v>
      </c>
      <c r="G401" s="8" t="s">
        <v>30</v>
      </c>
      <c r="H401" s="8" t="s">
        <v>160</v>
      </c>
      <c r="I401" s="8">
        <v>2002</v>
      </c>
      <c r="J401" s="8">
        <v>4</v>
      </c>
      <c r="K401" s="8">
        <v>1100</v>
      </c>
      <c r="L401" s="8">
        <v>20</v>
      </c>
      <c r="M401" s="8">
        <v>1.45</v>
      </c>
      <c r="N401" s="9">
        <v>8.3000000000000007</v>
      </c>
      <c r="P401" s="27">
        <v>9.3567567567567576</v>
      </c>
      <c r="Q401" s="33">
        <f t="shared" si="55"/>
        <v>0.93567567567567578</v>
      </c>
      <c r="R401" s="8">
        <v>4</v>
      </c>
      <c r="S401" s="8">
        <f t="shared" si="60"/>
        <v>3.9477225477225479</v>
      </c>
      <c r="T401" s="27">
        <v>2.3701657458563536</v>
      </c>
      <c r="U401" s="33">
        <f t="shared" si="56"/>
        <v>0.23701657458563535</v>
      </c>
      <c r="V401" s="8">
        <v>4</v>
      </c>
      <c r="X401" s="33">
        <v>11.72692250261311</v>
      </c>
      <c r="Y401" s="33">
        <f t="shared" si="57"/>
        <v>1.1726922502613111</v>
      </c>
      <c r="Z401" s="8">
        <v>4</v>
      </c>
      <c r="AB401" s="37">
        <v>1.5019157088122606</v>
      </c>
      <c r="AC401" s="37">
        <f t="shared" si="58"/>
        <v>0.15019157088122606</v>
      </c>
      <c r="AD401" s="8">
        <v>4</v>
      </c>
      <c r="AF401" s="9">
        <v>6.0689655172413799</v>
      </c>
      <c r="AG401" s="9">
        <v>0.96551724137931028</v>
      </c>
      <c r="AH401" s="8">
        <v>4</v>
      </c>
      <c r="AJ401" s="9">
        <v>3.3379310344827586</v>
      </c>
      <c r="AK401" s="9">
        <v>1.3793103448275864E-2</v>
      </c>
      <c r="AL401" s="8">
        <v>4</v>
      </c>
      <c r="AN401" s="9">
        <f t="shared" si="61"/>
        <v>1.8181818181818183</v>
      </c>
      <c r="AO401" s="33">
        <f t="shared" si="62"/>
        <v>0.18181818181818182</v>
      </c>
      <c r="AP401" s="8">
        <v>4</v>
      </c>
      <c r="AR401" s="9"/>
      <c r="AS401" s="9"/>
      <c r="AV401" s="9"/>
      <c r="AW401" s="9"/>
      <c r="AZ401" s="9"/>
      <c r="BA401" s="9"/>
      <c r="BD401" s="27"/>
      <c r="BE401" s="27"/>
      <c r="BP401" s="27"/>
      <c r="BQ401" s="27"/>
    </row>
    <row r="402" spans="2:69" s="8" customFormat="1" x14ac:dyDescent="0.45">
      <c r="B402" s="9">
        <v>46.8</v>
      </c>
      <c r="C402" s="9">
        <v>-71.38333333333334</v>
      </c>
      <c r="D402" s="8">
        <v>35.5</v>
      </c>
      <c r="E402" s="8">
        <f t="shared" si="59"/>
        <v>41.8</v>
      </c>
      <c r="F402" s="8">
        <v>22.7</v>
      </c>
      <c r="G402" s="8" t="s">
        <v>30</v>
      </c>
      <c r="H402" s="8" t="s">
        <v>161</v>
      </c>
      <c r="I402" s="8">
        <v>2002</v>
      </c>
      <c r="J402" s="8">
        <v>4</v>
      </c>
      <c r="K402" s="8">
        <v>1100</v>
      </c>
      <c r="L402" s="8">
        <v>20</v>
      </c>
      <c r="M402" s="8">
        <v>1.45</v>
      </c>
      <c r="N402" s="9">
        <v>7.7</v>
      </c>
      <c r="P402" s="27">
        <v>14.902702702702694</v>
      </c>
      <c r="Q402" s="33">
        <f t="shared" si="55"/>
        <v>1.4902702702702695</v>
      </c>
      <c r="R402" s="8">
        <v>4</v>
      </c>
      <c r="S402" s="8">
        <f t="shared" si="60"/>
        <v>3.4449414932173559</v>
      </c>
      <c r="T402" s="27">
        <v>4.3259668508287259</v>
      </c>
      <c r="U402" s="33">
        <f t="shared" si="56"/>
        <v>0.43259668508287258</v>
      </c>
      <c r="V402" s="8">
        <v>4</v>
      </c>
      <c r="X402" s="33">
        <v>19.228669553531418</v>
      </c>
      <c r="Y402" s="33">
        <f t="shared" si="57"/>
        <v>1.9228669553531419</v>
      </c>
      <c r="Z402" s="8">
        <v>4</v>
      </c>
      <c r="AB402" s="37">
        <v>1.578544061302682</v>
      </c>
      <c r="AC402" s="37">
        <f t="shared" si="58"/>
        <v>0.15785440613026819</v>
      </c>
      <c r="AD402" s="8">
        <v>4</v>
      </c>
      <c r="AF402" s="9">
        <v>5.5862068965517242</v>
      </c>
      <c r="AG402" s="9">
        <v>0.20689655172413793</v>
      </c>
      <c r="AH402" s="8">
        <v>4</v>
      </c>
      <c r="AJ402" s="9">
        <v>2.0965517241379312</v>
      </c>
      <c r="AK402" s="9">
        <v>0.24827586206896551</v>
      </c>
      <c r="AL402" s="8">
        <v>4</v>
      </c>
      <c r="AN402" s="9">
        <f t="shared" si="61"/>
        <v>2.6644736842105261</v>
      </c>
      <c r="AO402" s="33">
        <f t="shared" si="62"/>
        <v>0.2664473684210526</v>
      </c>
      <c r="AP402" s="8">
        <v>4</v>
      </c>
      <c r="AR402" s="9"/>
      <c r="AS402" s="9"/>
      <c r="AV402" s="9"/>
      <c r="AW402" s="9"/>
      <c r="AZ402" s="9"/>
      <c r="BA402" s="9"/>
      <c r="BD402" s="27"/>
      <c r="BE402" s="27"/>
      <c r="BP402" s="27"/>
      <c r="BQ402" s="27"/>
    </row>
    <row r="403" spans="2:69" s="8" customFormat="1" x14ac:dyDescent="0.45">
      <c r="B403" s="9">
        <v>46.8</v>
      </c>
      <c r="C403" s="9">
        <v>-71.38333333333334</v>
      </c>
      <c r="D403" s="8">
        <v>35.5</v>
      </c>
      <c r="E403" s="8">
        <f t="shared" si="59"/>
        <v>41.8</v>
      </c>
      <c r="F403" s="8">
        <v>22.7</v>
      </c>
      <c r="G403" s="8" t="s">
        <v>30</v>
      </c>
      <c r="H403" s="8" t="s">
        <v>25</v>
      </c>
      <c r="I403" s="8">
        <v>2003</v>
      </c>
      <c r="J403" s="8">
        <v>4</v>
      </c>
      <c r="K403" s="8">
        <v>1100</v>
      </c>
      <c r="L403" s="8">
        <v>20</v>
      </c>
      <c r="M403" s="8">
        <v>1.45</v>
      </c>
      <c r="N403" s="9">
        <v>6.3</v>
      </c>
      <c r="P403" s="27">
        <v>2.254054054054055</v>
      </c>
      <c r="Q403" s="33">
        <f t="shared" si="55"/>
        <v>0.22540540540540549</v>
      </c>
      <c r="R403" s="8">
        <v>4</v>
      </c>
      <c r="S403" s="8">
        <f t="shared" si="60"/>
        <v>11.332882882882895</v>
      </c>
      <c r="T403" s="27">
        <v>0.19889502762430927</v>
      </c>
      <c r="U403" s="33">
        <f t="shared" si="56"/>
        <v>1.9889502762430927E-2</v>
      </c>
      <c r="V403" s="8">
        <v>4</v>
      </c>
      <c r="X403" s="33">
        <v>2.4529490816783643</v>
      </c>
      <c r="Y403" s="33">
        <f t="shared" si="57"/>
        <v>0.24529490816783645</v>
      </c>
      <c r="Z403" s="8">
        <v>4</v>
      </c>
      <c r="AB403" s="37">
        <v>0.48275862068965519</v>
      </c>
      <c r="AC403" s="37">
        <f t="shared" si="58"/>
        <v>4.8275862068965517E-2</v>
      </c>
      <c r="AD403" s="8">
        <v>4</v>
      </c>
      <c r="AF403" s="9">
        <v>19.5</v>
      </c>
      <c r="AG403" s="9">
        <v>1.95</v>
      </c>
      <c r="AH403" s="8">
        <v>4</v>
      </c>
      <c r="AJ403" s="9">
        <v>1.4</v>
      </c>
      <c r="AK403" s="9">
        <v>0.14000000000000001</v>
      </c>
      <c r="AL403" s="8">
        <v>4</v>
      </c>
      <c r="AN403" s="9">
        <f t="shared" si="61"/>
        <v>13.928571428571429</v>
      </c>
      <c r="AO403" s="33">
        <f t="shared" si="62"/>
        <v>1.3928571428571428</v>
      </c>
      <c r="AP403" s="8">
        <v>4</v>
      </c>
      <c r="AR403" s="9"/>
      <c r="AS403" s="9"/>
      <c r="AV403" s="9"/>
      <c r="AW403" s="9"/>
      <c r="AZ403" s="9"/>
      <c r="BA403" s="9"/>
      <c r="BD403" s="27"/>
      <c r="BE403" s="27"/>
      <c r="BP403" s="27"/>
      <c r="BQ403" s="27"/>
    </row>
    <row r="404" spans="2:69" s="8" customFormat="1" x14ac:dyDescent="0.45">
      <c r="B404" s="9">
        <v>46.8</v>
      </c>
      <c r="C404" s="9">
        <v>-71.38333333333334</v>
      </c>
      <c r="D404" s="8">
        <v>35.5</v>
      </c>
      <c r="E404" s="8">
        <f t="shared" si="59"/>
        <v>41.8</v>
      </c>
      <c r="F404" s="8">
        <v>22.7</v>
      </c>
      <c r="G404" s="8" t="s">
        <v>30</v>
      </c>
      <c r="H404" s="8" t="s">
        <v>156</v>
      </c>
      <c r="I404" s="8">
        <v>2003</v>
      </c>
      <c r="J404" s="8">
        <v>4</v>
      </c>
      <c r="K404" s="8">
        <v>1100</v>
      </c>
      <c r="L404" s="8">
        <v>20</v>
      </c>
      <c r="M404" s="8">
        <v>1.45</v>
      </c>
      <c r="N404" s="9">
        <v>6.3</v>
      </c>
      <c r="P404" s="27">
        <v>7.6864864864864941</v>
      </c>
      <c r="Q404" s="33">
        <f t="shared" si="55"/>
        <v>0.76864864864864946</v>
      </c>
      <c r="R404" s="8">
        <v>4</v>
      </c>
      <c r="S404" s="8">
        <f t="shared" si="60"/>
        <v>0.76653115925843218</v>
      </c>
      <c r="T404" s="27">
        <v>10.027624309392273</v>
      </c>
      <c r="U404" s="33">
        <f t="shared" si="56"/>
        <v>1.0027624309392273</v>
      </c>
      <c r="V404" s="8">
        <v>4</v>
      </c>
      <c r="X404" s="33">
        <v>17.714110795878767</v>
      </c>
      <c r="Y404" s="33">
        <f t="shared" si="57"/>
        <v>1.7714110795878768</v>
      </c>
      <c r="Z404" s="8">
        <v>4</v>
      </c>
      <c r="AB404" s="37">
        <v>0.95019157088122608</v>
      </c>
      <c r="AC404" s="37">
        <f t="shared" si="58"/>
        <v>9.5019157088122613E-2</v>
      </c>
      <c r="AD404" s="8">
        <v>4</v>
      </c>
      <c r="AF404" s="9">
        <v>19.5</v>
      </c>
      <c r="AG404" s="9">
        <v>1.95</v>
      </c>
      <c r="AH404" s="8">
        <v>4</v>
      </c>
      <c r="AJ404" s="9">
        <v>1.4</v>
      </c>
      <c r="AK404" s="9">
        <v>0.14000000000000001</v>
      </c>
      <c r="AL404" s="8">
        <v>4</v>
      </c>
      <c r="AN404" s="9">
        <f t="shared" si="61"/>
        <v>13.928571428571429</v>
      </c>
      <c r="AO404" s="33">
        <f t="shared" si="62"/>
        <v>1.3928571428571428</v>
      </c>
      <c r="AP404" s="8">
        <v>4</v>
      </c>
      <c r="AR404" s="9"/>
      <c r="AS404" s="9"/>
      <c r="AV404" s="9"/>
      <c r="AW404" s="9"/>
      <c r="AZ404" s="9"/>
      <c r="BA404" s="9"/>
      <c r="BD404" s="27"/>
      <c r="BE404" s="27"/>
      <c r="BP404" s="27"/>
      <c r="BQ404" s="27"/>
    </row>
    <row r="405" spans="2:69" s="8" customFormat="1" x14ac:dyDescent="0.45">
      <c r="B405" s="9">
        <v>46.8</v>
      </c>
      <c r="C405" s="9">
        <v>-71.38333333333334</v>
      </c>
      <c r="D405" s="8">
        <v>35.5</v>
      </c>
      <c r="E405" s="8">
        <f t="shared" si="59"/>
        <v>41.8</v>
      </c>
      <c r="F405" s="8">
        <v>22.7</v>
      </c>
      <c r="G405" s="8" t="s">
        <v>30</v>
      </c>
      <c r="H405" s="8" t="s">
        <v>157</v>
      </c>
      <c r="I405" s="8">
        <v>2003</v>
      </c>
      <c r="J405" s="8">
        <v>4</v>
      </c>
      <c r="K405" s="8">
        <v>1100</v>
      </c>
      <c r="L405" s="8">
        <v>20</v>
      </c>
      <c r="M405" s="8">
        <v>1.45</v>
      </c>
      <c r="N405" s="9">
        <v>7.4</v>
      </c>
      <c r="P405" s="27">
        <v>10.686486486486498</v>
      </c>
      <c r="Q405" s="33">
        <f t="shared" si="55"/>
        <v>1.0686486486486497</v>
      </c>
      <c r="R405" s="8">
        <v>4</v>
      </c>
      <c r="S405" s="8">
        <f t="shared" si="60"/>
        <v>2.5087601219896936</v>
      </c>
      <c r="T405" s="27">
        <v>4.259668508287298</v>
      </c>
      <c r="U405" s="33">
        <f t="shared" si="56"/>
        <v>0.42596685082872981</v>
      </c>
      <c r="V405" s="8">
        <v>4</v>
      </c>
      <c r="X405" s="33">
        <v>14.946154994773796</v>
      </c>
      <c r="Y405" s="33">
        <f t="shared" si="57"/>
        <v>1.4946154994773795</v>
      </c>
      <c r="Z405" s="8">
        <v>4</v>
      </c>
      <c r="AB405" s="37">
        <v>0.85057471264367812</v>
      </c>
      <c r="AC405" s="37">
        <f t="shared" si="58"/>
        <v>8.5057471264367815E-2</v>
      </c>
      <c r="AD405" s="8">
        <v>4</v>
      </c>
      <c r="AF405" s="9">
        <v>16.758620689655174</v>
      </c>
      <c r="AG405" s="9">
        <v>1.1724137931034482</v>
      </c>
      <c r="AH405" s="8">
        <v>4</v>
      </c>
      <c r="AJ405" s="9">
        <v>3.7655172413793103</v>
      </c>
      <c r="AK405" s="9">
        <v>6.8965517241379309E-2</v>
      </c>
      <c r="AL405" s="8">
        <v>4</v>
      </c>
      <c r="AN405" s="9">
        <f t="shared" si="61"/>
        <v>4.4505494505494507</v>
      </c>
      <c r="AO405" s="33">
        <f t="shared" si="62"/>
        <v>0.44505494505494508</v>
      </c>
      <c r="AP405" s="8">
        <v>4</v>
      </c>
      <c r="AR405" s="9"/>
      <c r="AS405" s="9"/>
      <c r="AV405" s="9"/>
      <c r="AW405" s="9"/>
      <c r="AZ405" s="9"/>
      <c r="BA405" s="9"/>
      <c r="BD405" s="27"/>
      <c r="BE405" s="27"/>
      <c r="BP405" s="27"/>
      <c r="BQ405" s="27"/>
    </row>
    <row r="406" spans="2:69" s="8" customFormat="1" x14ac:dyDescent="0.45">
      <c r="B406" s="9">
        <v>46.8</v>
      </c>
      <c r="C406" s="9">
        <v>-71.38333333333334</v>
      </c>
      <c r="D406" s="8">
        <v>35.5</v>
      </c>
      <c r="E406" s="8">
        <f t="shared" si="59"/>
        <v>41.8</v>
      </c>
      <c r="F406" s="8">
        <v>22.7</v>
      </c>
      <c r="G406" s="8" t="s">
        <v>30</v>
      </c>
      <c r="H406" s="8" t="s">
        <v>158</v>
      </c>
      <c r="I406" s="8">
        <v>2003</v>
      </c>
      <c r="J406" s="8">
        <v>4</v>
      </c>
      <c r="K406" s="8">
        <v>1100</v>
      </c>
      <c r="L406" s="8">
        <v>20</v>
      </c>
      <c r="M406" s="8">
        <v>1.45</v>
      </c>
      <c r="N406" s="9">
        <v>7.6</v>
      </c>
      <c r="P406" s="27">
        <v>15.372972972972969</v>
      </c>
      <c r="Q406" s="33">
        <f t="shared" si="55"/>
        <v>1.5372972972972969</v>
      </c>
      <c r="R406" s="8">
        <v>4</v>
      </c>
      <c r="S406" s="8">
        <f t="shared" si="60"/>
        <v>2.7199492747879845</v>
      </c>
      <c r="T406" s="27">
        <v>5.6519337016574571</v>
      </c>
      <c r="U406" s="33">
        <f t="shared" si="56"/>
        <v>0.56519337016574567</v>
      </c>
      <c r="V406" s="8">
        <v>4</v>
      </c>
      <c r="X406" s="33">
        <v>21.024906674630426</v>
      </c>
      <c r="Y406" s="33">
        <f t="shared" si="57"/>
        <v>2.1024906674630426</v>
      </c>
      <c r="Z406" s="8">
        <v>4</v>
      </c>
      <c r="AB406" s="37">
        <v>0.86590038314176243</v>
      </c>
      <c r="AC406" s="37">
        <f t="shared" si="58"/>
        <v>8.6590038314176249E-2</v>
      </c>
      <c r="AD406" s="8">
        <v>4</v>
      </c>
      <c r="AF406" s="9">
        <v>12.551724137931034</v>
      </c>
      <c r="AG406" s="9">
        <v>0.82758620689655171</v>
      </c>
      <c r="AH406" s="8">
        <v>4</v>
      </c>
      <c r="AJ406" s="9">
        <v>3.510344827586207</v>
      </c>
      <c r="AK406" s="9">
        <v>0.15862068965517243</v>
      </c>
      <c r="AL406" s="8">
        <v>4</v>
      </c>
      <c r="AN406" s="9">
        <f t="shared" si="61"/>
        <v>3.5756385068762278</v>
      </c>
      <c r="AO406" s="33">
        <f t="shared" si="62"/>
        <v>0.35756385068762275</v>
      </c>
      <c r="AP406" s="8">
        <v>4</v>
      </c>
      <c r="AR406" s="9"/>
      <c r="AS406" s="9"/>
      <c r="AV406" s="9"/>
      <c r="AW406" s="9"/>
      <c r="AZ406" s="9"/>
      <c r="BA406" s="9"/>
      <c r="BD406" s="27"/>
      <c r="BE406" s="27"/>
      <c r="BP406" s="27"/>
      <c r="BQ406" s="27"/>
    </row>
    <row r="407" spans="2:69" s="8" customFormat="1" x14ac:dyDescent="0.45">
      <c r="B407" s="9">
        <v>46.8</v>
      </c>
      <c r="C407" s="9">
        <v>-71.38333333333334</v>
      </c>
      <c r="D407" s="8">
        <v>35.5</v>
      </c>
      <c r="E407" s="8">
        <f t="shared" si="59"/>
        <v>41.8</v>
      </c>
      <c r="F407" s="8">
        <v>22.7</v>
      </c>
      <c r="G407" s="8" t="s">
        <v>30</v>
      </c>
      <c r="H407" s="8" t="s">
        <v>159</v>
      </c>
      <c r="I407" s="8">
        <v>2003</v>
      </c>
      <c r="J407" s="8">
        <v>4</v>
      </c>
      <c r="K407" s="8">
        <v>1100</v>
      </c>
      <c r="L407" s="8">
        <v>20</v>
      </c>
      <c r="M407" s="8">
        <v>1.45</v>
      </c>
      <c r="N407" s="9">
        <v>7.7</v>
      </c>
      <c r="P407" s="27">
        <v>9.4702702702702641</v>
      </c>
      <c r="Q407" s="33">
        <f t="shared" si="55"/>
        <v>0.94702702702702646</v>
      </c>
      <c r="R407" s="8">
        <v>4</v>
      </c>
      <c r="S407" s="8">
        <f t="shared" si="60"/>
        <v>1.9303140978816611</v>
      </c>
      <c r="T407" s="27">
        <v>4.9060773480663062</v>
      </c>
      <c r="U407" s="33">
        <f t="shared" si="56"/>
        <v>0.49060773480663061</v>
      </c>
      <c r="V407" s="8">
        <v>4</v>
      </c>
      <c r="X407" s="33">
        <v>14.37634761833657</v>
      </c>
      <c r="Y407" s="33">
        <f t="shared" si="57"/>
        <v>1.4376347618336571</v>
      </c>
      <c r="Z407" s="8">
        <v>4</v>
      </c>
      <c r="AB407" s="37">
        <v>0.8122605363984674</v>
      </c>
      <c r="AC407" s="37">
        <f t="shared" si="58"/>
        <v>8.1226053639846738E-2</v>
      </c>
      <c r="AD407" s="8">
        <v>4</v>
      </c>
      <c r="AF407" s="9">
        <v>13.724137931034482</v>
      </c>
      <c r="AG407" s="9">
        <v>1.586206896551724</v>
      </c>
      <c r="AH407" s="8">
        <v>4</v>
      </c>
      <c r="AJ407" s="9">
        <v>3.4</v>
      </c>
      <c r="AK407" s="9">
        <v>0.22068965517241382</v>
      </c>
      <c r="AL407" s="8">
        <v>4</v>
      </c>
      <c r="AN407" s="9">
        <f t="shared" si="61"/>
        <v>4.0365111561866129</v>
      </c>
      <c r="AO407" s="33">
        <f t="shared" si="62"/>
        <v>0.40365111561866129</v>
      </c>
      <c r="AP407" s="8">
        <v>4</v>
      </c>
      <c r="AR407" s="9"/>
      <c r="AS407" s="9"/>
      <c r="AV407" s="9"/>
      <c r="AW407" s="9"/>
      <c r="AZ407" s="9"/>
      <c r="BA407" s="9"/>
      <c r="BD407" s="27"/>
      <c r="BE407" s="27"/>
      <c r="BP407" s="27"/>
      <c r="BQ407" s="27"/>
    </row>
    <row r="408" spans="2:69" s="8" customFormat="1" x14ac:dyDescent="0.45">
      <c r="B408" s="9">
        <v>46.8</v>
      </c>
      <c r="C408" s="9">
        <v>-71.38333333333334</v>
      </c>
      <c r="D408" s="8">
        <v>35.5</v>
      </c>
      <c r="E408" s="8">
        <f t="shared" si="59"/>
        <v>41.8</v>
      </c>
      <c r="F408" s="8">
        <v>22.7</v>
      </c>
      <c r="G408" s="8" t="s">
        <v>30</v>
      </c>
      <c r="H408" s="8" t="s">
        <v>160</v>
      </c>
      <c r="I408" s="8">
        <v>2003</v>
      </c>
      <c r="J408" s="8">
        <v>4</v>
      </c>
      <c r="K408" s="8">
        <v>1100</v>
      </c>
      <c r="L408" s="8">
        <v>20</v>
      </c>
      <c r="M408" s="8">
        <v>1.45</v>
      </c>
      <c r="N408" s="9">
        <v>8.3000000000000007</v>
      </c>
      <c r="P408" s="27">
        <v>9.9891891891891937</v>
      </c>
      <c r="Q408" s="33">
        <f t="shared" si="55"/>
        <v>0.99891891891891937</v>
      </c>
      <c r="R408" s="8">
        <v>4</v>
      </c>
      <c r="S408" s="8">
        <f t="shared" si="60"/>
        <v>3.720253586920256</v>
      </c>
      <c r="T408" s="27">
        <v>2.6850828729281764</v>
      </c>
      <c r="U408" s="33">
        <f t="shared" si="56"/>
        <v>0.26850828729281762</v>
      </c>
      <c r="V408" s="8">
        <v>4</v>
      </c>
      <c r="X408" s="33">
        <v>12.674272062117371</v>
      </c>
      <c r="Y408" s="33">
        <f t="shared" si="57"/>
        <v>1.2674272062117371</v>
      </c>
      <c r="Z408" s="8">
        <v>4</v>
      </c>
      <c r="AB408" s="37">
        <v>0.95019157088122608</v>
      </c>
      <c r="AC408" s="37">
        <f t="shared" si="58"/>
        <v>9.5019157088122613E-2</v>
      </c>
      <c r="AD408" s="8">
        <v>4</v>
      </c>
      <c r="AF408" s="9">
        <v>6.0689655172413799</v>
      </c>
      <c r="AG408" s="9">
        <v>0.96551724137931028</v>
      </c>
      <c r="AH408" s="8">
        <v>4</v>
      </c>
      <c r="AJ408" s="9">
        <v>3.3379310344827586</v>
      </c>
      <c r="AK408" s="9">
        <v>1.3793103448275864E-2</v>
      </c>
      <c r="AL408" s="8">
        <v>4</v>
      </c>
      <c r="AN408" s="9">
        <f t="shared" si="61"/>
        <v>1.8181818181818183</v>
      </c>
      <c r="AO408" s="33">
        <f t="shared" si="62"/>
        <v>0.18181818181818182</v>
      </c>
      <c r="AP408" s="8">
        <v>4</v>
      </c>
      <c r="AR408" s="9"/>
      <c r="AS408" s="9"/>
      <c r="AV408" s="9"/>
      <c r="AW408" s="9"/>
      <c r="AZ408" s="9"/>
      <c r="BA408" s="9"/>
      <c r="BD408" s="27"/>
      <c r="BE408" s="27"/>
      <c r="BP408" s="27"/>
      <c r="BQ408" s="27"/>
    </row>
    <row r="409" spans="2:69" s="8" customFormat="1" x14ac:dyDescent="0.45">
      <c r="B409" s="9">
        <v>46.8</v>
      </c>
      <c r="C409" s="9">
        <v>-71.38333333333334</v>
      </c>
      <c r="D409" s="8">
        <v>35.5</v>
      </c>
      <c r="E409" s="8">
        <f t="shared" si="59"/>
        <v>41.8</v>
      </c>
      <c r="F409" s="8">
        <v>22.7</v>
      </c>
      <c r="G409" s="8" t="s">
        <v>30</v>
      </c>
      <c r="H409" s="8" t="s">
        <v>161</v>
      </c>
      <c r="I409" s="8">
        <v>2003</v>
      </c>
      <c r="J409" s="8">
        <v>4</v>
      </c>
      <c r="K409" s="8">
        <v>1100</v>
      </c>
      <c r="L409" s="8">
        <v>20</v>
      </c>
      <c r="M409" s="8">
        <v>1.45</v>
      </c>
      <c r="N409" s="9">
        <v>7.7</v>
      </c>
      <c r="P409" s="27">
        <v>12.989189189189199</v>
      </c>
      <c r="Q409" s="33">
        <f t="shared" si="55"/>
        <v>1.2989189189189199</v>
      </c>
      <c r="R409" s="8">
        <v>4</v>
      </c>
      <c r="S409" s="8">
        <f t="shared" si="60"/>
        <v>2.9351351351351371</v>
      </c>
      <c r="T409" s="27">
        <v>4.4254143646408846</v>
      </c>
      <c r="U409" s="33">
        <f t="shared" si="56"/>
        <v>0.44254143646408844</v>
      </c>
      <c r="V409" s="8">
        <v>4</v>
      </c>
      <c r="X409" s="33">
        <v>17.414603553830084</v>
      </c>
      <c r="Y409" s="33">
        <f t="shared" si="57"/>
        <v>1.7414603553830084</v>
      </c>
      <c r="Z409" s="8">
        <v>4</v>
      </c>
      <c r="AB409" s="37">
        <v>0.86590038314176243</v>
      </c>
      <c r="AC409" s="37">
        <f t="shared" si="58"/>
        <v>8.6590038314176249E-2</v>
      </c>
      <c r="AD409" s="8">
        <v>4</v>
      </c>
      <c r="AF409" s="9">
        <v>5.5862068965517242</v>
      </c>
      <c r="AG409" s="9">
        <v>0.20689655172413793</v>
      </c>
      <c r="AH409" s="8">
        <v>4</v>
      </c>
      <c r="AJ409" s="9">
        <v>2.0965517241379312</v>
      </c>
      <c r="AK409" s="9">
        <v>0.24827586206896551</v>
      </c>
      <c r="AL409" s="8">
        <v>4</v>
      </c>
      <c r="AN409" s="9">
        <f t="shared" si="61"/>
        <v>2.6644736842105261</v>
      </c>
      <c r="AO409" s="33">
        <f t="shared" si="62"/>
        <v>0.2664473684210526</v>
      </c>
      <c r="AP409" s="8">
        <v>4</v>
      </c>
      <c r="AR409" s="9"/>
      <c r="AS409" s="9"/>
      <c r="AV409" s="9"/>
      <c r="AW409" s="9"/>
      <c r="AZ409" s="9"/>
      <c r="BA409" s="9"/>
      <c r="BD409" s="27"/>
      <c r="BE409" s="27"/>
      <c r="BP409" s="27"/>
      <c r="BQ409" s="27"/>
    </row>
    <row r="410" spans="2:69" s="8" customFormat="1" x14ac:dyDescent="0.45">
      <c r="B410" s="9">
        <v>46.8</v>
      </c>
      <c r="C410" s="9">
        <v>-71.38333333333334</v>
      </c>
      <c r="D410" s="8">
        <v>35.5</v>
      </c>
      <c r="E410" s="8">
        <f t="shared" si="59"/>
        <v>41.8</v>
      </c>
      <c r="F410" s="8">
        <v>22.7</v>
      </c>
      <c r="G410" s="8" t="s">
        <v>30</v>
      </c>
      <c r="H410" s="8" t="s">
        <v>25</v>
      </c>
      <c r="I410" s="8" t="s">
        <v>162</v>
      </c>
      <c r="J410" s="8">
        <v>4</v>
      </c>
      <c r="K410" s="8">
        <v>1100</v>
      </c>
      <c r="L410" s="8">
        <v>20</v>
      </c>
      <c r="M410" s="8">
        <v>1.45</v>
      </c>
      <c r="N410" s="9">
        <v>6.3</v>
      </c>
      <c r="P410" s="27">
        <v>1.94054054054054</v>
      </c>
      <c r="Q410" s="33">
        <f t="shared" si="55"/>
        <v>0.19405405405405401</v>
      </c>
      <c r="R410" s="8">
        <v>4</v>
      </c>
      <c r="S410" s="8">
        <f t="shared" si="60"/>
        <v>10.976182432432438</v>
      </c>
      <c r="T410" s="27">
        <v>0.17679558011049709</v>
      </c>
      <c r="U410" s="33">
        <f t="shared" si="56"/>
        <v>1.7679558011049708E-2</v>
      </c>
      <c r="V410" s="8">
        <v>4</v>
      </c>
      <c r="X410" s="33">
        <v>2.1173361206510375</v>
      </c>
      <c r="Y410" s="33">
        <f t="shared" si="57"/>
        <v>0.21173361206510374</v>
      </c>
      <c r="Z410" s="8">
        <v>4</v>
      </c>
      <c r="AB410" s="37">
        <v>0.7816091954022989</v>
      </c>
      <c r="AC410" s="37">
        <f t="shared" si="58"/>
        <v>7.8160919540229884E-2</v>
      </c>
      <c r="AD410" s="8">
        <v>4</v>
      </c>
      <c r="AF410" s="9">
        <v>19.5</v>
      </c>
      <c r="AG410" s="9">
        <v>1.95</v>
      </c>
      <c r="AH410" s="8">
        <v>4</v>
      </c>
      <c r="AJ410" s="9">
        <v>1.4</v>
      </c>
      <c r="AK410" s="9">
        <v>0.14000000000000001</v>
      </c>
      <c r="AL410" s="8">
        <v>4</v>
      </c>
      <c r="AN410" s="9">
        <f t="shared" si="61"/>
        <v>13.928571428571429</v>
      </c>
      <c r="AO410" s="33">
        <f t="shared" si="62"/>
        <v>1.3928571428571428</v>
      </c>
      <c r="AP410" s="8">
        <v>4</v>
      </c>
      <c r="AR410" s="9"/>
      <c r="AS410" s="9"/>
      <c r="AV410" s="9"/>
      <c r="AW410" s="9"/>
      <c r="AZ410" s="9"/>
      <c r="BA410" s="9"/>
      <c r="BD410" s="27"/>
      <c r="BE410" s="27"/>
      <c r="BP410" s="27"/>
      <c r="BQ410" s="27"/>
    </row>
    <row r="411" spans="2:69" s="8" customFormat="1" x14ac:dyDescent="0.45">
      <c r="B411" s="9">
        <v>46.8</v>
      </c>
      <c r="C411" s="9">
        <v>-71.38333333333334</v>
      </c>
      <c r="D411" s="8">
        <v>35.5</v>
      </c>
      <c r="E411" s="8">
        <f t="shared" si="59"/>
        <v>41.8</v>
      </c>
      <c r="F411" s="8">
        <v>22.7</v>
      </c>
      <c r="G411" s="8" t="s">
        <v>30</v>
      </c>
      <c r="H411" s="8" t="s">
        <v>156</v>
      </c>
      <c r="I411" s="8" t="s">
        <v>162</v>
      </c>
      <c r="J411" s="8">
        <v>4</v>
      </c>
      <c r="K411" s="8">
        <v>1100</v>
      </c>
      <c r="L411" s="8">
        <v>20</v>
      </c>
      <c r="M411" s="8">
        <v>1.45</v>
      </c>
      <c r="N411" s="9">
        <v>6.3</v>
      </c>
      <c r="P411" s="27">
        <v>7.5945945945945965</v>
      </c>
      <c r="Q411" s="33">
        <f t="shared" si="55"/>
        <v>0.7594594594594597</v>
      </c>
      <c r="R411" s="8">
        <v>4</v>
      </c>
      <c r="S411" s="8">
        <f t="shared" si="60"/>
        <v>0.85380224945442307</v>
      </c>
      <c r="T411" s="27">
        <v>8.8950276243093978</v>
      </c>
      <c r="U411" s="33">
        <f t="shared" si="56"/>
        <v>0.88950276243093973</v>
      </c>
      <c r="V411" s="8">
        <v>4</v>
      </c>
      <c r="X411" s="33">
        <v>16.489622218903992</v>
      </c>
      <c r="Y411" s="33">
        <f t="shared" si="57"/>
        <v>1.6489622218903992</v>
      </c>
      <c r="Z411" s="8">
        <v>4</v>
      </c>
      <c r="AB411" s="37">
        <v>1.2183908045977012</v>
      </c>
      <c r="AC411" s="37">
        <f t="shared" si="58"/>
        <v>0.12183908045977013</v>
      </c>
      <c r="AD411" s="8">
        <v>4</v>
      </c>
      <c r="AF411" s="9">
        <v>19.5</v>
      </c>
      <c r="AG411" s="9">
        <v>1.95</v>
      </c>
      <c r="AH411" s="8">
        <v>4</v>
      </c>
      <c r="AJ411" s="9">
        <v>1.4</v>
      </c>
      <c r="AK411" s="9">
        <v>0.14000000000000001</v>
      </c>
      <c r="AL411" s="8">
        <v>4</v>
      </c>
      <c r="AN411" s="9">
        <f t="shared" si="61"/>
        <v>13.928571428571429</v>
      </c>
      <c r="AO411" s="33">
        <f t="shared" si="62"/>
        <v>1.3928571428571428</v>
      </c>
      <c r="AP411" s="8">
        <v>4</v>
      </c>
      <c r="AR411" s="9"/>
      <c r="AS411" s="9"/>
      <c r="AV411" s="9"/>
      <c r="AW411" s="9"/>
      <c r="AZ411" s="9"/>
      <c r="BA411" s="9"/>
      <c r="BD411" s="27"/>
      <c r="BE411" s="27"/>
      <c r="BP411" s="27"/>
      <c r="BQ411" s="27"/>
    </row>
    <row r="412" spans="2:69" s="8" customFormat="1" x14ac:dyDescent="0.45">
      <c r="B412" s="9">
        <v>46.8</v>
      </c>
      <c r="C412" s="9">
        <v>-71.38333333333334</v>
      </c>
      <c r="D412" s="8">
        <v>35.5</v>
      </c>
      <c r="E412" s="8">
        <f t="shared" si="59"/>
        <v>41.8</v>
      </c>
      <c r="F412" s="8">
        <v>22.7</v>
      </c>
      <c r="G412" s="8" t="s">
        <v>30</v>
      </c>
      <c r="H412" s="8" t="s">
        <v>157</v>
      </c>
      <c r="I412" s="8" t="s">
        <v>162</v>
      </c>
      <c r="J412" s="8">
        <v>4</v>
      </c>
      <c r="K412" s="8">
        <v>1100</v>
      </c>
      <c r="L412" s="8">
        <v>20</v>
      </c>
      <c r="M412" s="8">
        <v>1.45</v>
      </c>
      <c r="N412" s="9">
        <v>7.4</v>
      </c>
      <c r="P412" s="27">
        <v>10.88648648648649</v>
      </c>
      <c r="Q412" s="33">
        <f t="shared" si="55"/>
        <v>1.0886486486486491</v>
      </c>
      <c r="R412" s="8">
        <v>4</v>
      </c>
      <c r="S412" s="8">
        <f t="shared" si="60"/>
        <v>3.2804451510333847</v>
      </c>
      <c r="T412" s="27">
        <v>3.3186003683241281</v>
      </c>
      <c r="U412" s="33">
        <f t="shared" si="56"/>
        <v>0.33186003683241283</v>
      </c>
      <c r="V412" s="8">
        <v>4</v>
      </c>
      <c r="X412" s="33">
        <v>14.205086854810617</v>
      </c>
      <c r="Y412" s="33">
        <f t="shared" si="57"/>
        <v>1.4205086854810616</v>
      </c>
      <c r="Z412" s="8">
        <v>4</v>
      </c>
      <c r="AB412" s="37">
        <v>1.0779054916985951</v>
      </c>
      <c r="AC412" s="37">
        <f t="shared" si="58"/>
        <v>0.1077905491698595</v>
      </c>
      <c r="AD412" s="8">
        <v>4</v>
      </c>
      <c r="AF412" s="9">
        <v>16.758620689655174</v>
      </c>
      <c r="AG412" s="9">
        <v>1.1724137931034482</v>
      </c>
      <c r="AH412" s="8">
        <v>4</v>
      </c>
      <c r="AJ412" s="9">
        <v>3.7655172413793103</v>
      </c>
      <c r="AK412" s="9">
        <v>6.8965517241379309E-2</v>
      </c>
      <c r="AL412" s="8">
        <v>4</v>
      </c>
      <c r="AN412" s="9">
        <f t="shared" si="61"/>
        <v>4.4505494505494507</v>
      </c>
      <c r="AO412" s="33">
        <f t="shared" si="62"/>
        <v>0.44505494505494508</v>
      </c>
      <c r="AP412" s="8">
        <v>4</v>
      </c>
      <c r="AR412" s="9"/>
      <c r="AS412" s="9"/>
      <c r="AV412" s="9"/>
      <c r="AW412" s="9"/>
      <c r="AZ412" s="9"/>
      <c r="BA412" s="9"/>
      <c r="BD412" s="27"/>
      <c r="BE412" s="27"/>
      <c r="BP412" s="27"/>
      <c r="BQ412" s="27"/>
    </row>
    <row r="413" spans="2:69" s="8" customFormat="1" x14ac:dyDescent="0.45">
      <c r="B413" s="9">
        <v>46.8</v>
      </c>
      <c r="C413" s="9">
        <v>-71.38333333333334</v>
      </c>
      <c r="D413" s="8">
        <v>35.5</v>
      </c>
      <c r="E413" s="8">
        <f t="shared" si="59"/>
        <v>41.8</v>
      </c>
      <c r="F413" s="8">
        <v>22.7</v>
      </c>
      <c r="G413" s="8" t="s">
        <v>30</v>
      </c>
      <c r="H413" s="8" t="s">
        <v>158</v>
      </c>
      <c r="I413" s="8" t="s">
        <v>162</v>
      </c>
      <c r="J413" s="8">
        <v>4</v>
      </c>
      <c r="K413" s="8">
        <v>1100</v>
      </c>
      <c r="L413" s="8">
        <v>20</v>
      </c>
      <c r="M413" s="8">
        <v>1.45</v>
      </c>
      <c r="N413" s="9">
        <v>7.6</v>
      </c>
      <c r="P413" s="27">
        <v>11.929729729729727</v>
      </c>
      <c r="Q413" s="33">
        <f t="shared" si="55"/>
        <v>1.1929729729729728</v>
      </c>
      <c r="R413" s="8">
        <v>4</v>
      </c>
      <c r="S413" s="8">
        <f t="shared" si="60"/>
        <v>3.2084414280550981</v>
      </c>
      <c r="T413" s="27">
        <v>3.7182320441988943</v>
      </c>
      <c r="U413" s="33">
        <f t="shared" si="56"/>
        <v>0.37182320441988942</v>
      </c>
      <c r="V413" s="8">
        <v>4</v>
      </c>
      <c r="X413" s="33">
        <v>15.647961773928623</v>
      </c>
      <c r="Y413" s="33">
        <f t="shared" si="57"/>
        <v>1.5647961773928623</v>
      </c>
      <c r="Z413" s="8">
        <v>4</v>
      </c>
      <c r="AB413" s="37">
        <v>1.0881226053639848</v>
      </c>
      <c r="AC413" s="37">
        <f t="shared" si="58"/>
        <v>0.10881226053639848</v>
      </c>
      <c r="AD413" s="8">
        <v>4</v>
      </c>
      <c r="AF413" s="9">
        <v>12.551724137931034</v>
      </c>
      <c r="AG413" s="9">
        <v>0.82758620689655171</v>
      </c>
      <c r="AH413" s="8">
        <v>4</v>
      </c>
      <c r="AJ413" s="9">
        <v>3.510344827586207</v>
      </c>
      <c r="AK413" s="9">
        <v>0.15862068965517243</v>
      </c>
      <c r="AL413" s="8">
        <v>4</v>
      </c>
      <c r="AN413" s="9">
        <f t="shared" si="61"/>
        <v>3.5756385068762278</v>
      </c>
      <c r="AO413" s="33">
        <f t="shared" si="62"/>
        <v>0.35756385068762275</v>
      </c>
      <c r="AP413" s="8">
        <v>4</v>
      </c>
      <c r="AR413" s="9"/>
      <c r="AS413" s="9"/>
      <c r="AV413" s="9"/>
      <c r="AW413" s="9"/>
      <c r="AZ413" s="9"/>
      <c r="BA413" s="9"/>
      <c r="BD413" s="27"/>
      <c r="BE413" s="27"/>
      <c r="BP413" s="27"/>
      <c r="BQ413" s="27"/>
    </row>
    <row r="414" spans="2:69" s="8" customFormat="1" ht="15.75" customHeight="1" x14ac:dyDescent="0.45">
      <c r="B414" s="9">
        <v>46.8</v>
      </c>
      <c r="C414" s="9">
        <v>-71.38333333333334</v>
      </c>
      <c r="D414" s="8">
        <v>35.5</v>
      </c>
      <c r="E414" s="8">
        <f t="shared" si="59"/>
        <v>41.8</v>
      </c>
      <c r="F414" s="8">
        <v>22.7</v>
      </c>
      <c r="G414" s="8" t="s">
        <v>30</v>
      </c>
      <c r="H414" s="8" t="s">
        <v>159</v>
      </c>
      <c r="I414" s="8" t="s">
        <v>162</v>
      </c>
      <c r="J414" s="8">
        <v>4</v>
      </c>
      <c r="K414" s="8">
        <v>1100</v>
      </c>
      <c r="L414" s="8">
        <v>20</v>
      </c>
      <c r="M414" s="8">
        <v>1.45</v>
      </c>
      <c r="N414" s="9">
        <v>7.7</v>
      </c>
      <c r="P414" s="27">
        <v>10.335135135135133</v>
      </c>
      <c r="Q414" s="33">
        <f t="shared" si="55"/>
        <v>1.0335135135135132</v>
      </c>
      <c r="R414" s="8">
        <v>4</v>
      </c>
      <c r="S414" s="8">
        <f t="shared" si="60"/>
        <v>2.619971231735934</v>
      </c>
      <c r="T414" s="27">
        <v>3.944751381215474</v>
      </c>
      <c r="U414" s="33">
        <f t="shared" si="56"/>
        <v>0.39447513812154739</v>
      </c>
      <c r="V414" s="8">
        <v>4</v>
      </c>
      <c r="X414" s="33">
        <v>14.279886516350606</v>
      </c>
      <c r="Y414" s="33">
        <f t="shared" si="57"/>
        <v>1.4279886516350606</v>
      </c>
      <c r="Z414" s="8">
        <v>4</v>
      </c>
      <c r="AB414" s="37">
        <v>1.0957854406130267</v>
      </c>
      <c r="AC414" s="37">
        <f t="shared" si="58"/>
        <v>0.10957854406130267</v>
      </c>
      <c r="AD414" s="8">
        <v>4</v>
      </c>
      <c r="AF414" s="9">
        <v>13.724137931034482</v>
      </c>
      <c r="AG414" s="9">
        <v>1.586206896551724</v>
      </c>
      <c r="AH414" s="8">
        <v>4</v>
      </c>
      <c r="AJ414" s="9">
        <v>3.4</v>
      </c>
      <c r="AK414" s="9">
        <v>0.22068965517241382</v>
      </c>
      <c r="AL414" s="8">
        <v>4</v>
      </c>
      <c r="AN414" s="9">
        <f t="shared" si="61"/>
        <v>4.0365111561866129</v>
      </c>
      <c r="AO414" s="33">
        <f t="shared" si="62"/>
        <v>0.40365111561866129</v>
      </c>
      <c r="AP414" s="8">
        <v>4</v>
      </c>
      <c r="AR414" s="9"/>
      <c r="AS414" s="9"/>
      <c r="AV414" s="9"/>
      <c r="AW414" s="9"/>
      <c r="AZ414" s="9"/>
      <c r="BA414" s="9"/>
      <c r="BD414" s="27"/>
      <c r="BE414" s="27"/>
      <c r="BP414" s="27"/>
      <c r="BQ414" s="27"/>
    </row>
    <row r="415" spans="2:69" s="8" customFormat="1" x14ac:dyDescent="0.45">
      <c r="B415" s="9">
        <v>46.8</v>
      </c>
      <c r="C415" s="9">
        <v>-71.38333333333334</v>
      </c>
      <c r="D415" s="8">
        <v>35.5</v>
      </c>
      <c r="E415" s="8">
        <f t="shared" si="59"/>
        <v>41.8</v>
      </c>
      <c r="F415" s="8">
        <v>22.7</v>
      </c>
      <c r="G415" s="8" t="s">
        <v>30</v>
      </c>
      <c r="H415" s="8" t="s">
        <v>160</v>
      </c>
      <c r="I415" s="8" t="s">
        <v>162</v>
      </c>
      <c r="J415" s="8">
        <v>4</v>
      </c>
      <c r="K415" s="8">
        <v>1100</v>
      </c>
      <c r="L415" s="8">
        <v>20</v>
      </c>
      <c r="M415" s="8">
        <v>1.45</v>
      </c>
      <c r="N415" s="9">
        <v>8.3000000000000007</v>
      </c>
      <c r="P415" s="27">
        <v>9.4864864864864877</v>
      </c>
      <c r="Q415" s="33">
        <f t="shared" si="55"/>
        <v>0.94864864864864873</v>
      </c>
      <c r="R415" s="8">
        <v>4</v>
      </c>
      <c r="S415" s="8">
        <f t="shared" si="60"/>
        <v>4.5910536204653862</v>
      </c>
      <c r="T415" s="27">
        <v>2.0662983425414363</v>
      </c>
      <c r="U415" s="33">
        <f t="shared" si="56"/>
        <v>0.20662983425414364</v>
      </c>
      <c r="V415" s="8">
        <v>4</v>
      </c>
      <c r="X415" s="33">
        <v>11.552784829027923</v>
      </c>
      <c r="Y415" s="33">
        <f t="shared" si="57"/>
        <v>1.1552784829027922</v>
      </c>
      <c r="Z415" s="8">
        <v>4</v>
      </c>
      <c r="AB415" s="37">
        <v>1.1468710089399743</v>
      </c>
      <c r="AC415" s="37">
        <f t="shared" si="58"/>
        <v>0.11468710089399743</v>
      </c>
      <c r="AD415" s="8">
        <v>4</v>
      </c>
      <c r="AF415" s="9">
        <v>6.0689655172413799</v>
      </c>
      <c r="AG415" s="9">
        <v>0.96551724137931028</v>
      </c>
      <c r="AH415" s="8">
        <v>4</v>
      </c>
      <c r="AJ415" s="9">
        <v>3.3379310344827586</v>
      </c>
      <c r="AK415" s="9">
        <v>1.3793103448275864E-2</v>
      </c>
      <c r="AL415" s="8">
        <v>4</v>
      </c>
      <c r="AN415" s="9">
        <f t="shared" si="61"/>
        <v>1.8181818181818183</v>
      </c>
      <c r="AO415" s="33">
        <f t="shared" si="62"/>
        <v>0.18181818181818182</v>
      </c>
      <c r="AP415" s="8">
        <v>4</v>
      </c>
      <c r="AR415" s="9"/>
      <c r="AS415" s="9"/>
      <c r="AV415" s="9"/>
      <c r="AW415" s="9"/>
      <c r="AZ415" s="9"/>
      <c r="BA415" s="9"/>
      <c r="BD415" s="27"/>
      <c r="BE415" s="27"/>
      <c r="BP415" s="27"/>
      <c r="BQ415" s="27"/>
    </row>
    <row r="416" spans="2:69" s="8" customFormat="1" x14ac:dyDescent="0.45">
      <c r="B416" s="9">
        <v>46.8</v>
      </c>
      <c r="C416" s="9">
        <v>-71.38333333333334</v>
      </c>
      <c r="D416" s="8">
        <v>35.5</v>
      </c>
      <c r="E416" s="8">
        <f t="shared" si="59"/>
        <v>41.8</v>
      </c>
      <c r="F416" s="8">
        <v>22.7</v>
      </c>
      <c r="G416" s="8" t="s">
        <v>30</v>
      </c>
      <c r="H416" s="8" t="s">
        <v>161</v>
      </c>
      <c r="I416" s="8" t="s">
        <v>162</v>
      </c>
      <c r="J416" s="8">
        <v>4</v>
      </c>
      <c r="K416" s="8">
        <v>1100</v>
      </c>
      <c r="L416" s="8">
        <v>20</v>
      </c>
      <c r="M416" s="8">
        <v>1.45</v>
      </c>
      <c r="N416" s="9">
        <v>7.7</v>
      </c>
      <c r="P416" s="27">
        <v>13.400000000000004</v>
      </c>
      <c r="Q416" s="33">
        <f t="shared" si="55"/>
        <v>1.3400000000000003</v>
      </c>
      <c r="R416" s="8">
        <v>4</v>
      </c>
      <c r="S416" s="8">
        <f t="shared" si="60"/>
        <v>3.0317500000000015</v>
      </c>
      <c r="T416" s="27">
        <v>4.4198895027624303</v>
      </c>
      <c r="U416" s="33">
        <f t="shared" si="56"/>
        <v>0.44198895027624302</v>
      </c>
      <c r="V416" s="8">
        <v>4</v>
      </c>
      <c r="X416" s="33">
        <v>17.819889502762432</v>
      </c>
      <c r="Y416" s="33">
        <f t="shared" si="57"/>
        <v>1.7819889502762432</v>
      </c>
      <c r="Z416" s="8">
        <v>4</v>
      </c>
      <c r="AB416" s="37">
        <v>1.1289910600255428</v>
      </c>
      <c r="AC416" s="37">
        <f t="shared" si="58"/>
        <v>0.11289910600255429</v>
      </c>
      <c r="AD416" s="8">
        <v>4</v>
      </c>
      <c r="AF416" s="9">
        <v>5.5862068965517242</v>
      </c>
      <c r="AG416" s="9">
        <v>0.20689655172413793</v>
      </c>
      <c r="AH416" s="8">
        <v>4</v>
      </c>
      <c r="AJ416" s="9">
        <v>2.0965517241379312</v>
      </c>
      <c r="AK416" s="9">
        <v>0.24827586206896551</v>
      </c>
      <c r="AL416" s="8">
        <v>4</v>
      </c>
      <c r="AN416" s="9">
        <f t="shared" si="61"/>
        <v>2.6644736842105261</v>
      </c>
      <c r="AO416" s="33">
        <f t="shared" si="62"/>
        <v>0.2664473684210526</v>
      </c>
      <c r="AP416" s="8">
        <v>4</v>
      </c>
      <c r="AR416" s="9"/>
      <c r="AS416" s="9"/>
      <c r="AV416" s="9"/>
      <c r="AW416" s="9"/>
      <c r="AZ416" s="9"/>
      <c r="BA416" s="9"/>
      <c r="BD416" s="27"/>
      <c r="BE416" s="27"/>
      <c r="BP416" s="27"/>
      <c r="BQ416" s="27"/>
    </row>
    <row r="417" spans="2:69" s="8" customFormat="1" x14ac:dyDescent="0.45">
      <c r="B417" s="9">
        <v>46.8</v>
      </c>
      <c r="C417" s="9">
        <v>-71.38333333333334</v>
      </c>
      <c r="D417" s="8">
        <v>72.599999999999994</v>
      </c>
      <c r="E417" s="8">
        <f t="shared" si="59"/>
        <v>10.300000000000004</v>
      </c>
      <c r="F417" s="8">
        <v>17.100000000000001</v>
      </c>
      <c r="G417" s="8" t="s">
        <v>30</v>
      </c>
      <c r="H417" s="8" t="s">
        <v>25</v>
      </c>
      <c r="I417" s="8">
        <v>2001</v>
      </c>
      <c r="J417" s="8">
        <v>4</v>
      </c>
      <c r="K417" s="8">
        <v>1100</v>
      </c>
      <c r="L417" s="8">
        <v>20</v>
      </c>
      <c r="M417" s="8">
        <v>1.45</v>
      </c>
      <c r="N417" s="9">
        <v>6.3</v>
      </c>
      <c r="P417" s="27">
        <v>0.83378746594005548</v>
      </c>
      <c r="Q417" s="33">
        <f t="shared" si="55"/>
        <v>8.3378746594005543E-2</v>
      </c>
      <c r="R417" s="8">
        <v>4</v>
      </c>
      <c r="S417" s="8">
        <f t="shared" si="60"/>
        <v>2.0733514986376043</v>
      </c>
      <c r="T417" s="27">
        <v>0.40214477211796257</v>
      </c>
      <c r="U417" s="33">
        <f t="shared" si="56"/>
        <v>4.021447721179626E-2</v>
      </c>
      <c r="V417" s="8">
        <v>4</v>
      </c>
      <c r="X417" s="33">
        <v>1.235932238058018</v>
      </c>
      <c r="Y417" s="33">
        <f t="shared" si="57"/>
        <v>0.1235932238058018</v>
      </c>
      <c r="Z417" s="8">
        <v>4</v>
      </c>
      <c r="AB417" s="37">
        <v>0.6130268199233716</v>
      </c>
      <c r="AC417" s="37">
        <f t="shared" si="58"/>
        <v>6.1302681992337162E-2</v>
      </c>
      <c r="AD417" s="8">
        <v>4</v>
      </c>
      <c r="AF417" s="9">
        <v>19.5</v>
      </c>
      <c r="AG417" s="9">
        <v>1.95</v>
      </c>
      <c r="AH417" s="8">
        <v>4</v>
      </c>
      <c r="AJ417" s="9">
        <v>1.4</v>
      </c>
      <c r="AK417" s="9">
        <v>0.14000000000000001</v>
      </c>
      <c r="AL417" s="8">
        <v>4</v>
      </c>
      <c r="AN417" s="9">
        <f t="shared" si="61"/>
        <v>13.928571428571429</v>
      </c>
      <c r="AO417" s="33">
        <f t="shared" si="62"/>
        <v>1.3928571428571428</v>
      </c>
      <c r="AP417" s="8">
        <v>4</v>
      </c>
      <c r="AR417" s="9"/>
      <c r="AS417" s="9"/>
      <c r="AV417" s="9"/>
      <c r="AW417" s="9"/>
      <c r="AZ417" s="9"/>
      <c r="BA417" s="9"/>
      <c r="BD417" s="27"/>
      <c r="BE417" s="27"/>
      <c r="BP417" s="27"/>
      <c r="BQ417" s="27"/>
    </row>
    <row r="418" spans="2:69" s="8" customFormat="1" x14ac:dyDescent="0.45">
      <c r="B418" s="9">
        <v>46.8</v>
      </c>
      <c r="C418" s="9">
        <v>-71.38333333333334</v>
      </c>
      <c r="D418" s="8">
        <v>72.599999999999994</v>
      </c>
      <c r="E418" s="8">
        <f t="shared" si="59"/>
        <v>10.300000000000004</v>
      </c>
      <c r="F418" s="8">
        <v>17.100000000000001</v>
      </c>
      <c r="G418" s="8" t="s">
        <v>30</v>
      </c>
      <c r="H418" s="8" t="s">
        <v>156</v>
      </c>
      <c r="I418" s="8">
        <v>2001</v>
      </c>
      <c r="J418" s="8">
        <v>4</v>
      </c>
      <c r="K418" s="8">
        <v>1100</v>
      </c>
      <c r="L418" s="8">
        <v>20</v>
      </c>
      <c r="M418" s="8">
        <v>1.45</v>
      </c>
      <c r="N418" s="9">
        <v>6.3</v>
      </c>
      <c r="P418" s="27">
        <v>9.3678474114441546</v>
      </c>
      <c r="Q418" s="33">
        <f t="shared" si="55"/>
        <v>0.93678474114441546</v>
      </c>
      <c r="R418" s="8">
        <v>4</v>
      </c>
      <c r="S418" s="8">
        <f t="shared" si="60"/>
        <v>1.0744794232683479</v>
      </c>
      <c r="T418" s="27">
        <v>8.7184986595174312</v>
      </c>
      <c r="U418" s="33">
        <f t="shared" si="56"/>
        <v>0.87184986595174307</v>
      </c>
      <c r="V418" s="8">
        <v>4</v>
      </c>
      <c r="X418" s="33">
        <v>18.086346070961586</v>
      </c>
      <c r="Y418" s="33">
        <f t="shared" si="57"/>
        <v>1.8086346070961585</v>
      </c>
      <c r="Z418" s="8">
        <v>4</v>
      </c>
      <c r="AB418" s="37">
        <v>1.4712643678160919</v>
      </c>
      <c r="AC418" s="37">
        <f t="shared" si="58"/>
        <v>0.14712643678160919</v>
      </c>
      <c r="AD418" s="8">
        <v>4</v>
      </c>
      <c r="AF418" s="9">
        <v>19.5</v>
      </c>
      <c r="AG418" s="9">
        <v>1.95</v>
      </c>
      <c r="AH418" s="8">
        <v>4</v>
      </c>
      <c r="AJ418" s="9">
        <v>1.4</v>
      </c>
      <c r="AK418" s="9">
        <v>0.14000000000000001</v>
      </c>
      <c r="AL418" s="8">
        <v>4</v>
      </c>
      <c r="AN418" s="9">
        <f t="shared" si="61"/>
        <v>13.928571428571429</v>
      </c>
      <c r="AO418" s="33">
        <f t="shared" si="62"/>
        <v>1.3928571428571428</v>
      </c>
      <c r="AP418" s="8">
        <v>4</v>
      </c>
      <c r="AR418" s="9"/>
      <c r="AS418" s="9"/>
      <c r="AV418" s="9"/>
      <c r="AW418" s="9"/>
      <c r="AZ418" s="9"/>
      <c r="BA418" s="9"/>
      <c r="BD418" s="27"/>
      <c r="BE418" s="27"/>
      <c r="BP418" s="27"/>
      <c r="BQ418" s="27"/>
    </row>
    <row r="419" spans="2:69" s="8" customFormat="1" x14ac:dyDescent="0.45">
      <c r="B419" s="9">
        <v>46.8</v>
      </c>
      <c r="C419" s="9">
        <v>-71.38333333333334</v>
      </c>
      <c r="D419" s="8">
        <v>72.599999999999994</v>
      </c>
      <c r="E419" s="8">
        <f t="shared" si="59"/>
        <v>10.300000000000004</v>
      </c>
      <c r="F419" s="8">
        <v>17.100000000000001</v>
      </c>
      <c r="G419" s="8" t="s">
        <v>30</v>
      </c>
      <c r="H419" s="8" t="s">
        <v>157</v>
      </c>
      <c r="I419" s="8">
        <v>2001</v>
      </c>
      <c r="J419" s="8">
        <v>4</v>
      </c>
      <c r="K419" s="8">
        <v>1100</v>
      </c>
      <c r="L419" s="8">
        <v>20</v>
      </c>
      <c r="M419" s="8">
        <v>1.45</v>
      </c>
      <c r="N419" s="9">
        <v>7.4</v>
      </c>
      <c r="P419" s="27">
        <v>4.6267029972752045</v>
      </c>
      <c r="Q419" s="33">
        <f t="shared" si="55"/>
        <v>0.46267029972752044</v>
      </c>
      <c r="R419" s="8">
        <v>4</v>
      </c>
      <c r="S419" s="8">
        <f t="shared" si="60"/>
        <v>3.5076427194789694</v>
      </c>
      <c r="T419" s="27">
        <v>1.3190348525469155</v>
      </c>
      <c r="U419" s="33">
        <f t="shared" si="56"/>
        <v>0.13190348525469156</v>
      </c>
      <c r="V419" s="8">
        <v>4</v>
      </c>
      <c r="X419" s="33">
        <v>5.9457378498221196</v>
      </c>
      <c r="Y419" s="33">
        <f t="shared" si="57"/>
        <v>0.59457378498221192</v>
      </c>
      <c r="Z419" s="8">
        <v>4</v>
      </c>
      <c r="AB419" s="37">
        <v>1.0191570881226053</v>
      </c>
      <c r="AC419" s="37">
        <f t="shared" si="58"/>
        <v>0.10191570881226053</v>
      </c>
      <c r="AD419" s="8">
        <v>4</v>
      </c>
      <c r="AF419" s="9">
        <v>16.758620689655174</v>
      </c>
      <c r="AG419" s="9">
        <v>1.1724137931034482</v>
      </c>
      <c r="AH419" s="8">
        <v>4</v>
      </c>
      <c r="AJ419" s="9">
        <v>3.7655172413793103</v>
      </c>
      <c r="AK419" s="9">
        <v>6.8965517241379309E-2</v>
      </c>
      <c r="AL419" s="8">
        <v>4</v>
      </c>
      <c r="AN419" s="9">
        <f t="shared" si="61"/>
        <v>4.4505494505494507</v>
      </c>
      <c r="AO419" s="33">
        <f t="shared" si="62"/>
        <v>0.44505494505494508</v>
      </c>
      <c r="AP419" s="8">
        <v>4</v>
      </c>
      <c r="AR419" s="9"/>
      <c r="AS419" s="9"/>
      <c r="AV419" s="9"/>
      <c r="AW419" s="9"/>
      <c r="AZ419" s="9"/>
      <c r="BA419" s="9"/>
      <c r="BD419" s="27"/>
      <c r="BE419" s="27"/>
      <c r="BP419" s="27"/>
      <c r="BQ419" s="27"/>
    </row>
    <row r="420" spans="2:69" s="8" customFormat="1" x14ac:dyDescent="0.45">
      <c r="B420" s="9">
        <v>46.8</v>
      </c>
      <c r="C420" s="9">
        <v>-71.38333333333334</v>
      </c>
      <c r="D420" s="8">
        <v>72.599999999999994</v>
      </c>
      <c r="E420" s="8">
        <f t="shared" si="59"/>
        <v>10.300000000000004</v>
      </c>
      <c r="F420" s="8">
        <v>17.100000000000001</v>
      </c>
      <c r="G420" s="8" t="s">
        <v>30</v>
      </c>
      <c r="H420" s="8" t="s">
        <v>158</v>
      </c>
      <c r="I420" s="8">
        <v>2001</v>
      </c>
      <c r="J420" s="8">
        <v>4</v>
      </c>
      <c r="K420" s="8">
        <v>1100</v>
      </c>
      <c r="L420" s="8">
        <v>20</v>
      </c>
      <c r="M420" s="8">
        <v>1.45</v>
      </c>
      <c r="N420" s="9">
        <v>7.6</v>
      </c>
      <c r="P420" s="27">
        <v>6.3596730245231665</v>
      </c>
      <c r="Q420" s="33">
        <f t="shared" si="55"/>
        <v>0.6359673024523167</v>
      </c>
      <c r="R420" s="8">
        <v>4</v>
      </c>
      <c r="S420" s="8">
        <f t="shared" si="60"/>
        <v>5.7298503336887494</v>
      </c>
      <c r="T420" s="27">
        <v>1.1099195710455758</v>
      </c>
      <c r="U420" s="33">
        <f t="shared" si="56"/>
        <v>0.11099195710455759</v>
      </c>
      <c r="V420" s="8">
        <v>4</v>
      </c>
      <c r="X420" s="33">
        <v>7.4695925955687423</v>
      </c>
      <c r="Y420" s="33">
        <f t="shared" si="57"/>
        <v>0.74695925955687426</v>
      </c>
      <c r="Z420" s="8">
        <v>4</v>
      </c>
      <c r="AB420" s="37">
        <v>1.1647509578544062</v>
      </c>
      <c r="AC420" s="37">
        <f t="shared" si="58"/>
        <v>0.11647509578544062</v>
      </c>
      <c r="AD420" s="8">
        <v>4</v>
      </c>
      <c r="AF420" s="9">
        <v>12.551724137931034</v>
      </c>
      <c r="AG420" s="9">
        <v>0.82758620689655171</v>
      </c>
      <c r="AH420" s="8">
        <v>4</v>
      </c>
      <c r="AJ420" s="9">
        <v>3.510344827586207</v>
      </c>
      <c r="AK420" s="9">
        <v>0.15862068965517243</v>
      </c>
      <c r="AL420" s="8">
        <v>4</v>
      </c>
      <c r="AN420" s="9">
        <f t="shared" si="61"/>
        <v>3.5756385068762278</v>
      </c>
      <c r="AO420" s="33">
        <f t="shared" si="62"/>
        <v>0.35756385068762275</v>
      </c>
      <c r="AP420" s="8">
        <v>4</v>
      </c>
      <c r="AR420" s="9"/>
      <c r="AS420" s="9"/>
      <c r="AV420" s="9"/>
      <c r="AW420" s="9"/>
      <c r="AZ420" s="9"/>
      <c r="BA420" s="9"/>
      <c r="BD420" s="27"/>
      <c r="BE420" s="27"/>
      <c r="BP420" s="27"/>
      <c r="BQ420" s="27"/>
    </row>
    <row r="421" spans="2:69" s="8" customFormat="1" x14ac:dyDescent="0.45">
      <c r="B421" s="9">
        <v>46.8</v>
      </c>
      <c r="C421" s="9">
        <v>-71.38333333333334</v>
      </c>
      <c r="D421" s="8">
        <v>72.599999999999994</v>
      </c>
      <c r="E421" s="8">
        <f t="shared" si="59"/>
        <v>10.300000000000004</v>
      </c>
      <c r="F421" s="8">
        <v>17.100000000000001</v>
      </c>
      <c r="G421" s="8" t="s">
        <v>30</v>
      </c>
      <c r="H421" s="8" t="s">
        <v>159</v>
      </c>
      <c r="I421" s="8">
        <v>2001</v>
      </c>
      <c r="J421" s="8">
        <v>4</v>
      </c>
      <c r="K421" s="8">
        <v>1100</v>
      </c>
      <c r="L421" s="8">
        <v>20</v>
      </c>
      <c r="M421" s="8">
        <v>1.45</v>
      </c>
      <c r="N421" s="9">
        <v>7.7</v>
      </c>
      <c r="P421" s="27">
        <v>9.1389645776566759</v>
      </c>
      <c r="Q421" s="33">
        <f t="shared" si="55"/>
        <v>0.91389645776566764</v>
      </c>
      <c r="R421" s="8">
        <v>4</v>
      </c>
      <c r="S421" s="8">
        <f t="shared" si="60"/>
        <v>3.8913627710798346</v>
      </c>
      <c r="T421" s="27">
        <v>2.3485254691689041</v>
      </c>
      <c r="U421" s="33">
        <f t="shared" si="56"/>
        <v>0.23485254691689042</v>
      </c>
      <c r="V421" s="8">
        <v>4</v>
      </c>
      <c r="X421" s="33">
        <v>11.487490046825581</v>
      </c>
      <c r="Y421" s="33">
        <f t="shared" si="57"/>
        <v>1.1487490046825581</v>
      </c>
      <c r="Z421" s="8">
        <v>4</v>
      </c>
      <c r="AB421" s="37">
        <v>1.1724137931034482</v>
      </c>
      <c r="AC421" s="37">
        <f t="shared" si="58"/>
        <v>0.11724137931034481</v>
      </c>
      <c r="AD421" s="8">
        <v>4</v>
      </c>
      <c r="AF421" s="9">
        <v>13.724137931034482</v>
      </c>
      <c r="AG421" s="9">
        <v>1.586206896551724</v>
      </c>
      <c r="AH421" s="8">
        <v>4</v>
      </c>
      <c r="AJ421" s="9">
        <v>3.4</v>
      </c>
      <c r="AK421" s="9">
        <v>0.22068965517241382</v>
      </c>
      <c r="AL421" s="8">
        <v>4</v>
      </c>
      <c r="AN421" s="9">
        <f t="shared" si="61"/>
        <v>4.0365111561866129</v>
      </c>
      <c r="AO421" s="33">
        <f t="shared" si="62"/>
        <v>0.40365111561866129</v>
      </c>
      <c r="AP421" s="8">
        <v>4</v>
      </c>
      <c r="AR421" s="9"/>
      <c r="AS421" s="9"/>
      <c r="AV421" s="9"/>
      <c r="AW421" s="9"/>
      <c r="AZ421" s="9"/>
      <c r="BA421" s="9"/>
      <c r="BD421" s="27"/>
      <c r="BE421" s="27"/>
      <c r="BP421" s="27"/>
      <c r="BQ421" s="27"/>
    </row>
    <row r="422" spans="2:69" s="8" customFormat="1" x14ac:dyDescent="0.45">
      <c r="B422" s="9">
        <v>46.8</v>
      </c>
      <c r="C422" s="9">
        <v>-71.38333333333334</v>
      </c>
      <c r="D422" s="8">
        <v>72.599999999999994</v>
      </c>
      <c r="E422" s="8">
        <f t="shared" si="59"/>
        <v>10.300000000000004</v>
      </c>
      <c r="F422" s="8">
        <v>17.100000000000001</v>
      </c>
      <c r="G422" s="8" t="s">
        <v>30</v>
      </c>
      <c r="H422" s="8" t="s">
        <v>160</v>
      </c>
      <c r="I422" s="8">
        <v>2001</v>
      </c>
      <c r="J422" s="8">
        <v>4</v>
      </c>
      <c r="K422" s="8">
        <v>1100</v>
      </c>
      <c r="L422" s="8">
        <v>20</v>
      </c>
      <c r="M422" s="8">
        <v>1.45</v>
      </c>
      <c r="N422" s="9">
        <v>8.3000000000000007</v>
      </c>
      <c r="P422" s="27">
        <v>6.8010899182561273</v>
      </c>
      <c r="Q422" s="33">
        <f t="shared" si="55"/>
        <v>0.68010899182561269</v>
      </c>
      <c r="R422" s="8">
        <v>4</v>
      </c>
      <c r="S422" s="8">
        <f t="shared" si="60"/>
        <v>3.552950335447532</v>
      </c>
      <c r="T422" s="27">
        <v>1.9142091152814995</v>
      </c>
      <c r="U422" s="33">
        <f t="shared" si="56"/>
        <v>0.19142091152814994</v>
      </c>
      <c r="V422" s="8">
        <v>4</v>
      </c>
      <c r="X422" s="33">
        <v>8.7152990335376259</v>
      </c>
      <c r="Y422" s="33">
        <f t="shared" si="57"/>
        <v>0.87152990335376257</v>
      </c>
      <c r="Z422" s="8">
        <v>4</v>
      </c>
      <c r="AB422" s="37">
        <v>1.2337164750957854</v>
      </c>
      <c r="AC422" s="37">
        <f t="shared" si="58"/>
        <v>0.12337164750957855</v>
      </c>
      <c r="AD422" s="8">
        <v>4</v>
      </c>
      <c r="AF422" s="9">
        <v>6.0689655172413799</v>
      </c>
      <c r="AG422" s="9">
        <v>0.96551724137931028</v>
      </c>
      <c r="AH422" s="8">
        <v>4</v>
      </c>
      <c r="AJ422" s="9">
        <v>3.3379310344827586</v>
      </c>
      <c r="AK422" s="9">
        <v>1.3793103448275864E-2</v>
      </c>
      <c r="AL422" s="8">
        <v>4</v>
      </c>
      <c r="AN422" s="9">
        <f t="shared" si="61"/>
        <v>1.8181818181818183</v>
      </c>
      <c r="AO422" s="33">
        <f t="shared" si="62"/>
        <v>0.18181818181818182</v>
      </c>
      <c r="AP422" s="8">
        <v>4</v>
      </c>
      <c r="AR422" s="9"/>
      <c r="AS422" s="9"/>
      <c r="AV422" s="9"/>
      <c r="AW422" s="9"/>
      <c r="AZ422" s="9"/>
      <c r="BA422" s="9"/>
      <c r="BD422" s="27"/>
      <c r="BE422" s="27"/>
      <c r="BP422" s="27"/>
      <c r="BQ422" s="27"/>
    </row>
    <row r="423" spans="2:69" s="8" customFormat="1" x14ac:dyDescent="0.45">
      <c r="B423" s="9">
        <v>46.8</v>
      </c>
      <c r="C423" s="9">
        <v>-71.38333333333334</v>
      </c>
      <c r="D423" s="8">
        <v>72.599999999999994</v>
      </c>
      <c r="E423" s="8">
        <f t="shared" si="59"/>
        <v>10.300000000000004</v>
      </c>
      <c r="F423" s="8">
        <v>17.100000000000001</v>
      </c>
      <c r="G423" s="8" t="s">
        <v>30</v>
      </c>
      <c r="H423" s="8" t="s">
        <v>161</v>
      </c>
      <c r="I423" s="8">
        <v>2001</v>
      </c>
      <c r="J423" s="8">
        <v>4</v>
      </c>
      <c r="K423" s="8">
        <v>1100</v>
      </c>
      <c r="L423" s="8">
        <v>20</v>
      </c>
      <c r="M423" s="8">
        <v>1.45</v>
      </c>
      <c r="N423" s="9">
        <v>7.7</v>
      </c>
      <c r="P423" s="27">
        <v>8.9754768392370661</v>
      </c>
      <c r="Q423" s="33">
        <f t="shared" si="55"/>
        <v>0.89754768392370665</v>
      </c>
      <c r="R423" s="8">
        <v>4</v>
      </c>
      <c r="S423" s="8">
        <f t="shared" si="60"/>
        <v>5.9359093280770017</v>
      </c>
      <c r="T423" s="27">
        <v>1.5120643431635374</v>
      </c>
      <c r="U423" s="33">
        <f t="shared" si="56"/>
        <v>0.15120643431635375</v>
      </c>
      <c r="V423" s="8">
        <v>4</v>
      </c>
      <c r="X423" s="33">
        <v>10.487541182400603</v>
      </c>
      <c r="Y423" s="33">
        <f t="shared" si="57"/>
        <v>1.0487541182400604</v>
      </c>
      <c r="Z423" s="8">
        <v>4</v>
      </c>
      <c r="AB423" s="37">
        <v>1.1264367816091954</v>
      </c>
      <c r="AC423" s="37">
        <f t="shared" si="58"/>
        <v>0.11264367816091954</v>
      </c>
      <c r="AD423" s="8">
        <v>4</v>
      </c>
      <c r="AF423" s="9">
        <v>5.5862068965517242</v>
      </c>
      <c r="AG423" s="9">
        <v>0.20689655172413793</v>
      </c>
      <c r="AH423" s="8">
        <v>4</v>
      </c>
      <c r="AJ423" s="9">
        <v>2.0965517241379312</v>
      </c>
      <c r="AK423" s="9">
        <v>0.24827586206896551</v>
      </c>
      <c r="AL423" s="8">
        <v>4</v>
      </c>
      <c r="AN423" s="9">
        <f t="shared" si="61"/>
        <v>2.6644736842105261</v>
      </c>
      <c r="AO423" s="33">
        <f t="shared" si="62"/>
        <v>0.2664473684210526</v>
      </c>
      <c r="AP423" s="8">
        <v>4</v>
      </c>
      <c r="AR423" s="9"/>
      <c r="AS423" s="9"/>
      <c r="AV423" s="9"/>
      <c r="AW423" s="9"/>
      <c r="AZ423" s="9"/>
      <c r="BA423" s="9"/>
      <c r="BD423" s="27"/>
      <c r="BE423" s="27"/>
      <c r="BP423" s="27"/>
      <c r="BQ423" s="27"/>
    </row>
    <row r="424" spans="2:69" s="8" customFormat="1" x14ac:dyDescent="0.45">
      <c r="B424" s="9">
        <v>46.8</v>
      </c>
      <c r="C424" s="9">
        <v>-71.38333333333334</v>
      </c>
      <c r="D424" s="8">
        <v>72.599999999999994</v>
      </c>
      <c r="E424" s="8">
        <f t="shared" si="59"/>
        <v>10.300000000000004</v>
      </c>
      <c r="F424" s="8">
        <v>17.100000000000001</v>
      </c>
      <c r="G424" s="8" t="s">
        <v>30</v>
      </c>
      <c r="H424" s="8" t="s">
        <v>25</v>
      </c>
      <c r="I424" s="8">
        <v>2002</v>
      </c>
      <c r="J424" s="8">
        <v>4</v>
      </c>
      <c r="K424" s="8">
        <v>1100</v>
      </c>
      <c r="L424" s="8">
        <v>20</v>
      </c>
      <c r="M424" s="8">
        <v>1.45</v>
      </c>
      <c r="N424" s="9">
        <v>6.3</v>
      </c>
      <c r="P424" s="27">
        <v>0.91553133514986429</v>
      </c>
      <c r="Q424" s="33">
        <f t="shared" si="55"/>
        <v>9.1553133514986423E-2</v>
      </c>
      <c r="R424" s="8">
        <v>4</v>
      </c>
      <c r="S424" s="8">
        <f t="shared" si="60"/>
        <v>2.5870696061431766</v>
      </c>
      <c r="T424" s="27">
        <v>0.35388739946380704</v>
      </c>
      <c r="U424" s="33">
        <f t="shared" si="56"/>
        <v>3.5388739946380705E-2</v>
      </c>
      <c r="V424" s="8">
        <v>4</v>
      </c>
      <c r="X424" s="33">
        <v>1.2694187346136714</v>
      </c>
      <c r="Y424" s="33">
        <f t="shared" si="57"/>
        <v>0.12694187346136715</v>
      </c>
      <c r="Z424" s="8">
        <v>4</v>
      </c>
      <c r="AB424" s="37">
        <v>0.50574712643678166</v>
      </c>
      <c r="AC424" s="37">
        <f t="shared" si="58"/>
        <v>5.0574712643678167E-2</v>
      </c>
      <c r="AD424" s="8">
        <v>4</v>
      </c>
      <c r="AF424" s="9">
        <v>19.5</v>
      </c>
      <c r="AG424" s="9">
        <v>1.95</v>
      </c>
      <c r="AH424" s="8">
        <v>4</v>
      </c>
      <c r="AJ424" s="9">
        <v>1.4</v>
      </c>
      <c r="AK424" s="9">
        <v>0.14000000000000001</v>
      </c>
      <c r="AL424" s="8">
        <v>4</v>
      </c>
      <c r="AN424" s="9">
        <f t="shared" si="61"/>
        <v>13.928571428571429</v>
      </c>
      <c r="AO424" s="33">
        <f t="shared" si="62"/>
        <v>1.3928571428571428</v>
      </c>
      <c r="AP424" s="8">
        <v>4</v>
      </c>
      <c r="AR424" s="9"/>
      <c r="AS424" s="9"/>
      <c r="AV424" s="9"/>
      <c r="AW424" s="9"/>
      <c r="AZ424" s="9"/>
      <c r="BA424" s="9"/>
      <c r="BD424" s="27"/>
      <c r="BE424" s="27"/>
      <c r="BP424" s="27"/>
      <c r="BQ424" s="27"/>
    </row>
    <row r="425" spans="2:69" s="8" customFormat="1" x14ac:dyDescent="0.45">
      <c r="B425" s="9">
        <v>46.8</v>
      </c>
      <c r="C425" s="9">
        <v>-71.38333333333334</v>
      </c>
      <c r="D425" s="8">
        <v>72.599999999999994</v>
      </c>
      <c r="E425" s="8">
        <f t="shared" si="59"/>
        <v>10.300000000000004</v>
      </c>
      <c r="F425" s="8">
        <v>17.100000000000001</v>
      </c>
      <c r="G425" s="8" t="s">
        <v>30</v>
      </c>
      <c r="H425" s="8" t="s">
        <v>156</v>
      </c>
      <c r="I425" s="8">
        <v>2002</v>
      </c>
      <c r="J425" s="8">
        <v>4</v>
      </c>
      <c r="K425" s="8">
        <v>1100</v>
      </c>
      <c r="L425" s="8">
        <v>20</v>
      </c>
      <c r="M425" s="8">
        <v>1.45</v>
      </c>
      <c r="N425" s="9">
        <v>6.3</v>
      </c>
      <c r="P425" s="27">
        <v>7.2915531335149852</v>
      </c>
      <c r="Q425" s="33">
        <f t="shared" si="55"/>
        <v>0.72915531335149852</v>
      </c>
      <c r="R425" s="8">
        <v>4</v>
      </c>
      <c r="S425" s="8">
        <f t="shared" si="60"/>
        <v>0.77751552853090011</v>
      </c>
      <c r="T425" s="27">
        <v>9.3780160857908879</v>
      </c>
      <c r="U425" s="33">
        <f t="shared" si="56"/>
        <v>0.93780160857908879</v>
      </c>
      <c r="V425" s="8">
        <v>4</v>
      </c>
      <c r="X425" s="33">
        <v>16.669569219305874</v>
      </c>
      <c r="Y425" s="33">
        <f t="shared" si="57"/>
        <v>1.6669569219305873</v>
      </c>
      <c r="Z425" s="8">
        <v>4</v>
      </c>
      <c r="AB425" s="37">
        <v>1.3639846743295019</v>
      </c>
      <c r="AC425" s="37">
        <f t="shared" si="58"/>
        <v>0.1363984674329502</v>
      </c>
      <c r="AD425" s="8">
        <v>4</v>
      </c>
      <c r="AF425" s="9">
        <v>19.5</v>
      </c>
      <c r="AG425" s="9">
        <v>1.95</v>
      </c>
      <c r="AH425" s="8">
        <v>4</v>
      </c>
      <c r="AJ425" s="9">
        <v>1.4</v>
      </c>
      <c r="AK425" s="9">
        <v>0.14000000000000001</v>
      </c>
      <c r="AL425" s="8">
        <v>4</v>
      </c>
      <c r="AN425" s="9">
        <f t="shared" si="61"/>
        <v>13.928571428571429</v>
      </c>
      <c r="AO425" s="33">
        <f t="shared" si="62"/>
        <v>1.3928571428571428</v>
      </c>
      <c r="AP425" s="8">
        <v>4</v>
      </c>
      <c r="AR425" s="9"/>
      <c r="AS425" s="9"/>
      <c r="AV425" s="9"/>
      <c r="AW425" s="9"/>
      <c r="AZ425" s="9"/>
      <c r="BA425" s="9"/>
      <c r="BD425" s="27"/>
      <c r="BE425" s="27"/>
      <c r="BP425" s="27"/>
      <c r="BQ425" s="27"/>
    </row>
    <row r="426" spans="2:69" s="8" customFormat="1" x14ac:dyDescent="0.45">
      <c r="B426" s="9">
        <v>46.8</v>
      </c>
      <c r="C426" s="9">
        <v>-71.38333333333334</v>
      </c>
      <c r="D426" s="8">
        <v>72.599999999999994</v>
      </c>
      <c r="E426" s="8">
        <f t="shared" si="59"/>
        <v>10.300000000000004</v>
      </c>
      <c r="F426" s="8">
        <v>17.100000000000001</v>
      </c>
      <c r="G426" s="8" t="s">
        <v>30</v>
      </c>
      <c r="H426" s="8" t="s">
        <v>157</v>
      </c>
      <c r="I426" s="8">
        <v>2002</v>
      </c>
      <c r="J426" s="8">
        <v>4</v>
      </c>
      <c r="K426" s="8">
        <v>1100</v>
      </c>
      <c r="L426" s="8">
        <v>20</v>
      </c>
      <c r="M426" s="8">
        <v>1.45</v>
      </c>
      <c r="N426" s="9">
        <v>7.4</v>
      </c>
      <c r="P426" s="27">
        <v>9.3024523160762929</v>
      </c>
      <c r="Q426" s="33">
        <f t="shared" si="55"/>
        <v>0.93024523160762929</v>
      </c>
      <c r="R426" s="8">
        <v>4</v>
      </c>
      <c r="S426" s="8">
        <f t="shared" si="60"/>
        <v>4.7016459537892388</v>
      </c>
      <c r="T426" s="27">
        <v>1.9785522788203747</v>
      </c>
      <c r="U426" s="33">
        <f t="shared" si="56"/>
        <v>0.19785522788203747</v>
      </c>
      <c r="V426" s="8">
        <v>4</v>
      </c>
      <c r="X426" s="33">
        <v>11.281004594896668</v>
      </c>
      <c r="Y426" s="33">
        <f t="shared" si="57"/>
        <v>1.1281004594896669</v>
      </c>
      <c r="Z426" s="8">
        <v>4</v>
      </c>
      <c r="AB426" s="37">
        <v>1.0727969348659003</v>
      </c>
      <c r="AC426" s="37">
        <f t="shared" si="58"/>
        <v>0.10727969348659003</v>
      </c>
      <c r="AD426" s="8">
        <v>4</v>
      </c>
      <c r="AF426" s="9">
        <v>16.758620689655174</v>
      </c>
      <c r="AG426" s="9">
        <v>1.1724137931034482</v>
      </c>
      <c r="AH426" s="8">
        <v>4</v>
      </c>
      <c r="AJ426" s="9">
        <v>3.7655172413793103</v>
      </c>
      <c r="AK426" s="9">
        <v>6.8965517241379309E-2</v>
      </c>
      <c r="AL426" s="8">
        <v>4</v>
      </c>
      <c r="AN426" s="9">
        <f t="shared" si="61"/>
        <v>4.4505494505494507</v>
      </c>
      <c r="AO426" s="33">
        <f t="shared" si="62"/>
        <v>0.44505494505494508</v>
      </c>
      <c r="AP426" s="8">
        <v>4</v>
      </c>
      <c r="AR426" s="9"/>
      <c r="AS426" s="9"/>
      <c r="AV426" s="9"/>
      <c r="AW426" s="9"/>
      <c r="AZ426" s="9"/>
      <c r="BA426" s="9"/>
      <c r="BD426" s="27"/>
      <c r="BE426" s="27"/>
      <c r="BP426" s="27"/>
      <c r="BQ426" s="27"/>
    </row>
    <row r="427" spans="2:69" s="8" customFormat="1" x14ac:dyDescent="0.45">
      <c r="B427" s="9">
        <v>46.8</v>
      </c>
      <c r="C427" s="9">
        <v>-71.38333333333334</v>
      </c>
      <c r="D427" s="8">
        <v>72.599999999999994</v>
      </c>
      <c r="E427" s="8">
        <f t="shared" si="59"/>
        <v>10.300000000000004</v>
      </c>
      <c r="F427" s="8">
        <v>17.100000000000001</v>
      </c>
      <c r="G427" s="8" t="s">
        <v>30</v>
      </c>
      <c r="H427" s="8" t="s">
        <v>158</v>
      </c>
      <c r="I427" s="8">
        <v>2002</v>
      </c>
      <c r="J427" s="8">
        <v>4</v>
      </c>
      <c r="K427" s="8">
        <v>1100</v>
      </c>
      <c r="L427" s="8">
        <v>20</v>
      </c>
      <c r="M427" s="8">
        <v>1.45</v>
      </c>
      <c r="N427" s="9">
        <v>7.6</v>
      </c>
      <c r="P427" s="27">
        <v>11.574931880108991</v>
      </c>
      <c r="Q427" s="33">
        <f t="shared" si="55"/>
        <v>1.1574931880108992</v>
      </c>
      <c r="R427" s="8">
        <v>4</v>
      </c>
      <c r="S427" s="8">
        <f t="shared" si="60"/>
        <v>3.6901278557954309</v>
      </c>
      <c r="T427" s="27">
        <v>3.1367292225201071</v>
      </c>
      <c r="U427" s="33">
        <f t="shared" si="56"/>
        <v>0.31367292225201071</v>
      </c>
      <c r="V427" s="8">
        <v>4</v>
      </c>
      <c r="X427" s="33">
        <v>14.711661102629098</v>
      </c>
      <c r="Y427" s="33">
        <f t="shared" si="57"/>
        <v>1.4711661102629097</v>
      </c>
      <c r="Z427" s="8">
        <v>4</v>
      </c>
      <c r="AB427" s="37">
        <v>1.2030651340996168</v>
      </c>
      <c r="AC427" s="37">
        <f t="shared" si="58"/>
        <v>0.12030651340996168</v>
      </c>
      <c r="AD427" s="8">
        <v>4</v>
      </c>
      <c r="AF427" s="9">
        <v>12.551724137931034</v>
      </c>
      <c r="AG427" s="9">
        <v>0.82758620689655171</v>
      </c>
      <c r="AH427" s="8">
        <v>4</v>
      </c>
      <c r="AJ427" s="9">
        <v>3.510344827586207</v>
      </c>
      <c r="AK427" s="9">
        <v>0.15862068965517243</v>
      </c>
      <c r="AL427" s="8">
        <v>4</v>
      </c>
      <c r="AN427" s="9">
        <f t="shared" si="61"/>
        <v>3.5756385068762278</v>
      </c>
      <c r="AO427" s="33">
        <f t="shared" si="62"/>
        <v>0.35756385068762275</v>
      </c>
      <c r="AP427" s="8">
        <v>4</v>
      </c>
      <c r="AR427" s="9"/>
      <c r="AS427" s="9"/>
      <c r="AV427" s="9"/>
      <c r="AW427" s="9"/>
      <c r="AZ427" s="9"/>
      <c r="BA427" s="9"/>
      <c r="BD427" s="27"/>
      <c r="BE427" s="27"/>
      <c r="BP427" s="27"/>
      <c r="BQ427" s="27"/>
    </row>
    <row r="428" spans="2:69" s="8" customFormat="1" x14ac:dyDescent="0.45">
      <c r="B428" s="9">
        <v>46.8</v>
      </c>
      <c r="C428" s="9">
        <v>-71.38333333333334</v>
      </c>
      <c r="D428" s="8">
        <v>72.599999999999994</v>
      </c>
      <c r="E428" s="8">
        <f t="shared" si="59"/>
        <v>10.300000000000004</v>
      </c>
      <c r="F428" s="8">
        <v>17.100000000000001</v>
      </c>
      <c r="G428" s="8" t="s">
        <v>30</v>
      </c>
      <c r="H428" s="8" t="s">
        <v>159</v>
      </c>
      <c r="I428" s="8">
        <v>2002</v>
      </c>
      <c r="J428" s="8">
        <v>4</v>
      </c>
      <c r="K428" s="8">
        <v>1100</v>
      </c>
      <c r="L428" s="8">
        <v>20</v>
      </c>
      <c r="M428" s="8">
        <v>1.45</v>
      </c>
      <c r="N428" s="9">
        <v>7.7</v>
      </c>
      <c r="P428" s="27">
        <v>12.245231607629435</v>
      </c>
      <c r="Q428" s="33">
        <f t="shared" si="55"/>
        <v>1.2245231607629434</v>
      </c>
      <c r="R428" s="8">
        <v>4</v>
      </c>
      <c r="S428" s="8">
        <f t="shared" si="60"/>
        <v>8.0131077011329541</v>
      </c>
      <c r="T428" s="27">
        <v>1.5281501340482559</v>
      </c>
      <c r="U428" s="33">
        <f t="shared" si="56"/>
        <v>0.15281501340482559</v>
      </c>
      <c r="V428" s="8">
        <v>4</v>
      </c>
      <c r="X428" s="33">
        <v>13.77338174167769</v>
      </c>
      <c r="Y428" s="33">
        <f t="shared" si="57"/>
        <v>1.377338174167769</v>
      </c>
      <c r="Z428" s="8">
        <v>4</v>
      </c>
      <c r="AB428" s="37">
        <v>1.0881226053639848</v>
      </c>
      <c r="AC428" s="37">
        <f t="shared" si="58"/>
        <v>0.10881226053639848</v>
      </c>
      <c r="AD428" s="8">
        <v>4</v>
      </c>
      <c r="AF428" s="9">
        <v>13.724137931034482</v>
      </c>
      <c r="AG428" s="9">
        <v>1.586206896551724</v>
      </c>
      <c r="AH428" s="8">
        <v>4</v>
      </c>
      <c r="AJ428" s="9">
        <v>3.4</v>
      </c>
      <c r="AK428" s="9">
        <v>0.22068965517241382</v>
      </c>
      <c r="AL428" s="8">
        <v>4</v>
      </c>
      <c r="AN428" s="9">
        <f t="shared" si="61"/>
        <v>4.0365111561866129</v>
      </c>
      <c r="AO428" s="33">
        <f t="shared" si="62"/>
        <v>0.40365111561866129</v>
      </c>
      <c r="AP428" s="8">
        <v>4</v>
      </c>
      <c r="AR428" s="9"/>
      <c r="AS428" s="9"/>
      <c r="AV428" s="9"/>
      <c r="AW428" s="9"/>
      <c r="AZ428" s="9"/>
      <c r="BA428" s="9"/>
      <c r="BD428" s="27"/>
      <c r="BE428" s="27"/>
      <c r="BP428" s="27"/>
      <c r="BQ428" s="27"/>
    </row>
    <row r="429" spans="2:69" s="8" customFormat="1" x14ac:dyDescent="0.45">
      <c r="B429" s="9">
        <v>46.8</v>
      </c>
      <c r="C429" s="9">
        <v>-71.38333333333334</v>
      </c>
      <c r="D429" s="8">
        <v>72.599999999999994</v>
      </c>
      <c r="E429" s="8">
        <f t="shared" si="59"/>
        <v>10.300000000000004</v>
      </c>
      <c r="F429" s="8">
        <v>17.100000000000001</v>
      </c>
      <c r="G429" s="8" t="s">
        <v>30</v>
      </c>
      <c r="H429" s="8" t="s">
        <v>160</v>
      </c>
      <c r="I429" s="8">
        <v>2002</v>
      </c>
      <c r="J429" s="8">
        <v>4</v>
      </c>
      <c r="K429" s="8">
        <v>1100</v>
      </c>
      <c r="L429" s="8">
        <v>20</v>
      </c>
      <c r="M429" s="8">
        <v>1.45</v>
      </c>
      <c r="N429" s="9">
        <v>8.3000000000000007</v>
      </c>
      <c r="P429" s="27">
        <v>11.231607629427792</v>
      </c>
      <c r="Q429" s="33">
        <f t="shared" ref="Q429:Q467" si="63">P429/10</f>
        <v>1.1231607629427791</v>
      </c>
      <c r="R429" s="8">
        <v>4</v>
      </c>
      <c r="S429" s="8">
        <f t="shared" si="60"/>
        <v>3.7947369979860142</v>
      </c>
      <c r="T429" s="27">
        <v>2.9597855227882084</v>
      </c>
      <c r="U429" s="33">
        <f t="shared" ref="U429:U467" si="64">T429/10</f>
        <v>0.29597855227882086</v>
      </c>
      <c r="V429" s="8">
        <v>4</v>
      </c>
      <c r="X429" s="33">
        <v>14.191393152216001</v>
      </c>
      <c r="Y429" s="33">
        <f t="shared" ref="Y429:Y492" si="65">X429/10</f>
        <v>1.4191393152216001</v>
      </c>
      <c r="Z429" s="8">
        <v>4</v>
      </c>
      <c r="AB429" s="37">
        <v>1.2260536398467432</v>
      </c>
      <c r="AC429" s="37">
        <f t="shared" si="58"/>
        <v>0.12260536398467432</v>
      </c>
      <c r="AD429" s="8">
        <v>4</v>
      </c>
      <c r="AF429" s="9">
        <v>6.0689655172413799</v>
      </c>
      <c r="AG429" s="9">
        <v>0.96551724137931028</v>
      </c>
      <c r="AH429" s="8">
        <v>4</v>
      </c>
      <c r="AJ429" s="9">
        <v>3.3379310344827586</v>
      </c>
      <c r="AK429" s="9">
        <v>1.3793103448275864E-2</v>
      </c>
      <c r="AL429" s="8">
        <v>4</v>
      </c>
      <c r="AN429" s="9">
        <f t="shared" si="61"/>
        <v>1.8181818181818183</v>
      </c>
      <c r="AO429" s="33">
        <f t="shared" si="62"/>
        <v>0.18181818181818182</v>
      </c>
      <c r="AP429" s="8">
        <v>4</v>
      </c>
      <c r="AR429" s="9"/>
      <c r="AS429" s="9"/>
      <c r="AV429" s="9"/>
      <c r="AW429" s="9"/>
      <c r="AZ429" s="9"/>
      <c r="BA429" s="9"/>
      <c r="BD429" s="27"/>
      <c r="BE429" s="27"/>
      <c r="BP429" s="27"/>
      <c r="BQ429" s="27"/>
    </row>
    <row r="430" spans="2:69" s="8" customFormat="1" x14ac:dyDescent="0.45">
      <c r="B430" s="9">
        <v>46.8</v>
      </c>
      <c r="C430" s="9">
        <v>-71.38333333333334</v>
      </c>
      <c r="D430" s="8">
        <v>72.599999999999994</v>
      </c>
      <c r="E430" s="8">
        <f t="shared" si="59"/>
        <v>10.300000000000004</v>
      </c>
      <c r="F430" s="8">
        <v>17.100000000000001</v>
      </c>
      <c r="G430" s="8" t="s">
        <v>30</v>
      </c>
      <c r="H430" s="8" t="s">
        <v>161</v>
      </c>
      <c r="I430" s="8">
        <v>2002</v>
      </c>
      <c r="J430" s="8">
        <v>4</v>
      </c>
      <c r="K430" s="8">
        <v>1100</v>
      </c>
      <c r="L430" s="8">
        <v>20</v>
      </c>
      <c r="M430" s="8">
        <v>1.45</v>
      </c>
      <c r="N430" s="9">
        <v>7.7</v>
      </c>
      <c r="P430" s="27">
        <v>13.798365122615802</v>
      </c>
      <c r="Q430" s="33">
        <f t="shared" si="63"/>
        <v>1.3798365122615803</v>
      </c>
      <c r="R430" s="8">
        <v>4</v>
      </c>
      <c r="S430" s="8">
        <f t="shared" si="60"/>
        <v>5.7959348994771425</v>
      </c>
      <c r="T430" s="27">
        <v>2.3806970509383341</v>
      </c>
      <c r="U430" s="33">
        <f t="shared" si="64"/>
        <v>0.23806970509383341</v>
      </c>
      <c r="V430" s="8">
        <v>4</v>
      </c>
      <c r="X430" s="33">
        <v>16.179062173554136</v>
      </c>
      <c r="Y430" s="33">
        <f t="shared" si="65"/>
        <v>1.6179062173554137</v>
      </c>
      <c r="Z430" s="8">
        <v>4</v>
      </c>
      <c r="AB430" s="37">
        <v>1.2720306513409962</v>
      </c>
      <c r="AC430" s="37">
        <f t="shared" si="58"/>
        <v>0.12720306513409962</v>
      </c>
      <c r="AD430" s="8">
        <v>4</v>
      </c>
      <c r="AF430" s="9">
        <v>5.5862068965517242</v>
      </c>
      <c r="AG430" s="9">
        <v>0.20689655172413793</v>
      </c>
      <c r="AH430" s="8">
        <v>4</v>
      </c>
      <c r="AJ430" s="9">
        <v>2.0965517241379312</v>
      </c>
      <c r="AK430" s="9">
        <v>0.24827586206896551</v>
      </c>
      <c r="AL430" s="8">
        <v>4</v>
      </c>
      <c r="AN430" s="9">
        <f t="shared" si="61"/>
        <v>2.6644736842105261</v>
      </c>
      <c r="AO430" s="33">
        <f t="shared" si="62"/>
        <v>0.2664473684210526</v>
      </c>
      <c r="AP430" s="8">
        <v>4</v>
      </c>
      <c r="AR430" s="9"/>
      <c r="AS430" s="9"/>
      <c r="AV430" s="9"/>
      <c r="AW430" s="9"/>
      <c r="AZ430" s="9"/>
      <c r="BA430" s="9"/>
      <c r="BD430" s="27"/>
      <c r="BE430" s="27"/>
      <c r="BP430" s="27"/>
      <c r="BQ430" s="27"/>
    </row>
    <row r="431" spans="2:69" s="8" customFormat="1" x14ac:dyDescent="0.45">
      <c r="B431" s="9">
        <v>46.8</v>
      </c>
      <c r="C431" s="9">
        <v>-71.38333333333334</v>
      </c>
      <c r="D431" s="8">
        <v>72.599999999999994</v>
      </c>
      <c r="E431" s="8">
        <f t="shared" si="59"/>
        <v>10.300000000000004</v>
      </c>
      <c r="F431" s="8">
        <v>17.100000000000001</v>
      </c>
      <c r="G431" s="8" t="s">
        <v>30</v>
      </c>
      <c r="H431" s="8" t="s">
        <v>25</v>
      </c>
      <c r="I431" s="8">
        <v>2003</v>
      </c>
      <c r="J431" s="8">
        <v>4</v>
      </c>
      <c r="K431" s="8">
        <v>1100</v>
      </c>
      <c r="L431" s="8">
        <v>20</v>
      </c>
      <c r="M431" s="8">
        <v>1.45</v>
      </c>
      <c r="N431" s="9">
        <v>6.3</v>
      </c>
      <c r="P431" s="27">
        <v>1.095367847411445</v>
      </c>
      <c r="Q431" s="33">
        <f t="shared" si="63"/>
        <v>0.10953678474114451</v>
      </c>
      <c r="R431" s="8">
        <v>4</v>
      </c>
      <c r="S431" s="8">
        <f t="shared" si="60"/>
        <v>2.8373069936421453</v>
      </c>
      <c r="T431" s="27">
        <v>0.386058981233244</v>
      </c>
      <c r="U431" s="33">
        <f t="shared" si="64"/>
        <v>3.8605898123324399E-2</v>
      </c>
      <c r="V431" s="8">
        <v>4</v>
      </c>
      <c r="X431" s="33">
        <v>1.481426828644689</v>
      </c>
      <c r="Y431" s="33">
        <f t="shared" si="65"/>
        <v>0.14814268286446891</v>
      </c>
      <c r="Z431" s="8">
        <v>4</v>
      </c>
      <c r="AB431" s="37">
        <v>0.33716475095785442</v>
      </c>
      <c r="AC431" s="37">
        <f t="shared" si="58"/>
        <v>3.3716475095785445E-2</v>
      </c>
      <c r="AD431" s="8">
        <v>4</v>
      </c>
      <c r="AF431" s="9">
        <v>19.5</v>
      </c>
      <c r="AG431" s="9">
        <v>1.95</v>
      </c>
      <c r="AH431" s="8">
        <v>4</v>
      </c>
      <c r="AJ431" s="9">
        <v>1.4</v>
      </c>
      <c r="AK431" s="9">
        <v>0.14000000000000001</v>
      </c>
      <c r="AL431" s="8">
        <v>4</v>
      </c>
      <c r="AN431" s="9">
        <f t="shared" si="61"/>
        <v>13.928571428571429</v>
      </c>
      <c r="AO431" s="33">
        <f t="shared" si="62"/>
        <v>1.3928571428571428</v>
      </c>
      <c r="AP431" s="8">
        <v>4</v>
      </c>
      <c r="AR431" s="9"/>
      <c r="AS431" s="9"/>
      <c r="AV431" s="9"/>
      <c r="AW431" s="9"/>
      <c r="AZ431" s="9"/>
      <c r="BA431" s="9"/>
      <c r="BD431" s="27"/>
      <c r="BE431" s="27"/>
      <c r="BP431" s="27"/>
      <c r="BQ431" s="27"/>
    </row>
    <row r="432" spans="2:69" s="8" customFormat="1" x14ac:dyDescent="0.45">
      <c r="B432" s="9">
        <v>46.8</v>
      </c>
      <c r="C432" s="9">
        <v>-71.38333333333334</v>
      </c>
      <c r="D432" s="8">
        <v>72.599999999999994</v>
      </c>
      <c r="E432" s="8">
        <f t="shared" si="59"/>
        <v>10.300000000000004</v>
      </c>
      <c r="F432" s="8">
        <v>17.100000000000001</v>
      </c>
      <c r="G432" s="8" t="s">
        <v>30</v>
      </c>
      <c r="H432" s="8" t="s">
        <v>156</v>
      </c>
      <c r="I432" s="8">
        <v>2003</v>
      </c>
      <c r="J432" s="8">
        <v>4</v>
      </c>
      <c r="K432" s="8">
        <v>1100</v>
      </c>
      <c r="L432" s="8">
        <v>20</v>
      </c>
      <c r="M432" s="8">
        <v>1.45</v>
      </c>
      <c r="N432" s="9">
        <v>6.3</v>
      </c>
      <c r="P432" s="27">
        <v>5.7547683923705781</v>
      </c>
      <c r="Q432" s="33">
        <f t="shared" si="63"/>
        <v>0.57547683923705784</v>
      </c>
      <c r="R432" s="8">
        <v>4</v>
      </c>
      <c r="S432" s="8">
        <f t="shared" si="60"/>
        <v>1.052219907036386</v>
      </c>
      <c r="T432" s="27">
        <v>5.4691689008042852</v>
      </c>
      <c r="U432" s="33">
        <f t="shared" si="64"/>
        <v>0.54691689008042854</v>
      </c>
      <c r="V432" s="8">
        <v>4</v>
      </c>
      <c r="X432" s="33">
        <v>11.223937293174863</v>
      </c>
      <c r="Y432" s="33">
        <f t="shared" si="65"/>
        <v>1.1223937293174864</v>
      </c>
      <c r="Z432" s="8">
        <v>4</v>
      </c>
      <c r="AB432" s="37">
        <v>0.83524904214559392</v>
      </c>
      <c r="AC432" s="37">
        <f t="shared" si="58"/>
        <v>8.3524904214559395E-2</v>
      </c>
      <c r="AD432" s="8">
        <v>4</v>
      </c>
      <c r="AF432" s="9">
        <v>19.5</v>
      </c>
      <c r="AG432" s="9">
        <v>1.95</v>
      </c>
      <c r="AH432" s="8">
        <v>4</v>
      </c>
      <c r="AJ432" s="9">
        <v>1.4</v>
      </c>
      <c r="AK432" s="9">
        <v>0.14000000000000001</v>
      </c>
      <c r="AL432" s="8">
        <v>4</v>
      </c>
      <c r="AN432" s="9">
        <f t="shared" si="61"/>
        <v>13.928571428571429</v>
      </c>
      <c r="AO432" s="33">
        <f t="shared" si="62"/>
        <v>1.3928571428571428</v>
      </c>
      <c r="AP432" s="8">
        <v>4</v>
      </c>
      <c r="AR432" s="9"/>
      <c r="AS432" s="9"/>
      <c r="AV432" s="9"/>
      <c r="AW432" s="9"/>
      <c r="AZ432" s="9"/>
      <c r="BA432" s="9"/>
      <c r="BD432" s="27"/>
      <c r="BE432" s="27"/>
      <c r="BP432" s="27"/>
      <c r="BQ432" s="27"/>
    </row>
    <row r="433" spans="2:69" s="8" customFormat="1" x14ac:dyDescent="0.45">
      <c r="B433" s="9">
        <v>46.8</v>
      </c>
      <c r="C433" s="9">
        <v>-71.38333333333334</v>
      </c>
      <c r="D433" s="8">
        <v>72.599999999999994</v>
      </c>
      <c r="E433" s="8">
        <f t="shared" si="59"/>
        <v>10.300000000000004</v>
      </c>
      <c r="F433" s="8">
        <v>17.100000000000001</v>
      </c>
      <c r="G433" s="8" t="s">
        <v>30</v>
      </c>
      <c r="H433" s="8" t="s">
        <v>157</v>
      </c>
      <c r="I433" s="8">
        <v>2003</v>
      </c>
      <c r="J433" s="8">
        <v>4</v>
      </c>
      <c r="K433" s="8">
        <v>1100</v>
      </c>
      <c r="L433" s="8">
        <v>20</v>
      </c>
      <c r="M433" s="8">
        <v>1.45</v>
      </c>
      <c r="N433" s="9">
        <v>7.4</v>
      </c>
      <c r="P433" s="27">
        <v>6.0817438692098067</v>
      </c>
      <c r="Q433" s="33">
        <f t="shared" si="63"/>
        <v>0.60817438692098069</v>
      </c>
      <c r="R433" s="8">
        <v>4</v>
      </c>
      <c r="S433" s="8">
        <f t="shared" si="60"/>
        <v>2.4236009222385237</v>
      </c>
      <c r="T433" s="27">
        <v>2.5093833780160852</v>
      </c>
      <c r="U433" s="33">
        <f t="shared" si="64"/>
        <v>0.25093833780160851</v>
      </c>
      <c r="V433" s="8">
        <v>4</v>
      </c>
      <c r="X433" s="33">
        <v>8.5911272472258915</v>
      </c>
      <c r="Y433" s="33">
        <f t="shared" si="65"/>
        <v>0.85911272472258915</v>
      </c>
      <c r="Z433" s="8">
        <v>4</v>
      </c>
      <c r="AB433" s="37">
        <v>0.71264367816091956</v>
      </c>
      <c r="AC433" s="37">
        <f t="shared" si="58"/>
        <v>7.1264367816091953E-2</v>
      </c>
      <c r="AD433" s="8">
        <v>4</v>
      </c>
      <c r="AF433" s="9">
        <v>16.758620689655174</v>
      </c>
      <c r="AG433" s="9">
        <v>1.1724137931034482</v>
      </c>
      <c r="AH433" s="8">
        <v>4</v>
      </c>
      <c r="AJ433" s="9">
        <v>3.7655172413793103</v>
      </c>
      <c r="AK433" s="9">
        <v>6.8965517241379309E-2</v>
      </c>
      <c r="AL433" s="8">
        <v>4</v>
      </c>
      <c r="AN433" s="9">
        <f t="shared" si="61"/>
        <v>4.4505494505494507</v>
      </c>
      <c r="AO433" s="33">
        <f t="shared" si="62"/>
        <v>0.44505494505494508</v>
      </c>
      <c r="AP433" s="8">
        <v>4</v>
      </c>
      <c r="AR433" s="9"/>
      <c r="AS433" s="9"/>
      <c r="AV433" s="9"/>
      <c r="AW433" s="9"/>
      <c r="AZ433" s="9"/>
      <c r="BA433" s="9"/>
      <c r="BD433" s="27"/>
      <c r="BE433" s="27"/>
      <c r="BP433" s="27"/>
      <c r="BQ433" s="27"/>
    </row>
    <row r="434" spans="2:69" s="8" customFormat="1" x14ac:dyDescent="0.45">
      <c r="B434" s="9">
        <v>46.8</v>
      </c>
      <c r="C434" s="9">
        <v>-71.38333333333334</v>
      </c>
      <c r="D434" s="8">
        <v>72.599999999999994</v>
      </c>
      <c r="E434" s="8">
        <f t="shared" si="59"/>
        <v>10.300000000000004</v>
      </c>
      <c r="F434" s="8">
        <v>17.100000000000001</v>
      </c>
      <c r="G434" s="8" t="s">
        <v>30</v>
      </c>
      <c r="H434" s="8" t="s">
        <v>158</v>
      </c>
      <c r="I434" s="8">
        <v>2003</v>
      </c>
      <c r="J434" s="8">
        <v>4</v>
      </c>
      <c r="K434" s="8">
        <v>1100</v>
      </c>
      <c r="L434" s="8">
        <v>20</v>
      </c>
      <c r="M434" s="8">
        <v>1.45</v>
      </c>
      <c r="N434" s="9">
        <v>7.6</v>
      </c>
      <c r="P434" s="27">
        <v>6.8174386920980883</v>
      </c>
      <c r="Q434" s="33">
        <f t="shared" si="63"/>
        <v>0.68174386920980878</v>
      </c>
      <c r="R434" s="8">
        <v>4</v>
      </c>
      <c r="S434" s="8">
        <f t="shared" si="60"/>
        <v>2.3286672455609785</v>
      </c>
      <c r="T434" s="27">
        <v>2.9276139410187647</v>
      </c>
      <c r="U434" s="33">
        <f t="shared" si="64"/>
        <v>0.29276139410187646</v>
      </c>
      <c r="V434" s="8">
        <v>4</v>
      </c>
      <c r="X434" s="33">
        <v>9.7450526331168525</v>
      </c>
      <c r="Y434" s="33">
        <f t="shared" si="65"/>
        <v>0.9745052633116853</v>
      </c>
      <c r="Z434" s="8">
        <v>4</v>
      </c>
      <c r="AB434" s="37">
        <v>0.77394636015325668</v>
      </c>
      <c r="AC434" s="37">
        <f t="shared" si="58"/>
        <v>7.7394636015325674E-2</v>
      </c>
      <c r="AD434" s="8">
        <v>4</v>
      </c>
      <c r="AF434" s="9">
        <v>12.551724137931034</v>
      </c>
      <c r="AG434" s="9">
        <v>0.82758620689655171</v>
      </c>
      <c r="AH434" s="8">
        <v>4</v>
      </c>
      <c r="AJ434" s="9">
        <v>3.510344827586207</v>
      </c>
      <c r="AK434" s="9">
        <v>0.15862068965517243</v>
      </c>
      <c r="AL434" s="8">
        <v>4</v>
      </c>
      <c r="AN434" s="9">
        <f t="shared" si="61"/>
        <v>3.5756385068762278</v>
      </c>
      <c r="AO434" s="33">
        <f t="shared" si="62"/>
        <v>0.35756385068762275</v>
      </c>
      <c r="AP434" s="8">
        <v>4</v>
      </c>
      <c r="AR434" s="9"/>
      <c r="AS434" s="9"/>
      <c r="AV434" s="9"/>
      <c r="AW434" s="9"/>
      <c r="AZ434" s="9"/>
      <c r="BA434" s="9"/>
      <c r="BD434" s="27"/>
      <c r="BE434" s="27"/>
      <c r="BP434" s="27"/>
      <c r="BQ434" s="27"/>
    </row>
    <row r="435" spans="2:69" s="8" customFormat="1" x14ac:dyDescent="0.45">
      <c r="B435" s="9">
        <v>46.8</v>
      </c>
      <c r="C435" s="9">
        <v>-71.38333333333334</v>
      </c>
      <c r="D435" s="8">
        <v>72.599999999999994</v>
      </c>
      <c r="E435" s="8">
        <f t="shared" si="59"/>
        <v>10.300000000000004</v>
      </c>
      <c r="F435" s="8">
        <v>17.100000000000001</v>
      </c>
      <c r="G435" s="8" t="s">
        <v>30</v>
      </c>
      <c r="H435" s="8" t="s">
        <v>159</v>
      </c>
      <c r="I435" s="8">
        <v>2003</v>
      </c>
      <c r="J435" s="8">
        <v>4</v>
      </c>
      <c r="K435" s="8">
        <v>1100</v>
      </c>
      <c r="L435" s="8">
        <v>20</v>
      </c>
      <c r="M435" s="8">
        <v>1.45</v>
      </c>
      <c r="N435" s="9">
        <v>7.7</v>
      </c>
      <c r="P435" s="27">
        <v>5.2643051771117086</v>
      </c>
      <c r="Q435" s="33">
        <f t="shared" si="63"/>
        <v>0.52643051771117089</v>
      </c>
      <c r="R435" s="8">
        <v>4</v>
      </c>
      <c r="S435" s="8">
        <f t="shared" si="60"/>
        <v>2.1113826140458793</v>
      </c>
      <c r="T435" s="27">
        <v>2.4932975871313667</v>
      </c>
      <c r="U435" s="33">
        <f t="shared" si="64"/>
        <v>0.24932975871313667</v>
      </c>
      <c r="V435" s="8">
        <v>4</v>
      </c>
      <c r="X435" s="33">
        <v>7.7576027642430754</v>
      </c>
      <c r="Y435" s="33">
        <f t="shared" si="65"/>
        <v>0.77576027642430756</v>
      </c>
      <c r="Z435" s="8">
        <v>4</v>
      </c>
      <c r="AB435" s="37">
        <v>0.67432950191570884</v>
      </c>
      <c r="AC435" s="37">
        <f t="shared" si="58"/>
        <v>6.743295019157089E-2</v>
      </c>
      <c r="AD435" s="8">
        <v>4</v>
      </c>
      <c r="AF435" s="9">
        <v>13.724137931034482</v>
      </c>
      <c r="AG435" s="9">
        <v>1.586206896551724</v>
      </c>
      <c r="AH435" s="8">
        <v>4</v>
      </c>
      <c r="AJ435" s="9">
        <v>3.4</v>
      </c>
      <c r="AK435" s="9">
        <v>0.22068965517241382</v>
      </c>
      <c r="AL435" s="8">
        <v>4</v>
      </c>
      <c r="AN435" s="9">
        <f t="shared" si="61"/>
        <v>4.0365111561866129</v>
      </c>
      <c r="AO435" s="33">
        <f t="shared" si="62"/>
        <v>0.40365111561866129</v>
      </c>
      <c r="AP435" s="8">
        <v>4</v>
      </c>
      <c r="AR435" s="9"/>
      <c r="AS435" s="9"/>
      <c r="AV435" s="9"/>
      <c r="AW435" s="9"/>
      <c r="AZ435" s="9"/>
      <c r="BA435" s="9"/>
      <c r="BD435" s="27"/>
      <c r="BE435" s="27"/>
      <c r="BP435" s="27"/>
      <c r="BQ435" s="27"/>
    </row>
    <row r="436" spans="2:69" s="8" customFormat="1" x14ac:dyDescent="0.45">
      <c r="B436" s="9">
        <v>46.8</v>
      </c>
      <c r="C436" s="9">
        <v>-71.38333333333334</v>
      </c>
      <c r="D436" s="8">
        <v>72.599999999999994</v>
      </c>
      <c r="E436" s="8">
        <f t="shared" si="59"/>
        <v>10.300000000000004</v>
      </c>
      <c r="F436" s="8">
        <v>17.100000000000001</v>
      </c>
      <c r="G436" s="8" t="s">
        <v>30</v>
      </c>
      <c r="H436" s="8" t="s">
        <v>160</v>
      </c>
      <c r="I436" s="8">
        <v>2003</v>
      </c>
      <c r="J436" s="8">
        <v>4</v>
      </c>
      <c r="K436" s="8">
        <v>1100</v>
      </c>
      <c r="L436" s="8">
        <v>20</v>
      </c>
      <c r="M436" s="8">
        <v>1.45</v>
      </c>
      <c r="N436" s="9">
        <v>8.3000000000000007</v>
      </c>
      <c r="P436" s="27">
        <v>8.3051771117166204</v>
      </c>
      <c r="Q436" s="33">
        <f t="shared" si="63"/>
        <v>0.83051771117166207</v>
      </c>
      <c r="R436" s="8">
        <v>4</v>
      </c>
      <c r="S436" s="8">
        <f t="shared" si="60"/>
        <v>3.2885680070809986</v>
      </c>
      <c r="T436" s="27">
        <v>2.5254691689008033</v>
      </c>
      <c r="U436" s="33">
        <f t="shared" si="64"/>
        <v>0.25254691689008035</v>
      </c>
      <c r="V436" s="8">
        <v>4</v>
      </c>
      <c r="X436" s="33">
        <v>10.830646280617424</v>
      </c>
      <c r="Y436" s="33">
        <f t="shared" si="65"/>
        <v>1.0830646280617424</v>
      </c>
      <c r="Z436" s="8">
        <v>4</v>
      </c>
      <c r="AB436" s="37">
        <v>0.74329501915708818</v>
      </c>
      <c r="AC436" s="37">
        <f t="shared" si="58"/>
        <v>7.432950191570882E-2</v>
      </c>
      <c r="AD436" s="8">
        <v>4</v>
      </c>
      <c r="AF436" s="9">
        <v>6.0689655172413799</v>
      </c>
      <c r="AG436" s="9">
        <v>0.96551724137931028</v>
      </c>
      <c r="AH436" s="8">
        <v>4</v>
      </c>
      <c r="AJ436" s="9">
        <v>3.3379310344827586</v>
      </c>
      <c r="AK436" s="9">
        <v>1.3793103448275864E-2</v>
      </c>
      <c r="AL436" s="8">
        <v>4</v>
      </c>
      <c r="AN436" s="9">
        <f t="shared" si="61"/>
        <v>1.8181818181818183</v>
      </c>
      <c r="AO436" s="33">
        <f t="shared" si="62"/>
        <v>0.18181818181818182</v>
      </c>
      <c r="AP436" s="8">
        <v>4</v>
      </c>
      <c r="AR436" s="9"/>
      <c r="AS436" s="9"/>
      <c r="AV436" s="9"/>
      <c r="AW436" s="9"/>
      <c r="AZ436" s="9"/>
      <c r="BA436" s="9"/>
      <c r="BD436" s="27"/>
      <c r="BE436" s="27"/>
      <c r="BP436" s="27"/>
      <c r="BQ436" s="27"/>
    </row>
    <row r="437" spans="2:69" s="8" customFormat="1" x14ac:dyDescent="0.45">
      <c r="B437" s="9">
        <v>46.8</v>
      </c>
      <c r="C437" s="9">
        <v>-71.38333333333334</v>
      </c>
      <c r="D437" s="8">
        <v>72.599999999999994</v>
      </c>
      <c r="E437" s="8">
        <f t="shared" si="59"/>
        <v>10.300000000000004</v>
      </c>
      <c r="F437" s="8">
        <v>17.100000000000001</v>
      </c>
      <c r="G437" s="8" t="s">
        <v>30</v>
      </c>
      <c r="H437" s="8" t="s">
        <v>161</v>
      </c>
      <c r="I437" s="8">
        <v>2003</v>
      </c>
      <c r="J437" s="8">
        <v>4</v>
      </c>
      <c r="K437" s="8">
        <v>1100</v>
      </c>
      <c r="L437" s="8">
        <v>20</v>
      </c>
      <c r="M437" s="8">
        <v>1.45</v>
      </c>
      <c r="N437" s="9">
        <v>7.7</v>
      </c>
      <c r="P437" s="27">
        <v>11.280653950953672</v>
      </c>
      <c r="Q437" s="33">
        <f t="shared" si="63"/>
        <v>1.1280653950953672</v>
      </c>
      <c r="R437" s="8">
        <v>4</v>
      </c>
      <c r="S437" s="8">
        <f t="shared" si="60"/>
        <v>2.9715281947074312</v>
      </c>
      <c r="T437" s="27">
        <v>3.7962466487935629</v>
      </c>
      <c r="U437" s="33">
        <f t="shared" si="64"/>
        <v>0.37962466487935631</v>
      </c>
      <c r="V437" s="8">
        <v>4</v>
      </c>
      <c r="X437" s="33">
        <v>15.076900599747235</v>
      </c>
      <c r="Y437" s="33">
        <f t="shared" si="65"/>
        <v>1.5076900599747236</v>
      </c>
      <c r="Z437" s="8">
        <v>4</v>
      </c>
      <c r="AB437" s="37">
        <v>0.72030651340996166</v>
      </c>
      <c r="AC437" s="37">
        <f t="shared" si="58"/>
        <v>7.2030651340996163E-2</v>
      </c>
      <c r="AD437" s="8">
        <v>4</v>
      </c>
      <c r="AF437" s="9">
        <v>5.5862068965517242</v>
      </c>
      <c r="AG437" s="9">
        <v>0.20689655172413793</v>
      </c>
      <c r="AH437" s="8">
        <v>4</v>
      </c>
      <c r="AJ437" s="9">
        <v>2.0965517241379312</v>
      </c>
      <c r="AK437" s="9">
        <v>0.24827586206896551</v>
      </c>
      <c r="AL437" s="8">
        <v>4</v>
      </c>
      <c r="AN437" s="9">
        <f t="shared" si="61"/>
        <v>2.6644736842105261</v>
      </c>
      <c r="AO437" s="33">
        <f t="shared" si="62"/>
        <v>0.2664473684210526</v>
      </c>
      <c r="AP437" s="8">
        <v>4</v>
      </c>
      <c r="AR437" s="9"/>
      <c r="AS437" s="9"/>
      <c r="AV437" s="9"/>
      <c r="AW437" s="9"/>
      <c r="AZ437" s="9"/>
      <c r="BA437" s="9"/>
      <c r="BD437" s="27"/>
      <c r="BE437" s="27"/>
      <c r="BP437" s="27"/>
      <c r="BQ437" s="27"/>
    </row>
    <row r="438" spans="2:69" s="8" customFormat="1" x14ac:dyDescent="0.45">
      <c r="B438" s="9">
        <v>46.8</v>
      </c>
      <c r="C438" s="9">
        <v>-71.38333333333334</v>
      </c>
      <c r="D438" s="8">
        <v>72.599999999999994</v>
      </c>
      <c r="E438" s="8">
        <f t="shared" si="59"/>
        <v>10.300000000000004</v>
      </c>
      <c r="F438" s="8">
        <v>17.100000000000001</v>
      </c>
      <c r="G438" s="8" t="s">
        <v>30</v>
      </c>
      <c r="H438" s="8" t="s">
        <v>25</v>
      </c>
      <c r="I438" s="8" t="s">
        <v>162</v>
      </c>
      <c r="J438" s="8">
        <v>4</v>
      </c>
      <c r="K438" s="8">
        <v>1100</v>
      </c>
      <c r="L438" s="8">
        <v>20</v>
      </c>
      <c r="M438" s="8">
        <v>1.45</v>
      </c>
      <c r="N438" s="9">
        <v>6.3</v>
      </c>
      <c r="P438" s="27">
        <v>0.94822888283378826</v>
      </c>
      <c r="Q438" s="33">
        <f t="shared" si="63"/>
        <v>9.4822888283378828E-2</v>
      </c>
      <c r="R438" s="8">
        <v>4</v>
      </c>
      <c r="S438" s="8">
        <f t="shared" si="60"/>
        <v>2.4907702344859364</v>
      </c>
      <c r="T438" s="27">
        <v>0.38069705093833789</v>
      </c>
      <c r="U438" s="33">
        <f t="shared" si="64"/>
        <v>3.806970509383379E-2</v>
      </c>
      <c r="V438" s="8">
        <v>4</v>
      </c>
      <c r="X438" s="33">
        <v>1.3289259337721262</v>
      </c>
      <c r="Y438" s="33">
        <f t="shared" si="65"/>
        <v>0.13289259337721263</v>
      </c>
      <c r="Z438" s="8">
        <v>4</v>
      </c>
      <c r="AB438" s="37">
        <v>0.48531289910600256</v>
      </c>
      <c r="AC438" s="37">
        <f t="shared" ref="AC438:AC444" si="66">AB438/10</f>
        <v>4.8531289910600253E-2</v>
      </c>
      <c r="AD438" s="8">
        <v>4</v>
      </c>
      <c r="AF438" s="9">
        <v>19.5</v>
      </c>
      <c r="AG438" s="9">
        <v>1.95</v>
      </c>
      <c r="AH438" s="8">
        <v>4</v>
      </c>
      <c r="AJ438" s="9">
        <v>1.4</v>
      </c>
      <c r="AK438" s="9">
        <v>0.14000000000000001</v>
      </c>
      <c r="AL438" s="8">
        <v>4</v>
      </c>
      <c r="AN438" s="9">
        <f t="shared" si="61"/>
        <v>13.928571428571429</v>
      </c>
      <c r="AO438" s="33">
        <f t="shared" si="62"/>
        <v>1.3928571428571428</v>
      </c>
      <c r="AP438" s="8">
        <v>4</v>
      </c>
      <c r="AR438" s="9"/>
      <c r="AS438" s="9"/>
      <c r="AV438" s="9"/>
      <c r="AW438" s="9"/>
      <c r="AZ438" s="9"/>
      <c r="BA438" s="9"/>
      <c r="BD438" s="27"/>
      <c r="BE438" s="27"/>
      <c r="BP438" s="27"/>
      <c r="BQ438" s="27"/>
    </row>
    <row r="439" spans="2:69" s="8" customFormat="1" x14ac:dyDescent="0.45">
      <c r="B439" s="9">
        <v>46.8</v>
      </c>
      <c r="C439" s="9">
        <v>-71.38333333333334</v>
      </c>
      <c r="D439" s="8">
        <v>72.599999999999994</v>
      </c>
      <c r="E439" s="8">
        <f t="shared" si="59"/>
        <v>10.300000000000004</v>
      </c>
      <c r="F439" s="8">
        <v>17.100000000000001</v>
      </c>
      <c r="G439" s="8" t="s">
        <v>30</v>
      </c>
      <c r="H439" s="8" t="s">
        <v>156</v>
      </c>
      <c r="I439" s="8" t="s">
        <v>162</v>
      </c>
      <c r="J439" s="8">
        <v>4</v>
      </c>
      <c r="K439" s="8">
        <v>1100</v>
      </c>
      <c r="L439" s="8">
        <v>20</v>
      </c>
      <c r="M439" s="8">
        <v>1.45</v>
      </c>
      <c r="N439" s="9">
        <v>6.3</v>
      </c>
      <c r="P439" s="27">
        <v>7.4713896457765729</v>
      </c>
      <c r="Q439" s="33">
        <f t="shared" si="63"/>
        <v>0.74713896457765727</v>
      </c>
      <c r="R439" s="8">
        <v>4</v>
      </c>
      <c r="S439" s="8">
        <f t="shared" si="60"/>
        <v>0.95113595149305841</v>
      </c>
      <c r="T439" s="27">
        <v>7.8552278820375347</v>
      </c>
      <c r="U439" s="33">
        <f t="shared" si="64"/>
        <v>0.78552278820375343</v>
      </c>
      <c r="V439" s="8">
        <v>4</v>
      </c>
      <c r="X439" s="33">
        <v>15.326617527814108</v>
      </c>
      <c r="Y439" s="33">
        <f t="shared" si="65"/>
        <v>1.5326617527814108</v>
      </c>
      <c r="Z439" s="8">
        <v>4</v>
      </c>
      <c r="AB439" s="37">
        <v>1.2234993614303957</v>
      </c>
      <c r="AC439" s="37">
        <f t="shared" si="66"/>
        <v>0.12234993614303957</v>
      </c>
      <c r="AD439" s="8">
        <v>4</v>
      </c>
      <c r="AF439" s="9">
        <v>19.5</v>
      </c>
      <c r="AG439" s="9">
        <v>1.95</v>
      </c>
      <c r="AH439" s="8">
        <v>4</v>
      </c>
      <c r="AJ439" s="9">
        <v>1.4</v>
      </c>
      <c r="AK439" s="9">
        <v>0.14000000000000001</v>
      </c>
      <c r="AL439" s="8">
        <v>4</v>
      </c>
      <c r="AN439" s="9">
        <f t="shared" si="61"/>
        <v>13.928571428571429</v>
      </c>
      <c r="AO439" s="33">
        <f t="shared" si="62"/>
        <v>1.3928571428571428</v>
      </c>
      <c r="AP439" s="8">
        <v>4</v>
      </c>
      <c r="AR439" s="9"/>
      <c r="AS439" s="9"/>
      <c r="AV439" s="9"/>
      <c r="AW439" s="9"/>
      <c r="AZ439" s="9"/>
      <c r="BA439" s="9"/>
      <c r="BD439" s="27"/>
      <c r="BE439" s="27"/>
      <c r="BP439" s="27"/>
      <c r="BQ439" s="27"/>
    </row>
    <row r="440" spans="2:69" s="8" customFormat="1" x14ac:dyDescent="0.45">
      <c r="B440" s="9">
        <v>46.8</v>
      </c>
      <c r="C440" s="9">
        <v>-71.38333333333334</v>
      </c>
      <c r="D440" s="8">
        <v>72.599999999999994</v>
      </c>
      <c r="E440" s="8">
        <f t="shared" si="59"/>
        <v>10.300000000000004</v>
      </c>
      <c r="F440" s="8">
        <v>17.100000000000001</v>
      </c>
      <c r="G440" s="8" t="s">
        <v>30</v>
      </c>
      <c r="H440" s="8" t="s">
        <v>157</v>
      </c>
      <c r="I440" s="8" t="s">
        <v>162</v>
      </c>
      <c r="J440" s="8">
        <v>4</v>
      </c>
      <c r="K440" s="8">
        <v>1100</v>
      </c>
      <c r="L440" s="8">
        <v>20</v>
      </c>
      <c r="M440" s="8">
        <v>1.45</v>
      </c>
      <c r="N440" s="9">
        <v>7.4</v>
      </c>
      <c r="P440" s="27">
        <v>6.6702997275204341</v>
      </c>
      <c r="Q440" s="33">
        <f t="shared" si="63"/>
        <v>0.66702997275204345</v>
      </c>
      <c r="R440" s="8">
        <v>4</v>
      </c>
      <c r="S440" s="8">
        <f t="shared" si="60"/>
        <v>3.4460135711428292</v>
      </c>
      <c r="T440" s="27">
        <v>1.9356568364611253</v>
      </c>
      <c r="U440" s="33">
        <f t="shared" si="64"/>
        <v>0.19356568364611254</v>
      </c>
      <c r="V440" s="8">
        <v>4</v>
      </c>
      <c r="X440" s="33">
        <v>8.6059565639815592</v>
      </c>
      <c r="Y440" s="33">
        <f t="shared" si="65"/>
        <v>0.86059565639815594</v>
      </c>
      <c r="Z440" s="8">
        <v>4</v>
      </c>
      <c r="AB440" s="37">
        <v>0.93486590038314177</v>
      </c>
      <c r="AC440" s="37">
        <f t="shared" si="66"/>
        <v>9.348659003831418E-2</v>
      </c>
      <c r="AD440" s="8">
        <v>4</v>
      </c>
      <c r="AF440" s="9">
        <v>16.758620689655174</v>
      </c>
      <c r="AG440" s="9">
        <v>1.1724137931034482</v>
      </c>
      <c r="AH440" s="8">
        <v>4</v>
      </c>
      <c r="AJ440" s="9">
        <v>3.7655172413793103</v>
      </c>
      <c r="AK440" s="9">
        <v>6.8965517241379309E-2</v>
      </c>
      <c r="AL440" s="8">
        <v>4</v>
      </c>
      <c r="AN440" s="9">
        <f t="shared" si="61"/>
        <v>4.4505494505494507</v>
      </c>
      <c r="AO440" s="33">
        <f t="shared" si="62"/>
        <v>0.44505494505494508</v>
      </c>
      <c r="AP440" s="8">
        <v>4</v>
      </c>
      <c r="AR440" s="9"/>
      <c r="AS440" s="9"/>
      <c r="AV440" s="9"/>
      <c r="AW440" s="9"/>
      <c r="AZ440" s="9"/>
      <c r="BA440" s="9"/>
      <c r="BD440" s="27"/>
      <c r="BE440" s="27"/>
      <c r="BP440" s="27"/>
      <c r="BQ440" s="27"/>
    </row>
    <row r="441" spans="2:69" s="8" customFormat="1" x14ac:dyDescent="0.45">
      <c r="B441" s="9">
        <v>46.8</v>
      </c>
      <c r="C441" s="9">
        <v>-71.38333333333334</v>
      </c>
      <c r="D441" s="8">
        <v>72.599999999999994</v>
      </c>
      <c r="E441" s="8">
        <f t="shared" si="59"/>
        <v>10.300000000000004</v>
      </c>
      <c r="F441" s="8">
        <v>17.100000000000001</v>
      </c>
      <c r="G441" s="8" t="s">
        <v>30</v>
      </c>
      <c r="H441" s="8" t="s">
        <v>158</v>
      </c>
      <c r="I441" s="8" t="s">
        <v>162</v>
      </c>
      <c r="J441" s="8">
        <v>4</v>
      </c>
      <c r="K441" s="8">
        <v>1100</v>
      </c>
      <c r="L441" s="8">
        <v>20</v>
      </c>
      <c r="M441" s="8">
        <v>1.45</v>
      </c>
      <c r="N441" s="9">
        <v>7.6</v>
      </c>
      <c r="P441" s="27">
        <v>8.2506811989100814</v>
      </c>
      <c r="Q441" s="33">
        <f t="shared" si="63"/>
        <v>0.82506811989100814</v>
      </c>
      <c r="R441" s="8">
        <v>4</v>
      </c>
      <c r="S441" s="8">
        <f t="shared" si="60"/>
        <v>3.4501166896787687</v>
      </c>
      <c r="T441" s="27">
        <v>2.3914209115281491</v>
      </c>
      <c r="U441" s="33">
        <f t="shared" si="64"/>
        <v>0.2391420911528149</v>
      </c>
      <c r="V441" s="8">
        <v>4</v>
      </c>
      <c r="X441" s="33">
        <v>10.642102110438231</v>
      </c>
      <c r="Y441" s="33">
        <f t="shared" si="65"/>
        <v>1.064210211043823</v>
      </c>
      <c r="Z441" s="8">
        <v>4</v>
      </c>
      <c r="AB441" s="37">
        <v>1.0472541507024264</v>
      </c>
      <c r="AC441" s="37">
        <f t="shared" si="66"/>
        <v>0.10472541507024265</v>
      </c>
      <c r="AD441" s="8">
        <v>4</v>
      </c>
      <c r="AF441" s="9">
        <v>12.551724137931034</v>
      </c>
      <c r="AG441" s="9">
        <v>0.82758620689655171</v>
      </c>
      <c r="AH441" s="8">
        <v>4</v>
      </c>
      <c r="AJ441" s="9">
        <v>3.510344827586207</v>
      </c>
      <c r="AK441" s="9">
        <v>0.15862068965517243</v>
      </c>
      <c r="AL441" s="8">
        <v>4</v>
      </c>
      <c r="AN441" s="9">
        <f t="shared" si="61"/>
        <v>3.5756385068762278</v>
      </c>
      <c r="AO441" s="33">
        <f t="shared" si="62"/>
        <v>0.35756385068762275</v>
      </c>
      <c r="AP441" s="8">
        <v>4</v>
      </c>
      <c r="AR441" s="9"/>
      <c r="AS441" s="9"/>
      <c r="AV441" s="9"/>
      <c r="AW441" s="9"/>
      <c r="AZ441" s="9"/>
      <c r="BA441" s="9"/>
      <c r="BD441" s="27"/>
      <c r="BE441" s="27"/>
      <c r="BP441" s="27"/>
      <c r="BQ441" s="27"/>
    </row>
    <row r="442" spans="2:69" s="8" customFormat="1" x14ac:dyDescent="0.45">
      <c r="B442" s="9">
        <v>46.8</v>
      </c>
      <c r="C442" s="9">
        <v>-71.38333333333334</v>
      </c>
      <c r="D442" s="8">
        <v>72.599999999999994</v>
      </c>
      <c r="E442" s="8">
        <f t="shared" si="59"/>
        <v>10.300000000000004</v>
      </c>
      <c r="F442" s="8">
        <v>17.100000000000001</v>
      </c>
      <c r="G442" s="8" t="s">
        <v>30</v>
      </c>
      <c r="H442" s="8" t="s">
        <v>159</v>
      </c>
      <c r="I442" s="8" t="s">
        <v>162</v>
      </c>
      <c r="J442" s="8">
        <v>4</v>
      </c>
      <c r="K442" s="8">
        <v>1100</v>
      </c>
      <c r="L442" s="8">
        <v>20</v>
      </c>
      <c r="M442" s="8">
        <v>1.45</v>
      </c>
      <c r="N442" s="9">
        <v>7.7</v>
      </c>
      <c r="P442" s="27">
        <v>8.8828337874659393</v>
      </c>
      <c r="Q442" s="33">
        <f t="shared" si="63"/>
        <v>0.88828337874659391</v>
      </c>
      <c r="R442" s="8">
        <v>4</v>
      </c>
      <c r="S442" s="8">
        <f t="shared" si="60"/>
        <v>4.1834558115212053</v>
      </c>
      <c r="T442" s="27">
        <v>2.1233243967828423</v>
      </c>
      <c r="U442" s="33">
        <f t="shared" si="64"/>
        <v>0.21233243967828425</v>
      </c>
      <c r="V442" s="8">
        <v>4</v>
      </c>
      <c r="X442" s="33">
        <v>11.006158184248783</v>
      </c>
      <c r="Y442" s="33">
        <f t="shared" si="65"/>
        <v>1.1006158184248782</v>
      </c>
      <c r="Z442" s="8">
        <v>4</v>
      </c>
      <c r="AB442" s="37">
        <v>0.97828863346104733</v>
      </c>
      <c r="AC442" s="37">
        <f t="shared" si="66"/>
        <v>9.782886334610473E-2</v>
      </c>
      <c r="AD442" s="8">
        <v>4</v>
      </c>
      <c r="AF442" s="9">
        <v>13.724137931034482</v>
      </c>
      <c r="AG442" s="9">
        <v>1.586206896551724</v>
      </c>
      <c r="AH442" s="8">
        <v>4</v>
      </c>
      <c r="AJ442" s="9">
        <v>3.4</v>
      </c>
      <c r="AK442" s="9">
        <v>0.22068965517241382</v>
      </c>
      <c r="AL442" s="8">
        <v>4</v>
      </c>
      <c r="AN442" s="9">
        <f t="shared" si="61"/>
        <v>4.0365111561866129</v>
      </c>
      <c r="AO442" s="33">
        <f t="shared" si="62"/>
        <v>0.40365111561866129</v>
      </c>
      <c r="AP442" s="8">
        <v>4</v>
      </c>
      <c r="AR442" s="9"/>
      <c r="AS442" s="9"/>
      <c r="AV442" s="9"/>
      <c r="AW442" s="9"/>
      <c r="AZ442" s="9"/>
      <c r="BA442" s="9"/>
      <c r="BD442" s="27"/>
      <c r="BE442" s="27"/>
      <c r="BP442" s="27"/>
      <c r="BQ442" s="27"/>
    </row>
    <row r="443" spans="2:69" s="8" customFormat="1" x14ac:dyDescent="0.45">
      <c r="B443" s="9">
        <v>46.8</v>
      </c>
      <c r="C443" s="9">
        <v>-71.38333333333334</v>
      </c>
      <c r="D443" s="8">
        <v>72.599999999999994</v>
      </c>
      <c r="E443" s="8">
        <f t="shared" si="59"/>
        <v>10.300000000000004</v>
      </c>
      <c r="F443" s="8">
        <v>17.100000000000001</v>
      </c>
      <c r="G443" s="8" t="s">
        <v>30</v>
      </c>
      <c r="H443" s="8" t="s">
        <v>160</v>
      </c>
      <c r="I443" s="8" t="s">
        <v>162</v>
      </c>
      <c r="J443" s="8">
        <v>4</v>
      </c>
      <c r="K443" s="8">
        <v>1100</v>
      </c>
      <c r="L443" s="8">
        <v>20</v>
      </c>
      <c r="M443" s="8">
        <v>1.45</v>
      </c>
      <c r="N443" s="9">
        <v>8.3000000000000007</v>
      </c>
      <c r="P443" s="27">
        <v>8.7792915531335129</v>
      </c>
      <c r="Q443" s="33">
        <f t="shared" si="63"/>
        <v>0.87792915531335125</v>
      </c>
      <c r="R443" s="8">
        <v>4</v>
      </c>
      <c r="S443" s="8">
        <f t="shared" si="60"/>
        <v>3.5594301623030433</v>
      </c>
      <c r="T443" s="27">
        <v>2.4664879356568368</v>
      </c>
      <c r="U443" s="33">
        <f t="shared" si="64"/>
        <v>0.24664879356568367</v>
      </c>
      <c r="V443" s="8">
        <v>4</v>
      </c>
      <c r="X443" s="33">
        <v>11.245779488790349</v>
      </c>
      <c r="Y443" s="33">
        <f t="shared" si="65"/>
        <v>1.1245779488790348</v>
      </c>
      <c r="Z443" s="8">
        <v>4</v>
      </c>
      <c r="AB443" s="37">
        <v>1.0676883780332058</v>
      </c>
      <c r="AC443" s="37">
        <f t="shared" si="66"/>
        <v>0.10676883780332058</v>
      </c>
      <c r="AD443" s="8">
        <v>4</v>
      </c>
      <c r="AF443" s="9">
        <v>6.0689655172413799</v>
      </c>
      <c r="AG443" s="9">
        <v>0.96551724137931028</v>
      </c>
      <c r="AH443" s="8">
        <v>4</v>
      </c>
      <c r="AJ443" s="9">
        <v>3.3379310344827586</v>
      </c>
      <c r="AK443" s="9">
        <v>1.3793103448275864E-2</v>
      </c>
      <c r="AL443" s="8">
        <v>4</v>
      </c>
      <c r="AN443" s="9">
        <f t="shared" si="61"/>
        <v>1.8181818181818183</v>
      </c>
      <c r="AO443" s="33">
        <f t="shared" si="62"/>
        <v>0.18181818181818182</v>
      </c>
      <c r="AP443" s="8">
        <v>4</v>
      </c>
      <c r="AR443" s="9"/>
      <c r="AS443" s="9"/>
      <c r="AV443" s="9"/>
      <c r="AW443" s="9"/>
      <c r="AZ443" s="9"/>
      <c r="BA443" s="9"/>
      <c r="BD443" s="27"/>
      <c r="BE443" s="27"/>
      <c r="BP443" s="27"/>
      <c r="BQ443" s="27"/>
    </row>
    <row r="444" spans="2:69" s="8" customFormat="1" x14ac:dyDescent="0.45">
      <c r="B444" s="9">
        <v>46.8</v>
      </c>
      <c r="C444" s="9">
        <v>-71.38333333333334</v>
      </c>
      <c r="D444" s="8">
        <v>72.599999999999994</v>
      </c>
      <c r="E444" s="8">
        <f t="shared" si="59"/>
        <v>10.300000000000004</v>
      </c>
      <c r="F444" s="8">
        <v>17.100000000000001</v>
      </c>
      <c r="G444" s="8" t="s">
        <v>30</v>
      </c>
      <c r="H444" s="8" t="s">
        <v>161</v>
      </c>
      <c r="I444" s="8" t="s">
        <v>162</v>
      </c>
      <c r="J444" s="8">
        <v>4</v>
      </c>
      <c r="K444" s="8">
        <v>1100</v>
      </c>
      <c r="L444" s="8">
        <v>20</v>
      </c>
      <c r="M444" s="8">
        <v>1.45</v>
      </c>
      <c r="N444" s="9">
        <v>7.7</v>
      </c>
      <c r="P444" s="27">
        <v>11.351498637602178</v>
      </c>
      <c r="Q444" s="33">
        <f t="shared" si="63"/>
        <v>1.1351498637602178</v>
      </c>
      <c r="R444" s="8">
        <v>4</v>
      </c>
      <c r="S444" s="8">
        <f t="shared" si="60"/>
        <v>4.4289843010728216</v>
      </c>
      <c r="T444" s="27">
        <v>2.5630026809651447</v>
      </c>
      <c r="U444" s="33">
        <f t="shared" si="64"/>
        <v>0.25630026809651446</v>
      </c>
      <c r="V444" s="8">
        <v>4</v>
      </c>
      <c r="X444" s="33">
        <v>13.914501318567325</v>
      </c>
      <c r="Y444" s="33">
        <f t="shared" si="65"/>
        <v>1.3914501318567325</v>
      </c>
      <c r="Z444" s="8">
        <v>4</v>
      </c>
      <c r="AB444" s="37">
        <v>1.0395913154533842</v>
      </c>
      <c r="AC444" s="37">
        <f t="shared" si="66"/>
        <v>0.10395913154533842</v>
      </c>
      <c r="AD444" s="8">
        <v>4</v>
      </c>
      <c r="AF444" s="9">
        <v>5.5862068965517242</v>
      </c>
      <c r="AG444" s="9">
        <v>0.20689655172413793</v>
      </c>
      <c r="AH444" s="8">
        <v>4</v>
      </c>
      <c r="AJ444" s="9">
        <v>2.0965517241379312</v>
      </c>
      <c r="AK444" s="9">
        <v>0.24827586206896551</v>
      </c>
      <c r="AL444" s="8">
        <v>4</v>
      </c>
      <c r="AN444" s="9">
        <f t="shared" si="61"/>
        <v>2.6644736842105261</v>
      </c>
      <c r="AO444" s="33">
        <f t="shared" si="62"/>
        <v>0.2664473684210526</v>
      </c>
      <c r="AP444" s="8">
        <v>4</v>
      </c>
      <c r="AR444" s="9"/>
      <c r="AS444" s="9"/>
      <c r="AV444" s="9"/>
      <c r="AW444" s="9"/>
      <c r="AZ444" s="9"/>
      <c r="BA444" s="9"/>
      <c r="BD444" s="27"/>
      <c r="BE444" s="27"/>
      <c r="BP444" s="27"/>
      <c r="BQ444" s="27"/>
    </row>
    <row r="445" spans="2:69" s="8" customFormat="1" x14ac:dyDescent="0.45">
      <c r="B445" s="9">
        <v>46.8</v>
      </c>
      <c r="C445" s="9">
        <v>-71.38333333333334</v>
      </c>
      <c r="D445" s="8">
        <f t="shared" ref="D445:D467" si="67">(72.6+35.5)/2</f>
        <v>54.05</v>
      </c>
      <c r="E445" s="8">
        <f t="shared" si="59"/>
        <v>26.050000000000004</v>
      </c>
      <c r="F445" s="8">
        <f t="shared" ref="F445:F467" si="68">(17.1+22.7)/2</f>
        <v>19.899999999999999</v>
      </c>
      <c r="G445" s="8" t="s">
        <v>30</v>
      </c>
      <c r="H445" s="8" t="s">
        <v>157</v>
      </c>
      <c r="I445" s="8">
        <v>2001</v>
      </c>
      <c r="J445" s="8">
        <v>4</v>
      </c>
      <c r="K445" s="8">
        <v>1100</v>
      </c>
      <c r="L445" s="8">
        <v>20</v>
      </c>
      <c r="M445" s="8">
        <v>1.45</v>
      </c>
      <c r="N445" s="9">
        <v>7.4</v>
      </c>
      <c r="P445" s="27">
        <v>8.5430812283673276</v>
      </c>
      <c r="Q445" s="33">
        <f t="shared" si="63"/>
        <v>0.85430812283673274</v>
      </c>
      <c r="R445" s="8">
        <v>4</v>
      </c>
      <c r="S445" s="8">
        <f t="shared" si="60"/>
        <v>4.3634791911905912</v>
      </c>
      <c r="T445" s="27">
        <v>1.9578599677099222</v>
      </c>
      <c r="U445" s="33">
        <f t="shared" si="64"/>
        <v>0.19578599677099223</v>
      </c>
      <c r="V445" s="8">
        <v>4</v>
      </c>
      <c r="X445" s="33">
        <v>10.50094119607725</v>
      </c>
      <c r="Y445" s="33">
        <f t="shared" si="65"/>
        <v>1.0500941196077249</v>
      </c>
      <c r="Z445" s="8">
        <v>4</v>
      </c>
      <c r="AF445" s="9">
        <v>16.758620689655174</v>
      </c>
      <c r="AG445" s="9">
        <v>1.1724137931034482</v>
      </c>
      <c r="AH445" s="8">
        <v>4</v>
      </c>
      <c r="AJ445" s="9">
        <v>3.7655172413793103</v>
      </c>
      <c r="AK445" s="9">
        <v>6.8965517241379309E-2</v>
      </c>
      <c r="AL445" s="8">
        <v>4</v>
      </c>
      <c r="AN445" s="9">
        <f t="shared" si="61"/>
        <v>4.4505494505494507</v>
      </c>
      <c r="AO445" s="33">
        <f t="shared" si="62"/>
        <v>0.44505494505494508</v>
      </c>
      <c r="AP445" s="8">
        <v>4</v>
      </c>
      <c r="AR445" s="9"/>
      <c r="AS445" s="9"/>
      <c r="AV445" s="9"/>
      <c r="AW445" s="9"/>
      <c r="AZ445" s="9"/>
      <c r="BA445" s="9"/>
      <c r="BD445" s="27"/>
      <c r="BE445" s="27"/>
      <c r="BP445" s="27"/>
      <c r="BQ445" s="27"/>
    </row>
    <row r="446" spans="2:69" s="8" customFormat="1" x14ac:dyDescent="0.45">
      <c r="B446" s="9">
        <v>46.8</v>
      </c>
      <c r="C446" s="9">
        <v>-71.38333333333334</v>
      </c>
      <c r="D446" s="8">
        <f t="shared" si="67"/>
        <v>54.05</v>
      </c>
      <c r="E446" s="8">
        <f t="shared" si="59"/>
        <v>26.050000000000004</v>
      </c>
      <c r="F446" s="8">
        <f t="shared" si="68"/>
        <v>19.899999999999999</v>
      </c>
      <c r="G446" s="8" t="s">
        <v>30</v>
      </c>
      <c r="H446" s="8" t="s">
        <v>158</v>
      </c>
      <c r="I446" s="8">
        <v>2001</v>
      </c>
      <c r="J446" s="8">
        <v>4</v>
      </c>
      <c r="K446" s="8">
        <v>1100</v>
      </c>
      <c r="L446" s="8">
        <v>20</v>
      </c>
      <c r="M446" s="8">
        <v>1.45</v>
      </c>
      <c r="N446" s="9">
        <v>7.6</v>
      </c>
      <c r="P446" s="27">
        <v>8.0365932690183399</v>
      </c>
      <c r="Q446" s="33">
        <f t="shared" si="63"/>
        <v>0.80365932690183395</v>
      </c>
      <c r="R446" s="8">
        <v>4</v>
      </c>
      <c r="S446" s="8">
        <f t="shared" si="60"/>
        <v>4.1272032539287498</v>
      </c>
      <c r="T446" s="27">
        <v>1.9472249788929537</v>
      </c>
      <c r="U446" s="33">
        <f t="shared" si="64"/>
        <v>0.19472249788929535</v>
      </c>
      <c r="V446" s="8">
        <v>4</v>
      </c>
      <c r="X446" s="33">
        <v>9.9838182479112927</v>
      </c>
      <c r="Y446" s="33">
        <f t="shared" si="65"/>
        <v>0.99838182479112925</v>
      </c>
      <c r="Z446" s="8">
        <v>4</v>
      </c>
      <c r="AF446" s="9">
        <v>12.551724137931034</v>
      </c>
      <c r="AG446" s="9">
        <v>0.82758620689655171</v>
      </c>
      <c r="AH446" s="8">
        <v>4</v>
      </c>
      <c r="AJ446" s="9">
        <v>3.510344827586207</v>
      </c>
      <c r="AK446" s="9">
        <v>0.15862068965517243</v>
      </c>
      <c r="AL446" s="8">
        <v>4</v>
      </c>
      <c r="AN446" s="9">
        <f t="shared" si="61"/>
        <v>3.5756385068762278</v>
      </c>
      <c r="AO446" s="33">
        <f t="shared" si="62"/>
        <v>0.35756385068762275</v>
      </c>
      <c r="AP446" s="8">
        <v>4</v>
      </c>
      <c r="AR446" s="9"/>
      <c r="AS446" s="9"/>
      <c r="AV446" s="9"/>
      <c r="AW446" s="9"/>
      <c r="AZ446" s="9"/>
      <c r="BA446" s="9"/>
      <c r="BD446" s="27"/>
      <c r="BE446" s="27"/>
      <c r="BP446" s="27"/>
      <c r="BQ446" s="27"/>
    </row>
    <row r="447" spans="2:69" s="8" customFormat="1" x14ac:dyDescent="0.45">
      <c r="B447" s="9">
        <v>46.8</v>
      </c>
      <c r="C447" s="9">
        <v>-71.38333333333334</v>
      </c>
      <c r="D447" s="8">
        <f t="shared" si="67"/>
        <v>54.05</v>
      </c>
      <c r="E447" s="8">
        <f t="shared" si="59"/>
        <v>26.050000000000004</v>
      </c>
      <c r="F447" s="8">
        <f t="shared" si="68"/>
        <v>19.899999999999999</v>
      </c>
      <c r="G447" s="8" t="s">
        <v>30</v>
      </c>
      <c r="H447" s="8" t="s">
        <v>159</v>
      </c>
      <c r="I447" s="8">
        <v>2001</v>
      </c>
      <c r="J447" s="8">
        <v>4</v>
      </c>
      <c r="K447" s="8">
        <v>1100</v>
      </c>
      <c r="L447" s="8">
        <v>20</v>
      </c>
      <c r="M447" s="8">
        <v>1.45</v>
      </c>
      <c r="N447" s="9">
        <v>7.7</v>
      </c>
      <c r="P447" s="27">
        <v>8.5100228293688804</v>
      </c>
      <c r="Q447" s="33">
        <f t="shared" si="63"/>
        <v>0.85100228293688807</v>
      </c>
      <c r="R447" s="8">
        <v>4</v>
      </c>
      <c r="S447" s="8">
        <f t="shared" si="60"/>
        <v>2.711622272467042</v>
      </c>
      <c r="T447" s="27">
        <v>3.1383511323745088</v>
      </c>
      <c r="U447" s="33">
        <f t="shared" si="64"/>
        <v>0.31383511323745089</v>
      </c>
      <c r="V447" s="8">
        <v>4</v>
      </c>
      <c r="X447" s="33">
        <v>11.648373961743388</v>
      </c>
      <c r="Y447" s="33">
        <f t="shared" si="65"/>
        <v>1.1648373961743388</v>
      </c>
      <c r="Z447" s="8">
        <v>4</v>
      </c>
      <c r="AF447" s="9">
        <v>13.724137931034482</v>
      </c>
      <c r="AG447" s="9">
        <v>1.586206896551724</v>
      </c>
      <c r="AH447" s="8">
        <v>4</v>
      </c>
      <c r="AJ447" s="9">
        <v>3.4</v>
      </c>
      <c r="AK447" s="9">
        <v>0.22068965517241382</v>
      </c>
      <c r="AL447" s="8">
        <v>4</v>
      </c>
      <c r="AN447" s="9">
        <f t="shared" si="61"/>
        <v>4.0365111561866129</v>
      </c>
      <c r="AO447" s="33">
        <f t="shared" si="62"/>
        <v>0.40365111561866129</v>
      </c>
      <c r="AP447" s="8">
        <v>4</v>
      </c>
      <c r="AR447" s="9"/>
      <c r="AS447" s="9"/>
      <c r="AV447" s="9"/>
      <c r="AW447" s="9"/>
      <c r="AZ447" s="9"/>
      <c r="BA447" s="9"/>
      <c r="BD447" s="27"/>
      <c r="BE447" s="27"/>
      <c r="BP447" s="27"/>
      <c r="BQ447" s="27"/>
    </row>
    <row r="448" spans="2:69" s="8" customFormat="1" x14ac:dyDescent="0.45">
      <c r="B448" s="9">
        <v>46.8</v>
      </c>
      <c r="C448" s="9">
        <v>-71.38333333333334</v>
      </c>
      <c r="D448" s="8">
        <f t="shared" si="67"/>
        <v>54.05</v>
      </c>
      <c r="E448" s="8">
        <f t="shared" si="59"/>
        <v>26.050000000000004</v>
      </c>
      <c r="F448" s="8">
        <f t="shared" si="68"/>
        <v>19.899999999999999</v>
      </c>
      <c r="G448" s="8" t="s">
        <v>30</v>
      </c>
      <c r="H448" s="8" t="s">
        <v>160</v>
      </c>
      <c r="I448" s="8">
        <v>2001</v>
      </c>
      <c r="J448" s="8">
        <v>4</v>
      </c>
      <c r="K448" s="8">
        <v>1100</v>
      </c>
      <c r="L448" s="8">
        <v>20</v>
      </c>
      <c r="M448" s="8">
        <v>1.45</v>
      </c>
      <c r="N448" s="9">
        <v>8.3000000000000007</v>
      </c>
      <c r="P448" s="27">
        <v>6.95730171588482</v>
      </c>
      <c r="Q448" s="33">
        <f t="shared" si="63"/>
        <v>0.69573017158848205</v>
      </c>
      <c r="R448" s="8">
        <v>4</v>
      </c>
      <c r="S448" s="8">
        <f t="shared" si="60"/>
        <v>4.550445016779598</v>
      </c>
      <c r="T448" s="27">
        <v>1.5289277620606394</v>
      </c>
      <c r="U448" s="33">
        <f t="shared" si="64"/>
        <v>0.15289277620606395</v>
      </c>
      <c r="V448" s="8">
        <v>4</v>
      </c>
      <c r="X448" s="33">
        <v>8.4862294779454608</v>
      </c>
      <c r="Y448" s="33">
        <f t="shared" si="65"/>
        <v>0.84862294779454606</v>
      </c>
      <c r="Z448" s="8">
        <v>4</v>
      </c>
      <c r="AF448" s="9">
        <v>6.0689655172413799</v>
      </c>
      <c r="AG448" s="9">
        <v>0.96551724137931028</v>
      </c>
      <c r="AH448" s="8">
        <v>4</v>
      </c>
      <c r="AJ448" s="9">
        <v>3.3379310344827586</v>
      </c>
      <c r="AK448" s="9">
        <v>1.3793103448275864E-2</v>
      </c>
      <c r="AL448" s="8">
        <v>4</v>
      </c>
      <c r="AN448" s="9">
        <f t="shared" si="61"/>
        <v>1.8181818181818183</v>
      </c>
      <c r="AO448" s="33">
        <f t="shared" si="62"/>
        <v>0.18181818181818182</v>
      </c>
      <c r="AP448" s="8">
        <v>4</v>
      </c>
      <c r="AR448" s="9"/>
      <c r="AS448" s="9"/>
      <c r="AV448" s="9"/>
      <c r="AW448" s="9"/>
      <c r="AZ448" s="9"/>
      <c r="BA448" s="9"/>
      <c r="BD448" s="27"/>
      <c r="BE448" s="27"/>
      <c r="BP448" s="27"/>
      <c r="BQ448" s="27"/>
    </row>
    <row r="449" spans="2:69" s="8" customFormat="1" x14ac:dyDescent="0.45">
      <c r="B449" s="9">
        <v>46.8</v>
      </c>
      <c r="C449" s="9">
        <v>-71.38333333333334</v>
      </c>
      <c r="D449" s="8">
        <f t="shared" si="67"/>
        <v>54.05</v>
      </c>
      <c r="E449" s="8">
        <f t="shared" si="59"/>
        <v>26.050000000000004</v>
      </c>
      <c r="F449" s="8">
        <f t="shared" si="68"/>
        <v>19.899999999999999</v>
      </c>
      <c r="G449" s="8" t="s">
        <v>30</v>
      </c>
      <c r="H449" s="8" t="s">
        <v>161</v>
      </c>
      <c r="I449" s="8">
        <v>2001</v>
      </c>
      <c r="J449" s="8">
        <v>4</v>
      </c>
      <c r="K449" s="8">
        <v>1100</v>
      </c>
      <c r="L449" s="8">
        <v>20</v>
      </c>
      <c r="M449" s="8">
        <v>1.45</v>
      </c>
      <c r="N449" s="9">
        <v>7.7</v>
      </c>
      <c r="P449" s="27">
        <v>10.641792473672592</v>
      </c>
      <c r="Q449" s="33">
        <f t="shared" si="63"/>
        <v>1.0641792473672591</v>
      </c>
      <c r="R449" s="8">
        <v>4</v>
      </c>
      <c r="S449" s="8">
        <f t="shared" si="60"/>
        <v>3.5352727272841946</v>
      </c>
      <c r="T449" s="27">
        <v>3.0101758179906088</v>
      </c>
      <c r="U449" s="33">
        <f t="shared" si="64"/>
        <v>0.30101758179906091</v>
      </c>
      <c r="V449" s="8">
        <v>4</v>
      </c>
      <c r="X449" s="33">
        <v>13.651968291663199</v>
      </c>
      <c r="Y449" s="33">
        <f t="shared" si="65"/>
        <v>1.3651968291663199</v>
      </c>
      <c r="Z449" s="8">
        <v>4</v>
      </c>
      <c r="AF449" s="9">
        <v>5.5862068965517242</v>
      </c>
      <c r="AG449" s="9">
        <v>0.20689655172413793</v>
      </c>
      <c r="AH449" s="8">
        <v>4</v>
      </c>
      <c r="AJ449" s="9">
        <v>2.0965517241379312</v>
      </c>
      <c r="AK449" s="9">
        <v>0.24827586206896551</v>
      </c>
      <c r="AL449" s="8">
        <v>4</v>
      </c>
      <c r="AN449" s="9">
        <f t="shared" si="61"/>
        <v>2.6644736842105261</v>
      </c>
      <c r="AO449" s="33">
        <f t="shared" si="62"/>
        <v>0.2664473684210526</v>
      </c>
      <c r="AP449" s="8">
        <v>4</v>
      </c>
      <c r="AR449" s="9"/>
      <c r="AS449" s="9"/>
      <c r="AV449" s="9"/>
      <c r="AW449" s="9"/>
      <c r="AZ449" s="9"/>
      <c r="BA449" s="9"/>
      <c r="BD449" s="27"/>
      <c r="BE449" s="27"/>
      <c r="BP449" s="27"/>
      <c r="BQ449" s="27"/>
    </row>
    <row r="450" spans="2:69" s="8" customFormat="1" x14ac:dyDescent="0.45">
      <c r="B450" s="9">
        <v>46.8</v>
      </c>
      <c r="C450" s="9">
        <v>-71.38333333333334</v>
      </c>
      <c r="D450" s="8">
        <f t="shared" si="67"/>
        <v>54.05</v>
      </c>
      <c r="E450" s="8">
        <f t="shared" si="59"/>
        <v>26.050000000000004</v>
      </c>
      <c r="F450" s="8">
        <f t="shared" si="68"/>
        <v>19.899999999999999</v>
      </c>
      <c r="G450" s="8" t="s">
        <v>30</v>
      </c>
      <c r="H450" s="8" t="s">
        <v>156</v>
      </c>
      <c r="I450" s="8">
        <v>2002</v>
      </c>
      <c r="J450" s="8">
        <v>4</v>
      </c>
      <c r="K450" s="8">
        <v>1100</v>
      </c>
      <c r="L450" s="8">
        <v>20</v>
      </c>
      <c r="M450" s="8">
        <v>1.45</v>
      </c>
      <c r="N450" s="9">
        <v>6.3</v>
      </c>
      <c r="P450" s="27">
        <v>7.7971279181088455</v>
      </c>
      <c r="Q450" s="33">
        <f t="shared" si="63"/>
        <v>0.7797127918108846</v>
      </c>
      <c r="R450" s="8">
        <v>4</v>
      </c>
      <c r="S450" s="8">
        <f t="shared" si="60"/>
        <v>0.89196740423268794</v>
      </c>
      <c r="T450" s="27">
        <v>8.7414942307407522</v>
      </c>
      <c r="U450" s="33">
        <f t="shared" si="64"/>
        <v>0.87414942307407517</v>
      </c>
      <c r="V450" s="8">
        <v>4</v>
      </c>
      <c r="X450" s="33">
        <v>16.538622148849598</v>
      </c>
      <c r="Y450" s="33">
        <f t="shared" si="65"/>
        <v>1.6538622148849598</v>
      </c>
      <c r="Z450" s="8">
        <v>4</v>
      </c>
      <c r="AF450" s="9">
        <v>19.5</v>
      </c>
      <c r="AG450" s="9">
        <v>1.95</v>
      </c>
      <c r="AH450" s="8">
        <v>4</v>
      </c>
      <c r="AJ450" s="9">
        <v>1.4</v>
      </c>
      <c r="AK450" s="9">
        <v>0.14000000000000001</v>
      </c>
      <c r="AL450" s="8">
        <v>4</v>
      </c>
      <c r="AN450" s="9">
        <f t="shared" si="61"/>
        <v>13.928571428571429</v>
      </c>
      <c r="AO450" s="33">
        <f t="shared" si="62"/>
        <v>1.3928571428571428</v>
      </c>
      <c r="AP450" s="8">
        <v>4</v>
      </c>
      <c r="AR450" s="9"/>
      <c r="AS450" s="9"/>
      <c r="AV450" s="9"/>
      <c r="AW450" s="9"/>
      <c r="AZ450" s="9"/>
      <c r="BA450" s="9"/>
      <c r="BD450" s="27"/>
      <c r="BE450" s="27"/>
      <c r="BP450" s="27"/>
      <c r="BQ450" s="27"/>
    </row>
    <row r="451" spans="2:69" s="8" customFormat="1" x14ac:dyDescent="0.45">
      <c r="B451" s="9">
        <v>46.8</v>
      </c>
      <c r="C451" s="9">
        <v>-71.38333333333334</v>
      </c>
      <c r="D451" s="8">
        <f t="shared" si="67"/>
        <v>54.05</v>
      </c>
      <c r="E451" s="8">
        <f t="shared" si="59"/>
        <v>26.050000000000004</v>
      </c>
      <c r="F451" s="8">
        <f t="shared" si="68"/>
        <v>19.899999999999999</v>
      </c>
      <c r="G451" s="8" t="s">
        <v>30</v>
      </c>
      <c r="H451" s="8" t="s">
        <v>157</v>
      </c>
      <c r="I451" s="8">
        <v>2002</v>
      </c>
      <c r="J451" s="8">
        <v>4</v>
      </c>
      <c r="K451" s="8">
        <v>1100</v>
      </c>
      <c r="L451" s="8">
        <v>20</v>
      </c>
      <c r="M451" s="8">
        <v>1.45</v>
      </c>
      <c r="N451" s="9">
        <v>7.4</v>
      </c>
      <c r="P451" s="27">
        <v>10.407982914794903</v>
      </c>
      <c r="Q451" s="33">
        <f t="shared" si="63"/>
        <v>1.0407982914794904</v>
      </c>
      <c r="R451" s="8">
        <v>4</v>
      </c>
      <c r="S451" s="8">
        <f t="shared" si="60"/>
        <v>4.099245112178</v>
      </c>
      <c r="T451" s="27">
        <v>2.5389998963162661</v>
      </c>
      <c r="U451" s="33">
        <f t="shared" si="64"/>
        <v>0.25389998963162663</v>
      </c>
      <c r="V451" s="8">
        <v>4</v>
      </c>
      <c r="X451" s="33">
        <v>12.94698281111117</v>
      </c>
      <c r="Y451" s="33">
        <f t="shared" si="65"/>
        <v>1.294698281111117</v>
      </c>
      <c r="Z451" s="8">
        <v>4</v>
      </c>
      <c r="AF451" s="9">
        <v>16.758620689655174</v>
      </c>
      <c r="AG451" s="9">
        <v>1.1724137931034482</v>
      </c>
      <c r="AH451" s="8">
        <v>4</v>
      </c>
      <c r="AJ451" s="9">
        <v>3.7655172413793103</v>
      </c>
      <c r="AK451" s="9">
        <v>6.8965517241379309E-2</v>
      </c>
      <c r="AL451" s="8">
        <v>4</v>
      </c>
      <c r="AN451" s="9">
        <f t="shared" si="61"/>
        <v>4.4505494505494507</v>
      </c>
      <c r="AO451" s="33">
        <f t="shared" si="62"/>
        <v>0.44505494505494508</v>
      </c>
      <c r="AP451" s="8">
        <v>4</v>
      </c>
      <c r="AR451" s="9"/>
      <c r="AS451" s="9"/>
      <c r="AV451" s="9"/>
      <c r="AW451" s="9"/>
      <c r="AZ451" s="9"/>
      <c r="BA451" s="9"/>
      <c r="BD451" s="27"/>
      <c r="BE451" s="27"/>
      <c r="BP451" s="27"/>
      <c r="BQ451" s="27"/>
    </row>
    <row r="452" spans="2:69" s="8" customFormat="1" x14ac:dyDescent="0.45">
      <c r="B452" s="9">
        <v>46.8</v>
      </c>
      <c r="C452" s="9">
        <v>-71.38333333333334</v>
      </c>
      <c r="D452" s="8">
        <f t="shared" si="67"/>
        <v>54.05</v>
      </c>
      <c r="E452" s="8">
        <f t="shared" si="59"/>
        <v>26.050000000000004</v>
      </c>
      <c r="F452" s="8">
        <f t="shared" si="68"/>
        <v>19.899999999999999</v>
      </c>
      <c r="G452" s="8" t="s">
        <v>30</v>
      </c>
      <c r="H452" s="8" t="s">
        <v>158</v>
      </c>
      <c r="I452" s="8">
        <v>2002</v>
      </c>
      <c r="J452" s="8">
        <v>4</v>
      </c>
      <c r="K452" s="8">
        <v>1100</v>
      </c>
      <c r="L452" s="8">
        <v>20</v>
      </c>
      <c r="M452" s="8">
        <v>1.45</v>
      </c>
      <c r="N452" s="9">
        <v>7.6</v>
      </c>
      <c r="P452" s="27">
        <v>13.638817291405854</v>
      </c>
      <c r="Q452" s="33">
        <f t="shared" si="63"/>
        <v>1.3638817291405854</v>
      </c>
      <c r="R452" s="8">
        <v>4</v>
      </c>
      <c r="S452" s="8">
        <f t="shared" si="60"/>
        <v>4.6588924059778662</v>
      </c>
      <c r="T452" s="27">
        <v>2.9274806333595009</v>
      </c>
      <c r="U452" s="33">
        <f t="shared" si="64"/>
        <v>0.2927480633359501</v>
      </c>
      <c r="V452" s="8">
        <v>4</v>
      </c>
      <c r="X452" s="33">
        <v>16.566297924765355</v>
      </c>
      <c r="Y452" s="33">
        <f t="shared" si="65"/>
        <v>1.6566297924765354</v>
      </c>
      <c r="Z452" s="8">
        <v>4</v>
      </c>
      <c r="AF452" s="9">
        <v>12.551724137931034</v>
      </c>
      <c r="AG452" s="9">
        <v>0.82758620689655171</v>
      </c>
      <c r="AH452" s="8">
        <v>4</v>
      </c>
      <c r="AJ452" s="9">
        <v>3.510344827586207</v>
      </c>
      <c r="AK452" s="9">
        <v>0.15862068965517243</v>
      </c>
      <c r="AL452" s="8">
        <v>4</v>
      </c>
      <c r="AN452" s="9">
        <f t="shared" si="61"/>
        <v>3.5756385068762278</v>
      </c>
      <c r="AO452" s="33">
        <f t="shared" si="62"/>
        <v>0.35756385068762275</v>
      </c>
      <c r="AP452" s="8">
        <v>4</v>
      </c>
      <c r="AR452" s="9"/>
      <c r="AS452" s="9"/>
      <c r="AV452" s="9"/>
      <c r="AW452" s="9"/>
      <c r="AZ452" s="9"/>
      <c r="BA452" s="9"/>
      <c r="BD452" s="27"/>
      <c r="BE452" s="27"/>
      <c r="BP452" s="27"/>
      <c r="BQ452" s="27"/>
    </row>
    <row r="453" spans="2:69" s="8" customFormat="1" x14ac:dyDescent="0.45">
      <c r="B453" s="9">
        <v>46.8</v>
      </c>
      <c r="C453" s="9">
        <v>-71.38333333333334</v>
      </c>
      <c r="D453" s="8">
        <f t="shared" si="67"/>
        <v>54.05</v>
      </c>
      <c r="E453" s="8">
        <f t="shared" ref="E453:E467" si="69">100-D453-F453</f>
        <v>26.050000000000004</v>
      </c>
      <c r="F453" s="8">
        <f t="shared" si="68"/>
        <v>19.899999999999999</v>
      </c>
      <c r="G453" s="8" t="s">
        <v>30</v>
      </c>
      <c r="H453" s="8" t="s">
        <v>159</v>
      </c>
      <c r="I453" s="8">
        <v>2002</v>
      </c>
      <c r="J453" s="8">
        <v>4</v>
      </c>
      <c r="K453" s="8">
        <v>1100</v>
      </c>
      <c r="L453" s="8">
        <v>20</v>
      </c>
      <c r="M453" s="8">
        <v>1.45</v>
      </c>
      <c r="N453" s="9">
        <v>7.7</v>
      </c>
      <c r="P453" s="27">
        <v>9.9496428308417268</v>
      </c>
      <c r="Q453" s="33">
        <f t="shared" si="63"/>
        <v>0.99496428308417273</v>
      </c>
      <c r="R453" s="8">
        <v>4</v>
      </c>
      <c r="S453" s="8">
        <f t="shared" ref="S453:S467" si="70">P453/T453</f>
        <v>4.3945728548300336</v>
      </c>
      <c r="T453" s="27">
        <v>2.264075067024129</v>
      </c>
      <c r="U453" s="33">
        <f t="shared" si="64"/>
        <v>0.22640750670241289</v>
      </c>
      <c r="V453" s="8">
        <v>4</v>
      </c>
      <c r="X453" s="33">
        <v>12.213717897865855</v>
      </c>
      <c r="Y453" s="33">
        <f t="shared" si="65"/>
        <v>1.2213717897865854</v>
      </c>
      <c r="Z453" s="8">
        <v>4</v>
      </c>
      <c r="AF453" s="9">
        <v>13.724137931034482</v>
      </c>
      <c r="AG453" s="9">
        <v>1.586206896551724</v>
      </c>
      <c r="AH453" s="8">
        <v>4</v>
      </c>
      <c r="AJ453" s="9">
        <v>3.4</v>
      </c>
      <c r="AK453" s="9">
        <v>0.22068965517241382</v>
      </c>
      <c r="AL453" s="8">
        <v>4</v>
      </c>
      <c r="AN453" s="9">
        <f t="shared" ref="AN453:AN467" si="71">AF453/AJ453</f>
        <v>4.0365111561866129</v>
      </c>
      <c r="AO453" s="33">
        <f t="shared" ref="AO453:AO467" si="72">AN453/10</f>
        <v>0.40365111561866129</v>
      </c>
      <c r="AP453" s="8">
        <v>4</v>
      </c>
      <c r="AR453" s="9"/>
      <c r="AS453" s="9"/>
      <c r="AV453" s="9"/>
      <c r="AW453" s="9"/>
      <c r="AZ453" s="9"/>
      <c r="BA453" s="9"/>
      <c r="BD453" s="27"/>
      <c r="BE453" s="27"/>
      <c r="BP453" s="27"/>
      <c r="BQ453" s="27"/>
    </row>
    <row r="454" spans="2:69" s="8" customFormat="1" x14ac:dyDescent="0.45">
      <c r="B454" s="9">
        <v>46.8</v>
      </c>
      <c r="C454" s="9">
        <v>-71.38333333333334</v>
      </c>
      <c r="D454" s="8">
        <f t="shared" si="67"/>
        <v>54.05</v>
      </c>
      <c r="E454" s="8">
        <f t="shared" si="69"/>
        <v>26.050000000000004</v>
      </c>
      <c r="F454" s="8">
        <f t="shared" si="68"/>
        <v>19.899999999999999</v>
      </c>
      <c r="G454" s="8" t="s">
        <v>30</v>
      </c>
      <c r="H454" s="8" t="s">
        <v>160</v>
      </c>
      <c r="I454" s="8">
        <v>2002</v>
      </c>
      <c r="J454" s="8">
        <v>4</v>
      </c>
      <c r="K454" s="8">
        <v>1100</v>
      </c>
      <c r="L454" s="8">
        <v>20</v>
      </c>
      <c r="M454" s="8">
        <v>1.45</v>
      </c>
      <c r="N454" s="9">
        <v>8.3000000000000007</v>
      </c>
      <c r="P454" s="27">
        <v>8.2941821930922792</v>
      </c>
      <c r="Q454" s="33">
        <f t="shared" si="63"/>
        <v>0.82941821930922788</v>
      </c>
      <c r="R454" s="8">
        <v>4</v>
      </c>
      <c r="S454" s="8">
        <f t="shared" si="70"/>
        <v>3.1122919422869466</v>
      </c>
      <c r="T454" s="27">
        <v>2.664975634322281</v>
      </c>
      <c r="U454" s="33">
        <f t="shared" si="64"/>
        <v>0.26649756343222808</v>
      </c>
      <c r="V454" s="8">
        <v>4</v>
      </c>
      <c r="X454" s="33">
        <v>10.959157827414559</v>
      </c>
      <c r="Y454" s="33">
        <f t="shared" si="65"/>
        <v>1.0959157827414558</v>
      </c>
      <c r="Z454" s="8">
        <v>4</v>
      </c>
      <c r="AF454" s="9">
        <v>6.0689655172413799</v>
      </c>
      <c r="AG454" s="9">
        <v>0.96551724137931028</v>
      </c>
      <c r="AH454" s="8">
        <v>4</v>
      </c>
      <c r="AJ454" s="9">
        <v>3.3379310344827586</v>
      </c>
      <c r="AK454" s="9">
        <v>1.3793103448275864E-2</v>
      </c>
      <c r="AL454" s="8">
        <v>4</v>
      </c>
      <c r="AN454" s="9">
        <f t="shared" si="71"/>
        <v>1.8181818181818183</v>
      </c>
      <c r="AO454" s="33">
        <f t="shared" si="72"/>
        <v>0.18181818181818182</v>
      </c>
      <c r="AP454" s="8">
        <v>4</v>
      </c>
      <c r="AR454" s="9"/>
      <c r="AS454" s="9"/>
      <c r="AV454" s="9"/>
      <c r="AW454" s="9"/>
      <c r="AZ454" s="9"/>
      <c r="BA454" s="9"/>
      <c r="BD454" s="27"/>
      <c r="BE454" s="27"/>
      <c r="BP454" s="27"/>
      <c r="BQ454" s="27"/>
    </row>
    <row r="455" spans="2:69" s="8" customFormat="1" x14ac:dyDescent="0.45">
      <c r="B455" s="9">
        <v>46.8</v>
      </c>
      <c r="C455" s="9">
        <v>-71.38333333333334</v>
      </c>
      <c r="D455" s="8">
        <f t="shared" si="67"/>
        <v>54.05</v>
      </c>
      <c r="E455" s="8">
        <f t="shared" si="69"/>
        <v>26.050000000000004</v>
      </c>
      <c r="F455" s="8">
        <f t="shared" si="68"/>
        <v>19.899999999999999</v>
      </c>
      <c r="G455" s="8" t="s">
        <v>30</v>
      </c>
      <c r="H455" s="8" t="s">
        <v>161</v>
      </c>
      <c r="I455" s="8">
        <v>2002</v>
      </c>
      <c r="J455" s="8">
        <v>4</v>
      </c>
      <c r="K455" s="8">
        <v>1100</v>
      </c>
      <c r="L455" s="8">
        <v>20</v>
      </c>
      <c r="M455" s="8">
        <v>1.45</v>
      </c>
      <c r="N455" s="9">
        <v>7.7</v>
      </c>
      <c r="P455" s="27">
        <v>13.350533912659248</v>
      </c>
      <c r="Q455" s="33">
        <f t="shared" si="63"/>
        <v>1.3350533912659248</v>
      </c>
      <c r="R455" s="8">
        <v>4</v>
      </c>
      <c r="S455" s="8">
        <f t="shared" si="70"/>
        <v>3.9812741798919351</v>
      </c>
      <c r="T455" s="27">
        <v>3.35333195088353</v>
      </c>
      <c r="U455" s="33">
        <f t="shared" si="64"/>
        <v>0.33533319508835302</v>
      </c>
      <c r="V455" s="8">
        <v>4</v>
      </c>
      <c r="X455" s="33">
        <v>16.703865863542777</v>
      </c>
      <c r="Y455" s="33">
        <f t="shared" si="65"/>
        <v>1.6703865863542777</v>
      </c>
      <c r="Z455" s="8">
        <v>4</v>
      </c>
      <c r="AF455" s="9">
        <v>5.5862068965517242</v>
      </c>
      <c r="AG455" s="9">
        <v>0.20689655172413793</v>
      </c>
      <c r="AH455" s="8">
        <v>4</v>
      </c>
      <c r="AJ455" s="9">
        <v>2.0965517241379312</v>
      </c>
      <c r="AK455" s="9">
        <v>0.24827586206896551</v>
      </c>
      <c r="AL455" s="8">
        <v>4</v>
      </c>
      <c r="AN455" s="9">
        <f t="shared" si="71"/>
        <v>2.6644736842105261</v>
      </c>
      <c r="AO455" s="33">
        <f t="shared" si="72"/>
        <v>0.2664473684210526</v>
      </c>
      <c r="AP455" s="8">
        <v>4</v>
      </c>
      <c r="AR455" s="9"/>
      <c r="AS455" s="9"/>
      <c r="AV455" s="9"/>
      <c r="AW455" s="9"/>
      <c r="AZ455" s="9"/>
      <c r="BA455" s="9"/>
      <c r="BD455" s="27"/>
      <c r="BE455" s="27"/>
      <c r="BP455" s="27"/>
      <c r="BQ455" s="27"/>
    </row>
    <row r="456" spans="2:69" s="8" customFormat="1" x14ac:dyDescent="0.45">
      <c r="B456" s="9">
        <v>46.8</v>
      </c>
      <c r="C456" s="9">
        <v>-71.38333333333334</v>
      </c>
      <c r="D456" s="8">
        <f t="shared" si="67"/>
        <v>54.05</v>
      </c>
      <c r="E456" s="8">
        <f t="shared" si="69"/>
        <v>26.050000000000004</v>
      </c>
      <c r="F456" s="8">
        <f t="shared" si="68"/>
        <v>19.899999999999999</v>
      </c>
      <c r="G456" s="8" t="s">
        <v>30</v>
      </c>
      <c r="H456" s="8" t="s">
        <v>156</v>
      </c>
      <c r="I456" s="8">
        <v>2003</v>
      </c>
      <c r="J456" s="8">
        <v>4</v>
      </c>
      <c r="K456" s="8">
        <v>1100</v>
      </c>
      <c r="L456" s="8">
        <v>20</v>
      </c>
      <c r="M456" s="8">
        <v>1.45</v>
      </c>
      <c r="N456" s="9">
        <v>6.3</v>
      </c>
      <c r="P456" s="27">
        <v>6.7206274394285366</v>
      </c>
      <c r="Q456" s="33">
        <f t="shared" si="63"/>
        <v>0.6720627439428537</v>
      </c>
      <c r="R456" s="8">
        <v>4</v>
      </c>
      <c r="S456" s="8">
        <f t="shared" si="70"/>
        <v>0.86735718135627027</v>
      </c>
      <c r="T456" s="27">
        <v>7.7483966050982787</v>
      </c>
      <c r="U456" s="33">
        <f t="shared" si="64"/>
        <v>0.77483966050982789</v>
      </c>
      <c r="V456" s="8">
        <v>4</v>
      </c>
      <c r="X456" s="33">
        <v>14.469024044526815</v>
      </c>
      <c r="Y456" s="33">
        <f t="shared" si="65"/>
        <v>1.4469024044526815</v>
      </c>
      <c r="Z456" s="8">
        <v>4</v>
      </c>
      <c r="AF456" s="9">
        <v>19.5</v>
      </c>
      <c r="AG456" s="9">
        <v>1.95</v>
      </c>
      <c r="AH456" s="8">
        <v>4</v>
      </c>
      <c r="AJ456" s="9">
        <v>1.4</v>
      </c>
      <c r="AK456" s="9">
        <v>0.14000000000000001</v>
      </c>
      <c r="AL456" s="8">
        <v>4</v>
      </c>
      <c r="AN456" s="9">
        <f t="shared" si="71"/>
        <v>13.928571428571429</v>
      </c>
      <c r="AO456" s="33">
        <f t="shared" si="72"/>
        <v>1.3928571428571428</v>
      </c>
      <c r="AP456" s="8">
        <v>4</v>
      </c>
      <c r="AR456" s="9"/>
      <c r="AS456" s="9"/>
      <c r="AV456" s="9"/>
      <c r="AW456" s="9"/>
      <c r="AZ456" s="9"/>
      <c r="BA456" s="9"/>
      <c r="BD456" s="27"/>
      <c r="BE456" s="27"/>
      <c r="BP456" s="27"/>
      <c r="BQ456" s="27"/>
    </row>
    <row r="457" spans="2:69" s="8" customFormat="1" x14ac:dyDescent="0.45">
      <c r="B457" s="9">
        <v>46.8</v>
      </c>
      <c r="C457" s="9">
        <v>-71.38333333333334</v>
      </c>
      <c r="D457" s="8">
        <f t="shared" si="67"/>
        <v>54.05</v>
      </c>
      <c r="E457" s="8">
        <f t="shared" si="69"/>
        <v>26.050000000000004</v>
      </c>
      <c r="F457" s="8">
        <f t="shared" si="68"/>
        <v>19.899999999999999</v>
      </c>
      <c r="G457" s="8" t="s">
        <v>30</v>
      </c>
      <c r="H457" s="8" t="s">
        <v>157</v>
      </c>
      <c r="I457" s="8">
        <v>2003</v>
      </c>
      <c r="J457" s="8">
        <v>4</v>
      </c>
      <c r="K457" s="8">
        <v>1100</v>
      </c>
      <c r="L457" s="8">
        <v>20</v>
      </c>
      <c r="M457" s="8">
        <v>1.45</v>
      </c>
      <c r="N457" s="9">
        <v>7.4</v>
      </c>
      <c r="P457" s="27">
        <v>8.3841151778481517</v>
      </c>
      <c r="Q457" s="33">
        <f t="shared" si="63"/>
        <v>0.83841151778481515</v>
      </c>
      <c r="R457" s="8">
        <v>4</v>
      </c>
      <c r="S457" s="8">
        <f t="shared" si="70"/>
        <v>2.4771904008632921</v>
      </c>
      <c r="T457" s="27">
        <v>3.3845259431516919</v>
      </c>
      <c r="U457" s="33">
        <f t="shared" si="64"/>
        <v>0.33845259431516916</v>
      </c>
      <c r="V457" s="8">
        <v>4</v>
      </c>
      <c r="X457" s="33">
        <v>11.768641120999844</v>
      </c>
      <c r="Y457" s="33">
        <f t="shared" si="65"/>
        <v>1.1768641120999843</v>
      </c>
      <c r="Z457" s="8">
        <v>4</v>
      </c>
      <c r="AF457" s="9">
        <v>16.758620689655174</v>
      </c>
      <c r="AG457" s="9">
        <v>1.1724137931034482</v>
      </c>
      <c r="AH457" s="8">
        <v>4</v>
      </c>
      <c r="AJ457" s="9">
        <v>3.7655172413793103</v>
      </c>
      <c r="AK457" s="9">
        <v>6.8965517241379309E-2</v>
      </c>
      <c r="AL457" s="8">
        <v>4</v>
      </c>
      <c r="AN457" s="9">
        <f t="shared" si="71"/>
        <v>4.4505494505494507</v>
      </c>
      <c r="AO457" s="33">
        <f t="shared" si="72"/>
        <v>0.44505494505494508</v>
      </c>
      <c r="AP457" s="8">
        <v>4</v>
      </c>
      <c r="AR457" s="9"/>
      <c r="AS457" s="9"/>
      <c r="AV457" s="9"/>
      <c r="AW457" s="9"/>
      <c r="AZ457" s="9"/>
      <c r="BA457" s="9"/>
      <c r="BD457" s="27"/>
      <c r="BE457" s="27"/>
      <c r="BP457" s="27"/>
      <c r="BQ457" s="27"/>
    </row>
    <row r="458" spans="2:69" s="8" customFormat="1" x14ac:dyDescent="0.45">
      <c r="B458" s="9">
        <v>46.8</v>
      </c>
      <c r="C458" s="9">
        <v>-71.38333333333334</v>
      </c>
      <c r="D458" s="8">
        <f t="shared" si="67"/>
        <v>54.05</v>
      </c>
      <c r="E458" s="8">
        <f t="shared" si="69"/>
        <v>26.050000000000004</v>
      </c>
      <c r="F458" s="8">
        <f t="shared" si="68"/>
        <v>19.899999999999999</v>
      </c>
      <c r="G458" s="8" t="s">
        <v>30</v>
      </c>
      <c r="H458" s="8" t="s">
        <v>158</v>
      </c>
      <c r="I458" s="8">
        <v>2003</v>
      </c>
      <c r="J458" s="8">
        <v>4</v>
      </c>
      <c r="K458" s="8">
        <v>1100</v>
      </c>
      <c r="L458" s="8">
        <v>20</v>
      </c>
      <c r="M458" s="8">
        <v>1.45</v>
      </c>
      <c r="N458" s="9">
        <v>7.6</v>
      </c>
      <c r="P458" s="27">
        <v>10.59520583253553</v>
      </c>
      <c r="Q458" s="33">
        <f t="shared" si="63"/>
        <v>1.059520583253553</v>
      </c>
      <c r="R458" s="8">
        <v>4</v>
      </c>
      <c r="S458" s="8">
        <f t="shared" si="70"/>
        <v>2.4698751668055459</v>
      </c>
      <c r="T458" s="27">
        <v>4.2897738213381107</v>
      </c>
      <c r="U458" s="33">
        <f t="shared" si="64"/>
        <v>0.42897738213381109</v>
      </c>
      <c r="V458" s="8">
        <v>4</v>
      </c>
      <c r="X458" s="33">
        <v>14.884979653873639</v>
      </c>
      <c r="Y458" s="33">
        <f t="shared" si="65"/>
        <v>1.488497965387364</v>
      </c>
      <c r="Z458" s="8">
        <v>4</v>
      </c>
      <c r="AF458" s="9">
        <v>12.551724137931034</v>
      </c>
      <c r="AG458" s="9">
        <v>0.82758620689655171</v>
      </c>
      <c r="AH458" s="8">
        <v>4</v>
      </c>
      <c r="AJ458" s="9">
        <v>3.510344827586207</v>
      </c>
      <c r="AK458" s="9">
        <v>0.15862068965517243</v>
      </c>
      <c r="AL458" s="8">
        <v>4</v>
      </c>
      <c r="AN458" s="9">
        <f t="shared" si="71"/>
        <v>3.5756385068762278</v>
      </c>
      <c r="AO458" s="33">
        <f t="shared" si="72"/>
        <v>0.35756385068762275</v>
      </c>
      <c r="AP458" s="8">
        <v>4</v>
      </c>
      <c r="AR458" s="9"/>
      <c r="AS458" s="9"/>
      <c r="AV458" s="9"/>
      <c r="AW458" s="9"/>
      <c r="AZ458" s="9"/>
      <c r="BA458" s="9"/>
      <c r="BD458" s="27"/>
      <c r="BE458" s="27"/>
      <c r="BP458" s="27"/>
      <c r="BQ458" s="27"/>
    </row>
    <row r="459" spans="2:69" s="8" customFormat="1" x14ac:dyDescent="0.45">
      <c r="B459" s="9">
        <v>46.8</v>
      </c>
      <c r="C459" s="9">
        <v>-71.38333333333334</v>
      </c>
      <c r="D459" s="8">
        <f t="shared" si="67"/>
        <v>54.05</v>
      </c>
      <c r="E459" s="8">
        <f t="shared" si="69"/>
        <v>26.050000000000004</v>
      </c>
      <c r="F459" s="8">
        <f t="shared" si="68"/>
        <v>19.899999999999999</v>
      </c>
      <c r="G459" s="8" t="s">
        <v>30</v>
      </c>
      <c r="H459" s="8" t="s">
        <v>159</v>
      </c>
      <c r="I459" s="8">
        <v>2003</v>
      </c>
      <c r="J459" s="8">
        <v>4</v>
      </c>
      <c r="K459" s="8">
        <v>1100</v>
      </c>
      <c r="L459" s="8">
        <v>20</v>
      </c>
      <c r="M459" s="8">
        <v>1.45</v>
      </c>
      <c r="N459" s="9">
        <v>7.7</v>
      </c>
      <c r="P459" s="27">
        <v>7.8672877236909873</v>
      </c>
      <c r="Q459" s="33">
        <f t="shared" si="63"/>
        <v>0.78672877236909877</v>
      </c>
      <c r="R459" s="8">
        <v>4</v>
      </c>
      <c r="S459" s="8">
        <f t="shared" si="70"/>
        <v>2.1264735988083334</v>
      </c>
      <c r="T459" s="27">
        <v>3.6996874675988365</v>
      </c>
      <c r="U459" s="33">
        <f t="shared" si="64"/>
        <v>0.36996874675988367</v>
      </c>
      <c r="V459" s="8">
        <v>4</v>
      </c>
      <c r="X459" s="33">
        <v>11.566975191289824</v>
      </c>
      <c r="Y459" s="33">
        <f t="shared" si="65"/>
        <v>1.1566975191289823</v>
      </c>
      <c r="Z459" s="8">
        <v>4</v>
      </c>
      <c r="AF459" s="9">
        <v>13.724137931034482</v>
      </c>
      <c r="AG459" s="9">
        <v>1.586206896551724</v>
      </c>
      <c r="AH459" s="8">
        <v>4</v>
      </c>
      <c r="AJ459" s="9">
        <v>3.4</v>
      </c>
      <c r="AK459" s="9">
        <v>0.22068965517241382</v>
      </c>
      <c r="AL459" s="8">
        <v>4</v>
      </c>
      <c r="AN459" s="9">
        <f t="shared" si="71"/>
        <v>4.0365111561866129</v>
      </c>
      <c r="AO459" s="33">
        <f t="shared" si="72"/>
        <v>0.40365111561866129</v>
      </c>
      <c r="AP459" s="8">
        <v>4</v>
      </c>
      <c r="AR459" s="9"/>
      <c r="AS459" s="9"/>
      <c r="AV459" s="9"/>
      <c r="AW459" s="9"/>
      <c r="AZ459" s="9"/>
      <c r="BA459" s="9"/>
      <c r="BD459" s="27"/>
      <c r="BE459" s="27"/>
      <c r="BP459" s="27"/>
      <c r="BQ459" s="27"/>
    </row>
    <row r="460" spans="2:69" s="8" customFormat="1" x14ac:dyDescent="0.45">
      <c r="B460" s="9">
        <v>46.8</v>
      </c>
      <c r="C460" s="9">
        <v>-71.38333333333334</v>
      </c>
      <c r="D460" s="8">
        <f t="shared" si="67"/>
        <v>54.05</v>
      </c>
      <c r="E460" s="8">
        <f t="shared" si="69"/>
        <v>26.050000000000004</v>
      </c>
      <c r="F460" s="8">
        <f t="shared" si="68"/>
        <v>19.899999999999999</v>
      </c>
      <c r="G460" s="8" t="s">
        <v>30</v>
      </c>
      <c r="H460" s="8" t="s">
        <v>160</v>
      </c>
      <c r="I460" s="8">
        <v>2003</v>
      </c>
      <c r="J460" s="8">
        <v>4</v>
      </c>
      <c r="K460" s="8">
        <v>1100</v>
      </c>
      <c r="L460" s="8">
        <v>20</v>
      </c>
      <c r="M460" s="8">
        <v>1.45</v>
      </c>
      <c r="N460" s="9">
        <v>8.3000000000000007</v>
      </c>
      <c r="P460" s="27">
        <v>9.1471831504529071</v>
      </c>
      <c r="Q460" s="33">
        <f t="shared" si="63"/>
        <v>0.91471831504529066</v>
      </c>
      <c r="R460" s="8">
        <v>4</v>
      </c>
      <c r="S460" s="8">
        <f t="shared" si="70"/>
        <v>3.5110226620986262</v>
      </c>
      <c r="T460" s="27">
        <v>2.6052760209144896</v>
      </c>
      <c r="U460" s="33">
        <f t="shared" si="64"/>
        <v>0.26052760209144898</v>
      </c>
      <c r="V460" s="8">
        <v>4</v>
      </c>
      <c r="X460" s="33">
        <v>11.752459171367398</v>
      </c>
      <c r="Y460" s="33">
        <f t="shared" si="65"/>
        <v>1.1752459171367398</v>
      </c>
      <c r="Z460" s="8">
        <v>4</v>
      </c>
      <c r="AF460" s="9">
        <v>6.0689655172413799</v>
      </c>
      <c r="AG460" s="9">
        <v>0.96551724137931028</v>
      </c>
      <c r="AH460" s="8">
        <v>4</v>
      </c>
      <c r="AJ460" s="9">
        <v>3.3379310344827586</v>
      </c>
      <c r="AK460" s="9">
        <v>1.3793103448275864E-2</v>
      </c>
      <c r="AL460" s="8">
        <v>4</v>
      </c>
      <c r="AN460" s="9">
        <f t="shared" si="71"/>
        <v>1.8181818181818183</v>
      </c>
      <c r="AO460" s="33">
        <f t="shared" si="72"/>
        <v>0.18181818181818182</v>
      </c>
      <c r="AP460" s="8">
        <v>4</v>
      </c>
      <c r="AR460" s="9"/>
      <c r="AS460" s="9"/>
      <c r="AV460" s="9"/>
      <c r="AW460" s="9"/>
      <c r="AZ460" s="9"/>
      <c r="BA460" s="9"/>
      <c r="BD460" s="27"/>
      <c r="BE460" s="27"/>
      <c r="BP460" s="27"/>
      <c r="BQ460" s="27"/>
    </row>
    <row r="461" spans="2:69" s="8" customFormat="1" x14ac:dyDescent="0.45">
      <c r="B461" s="9">
        <v>46.8</v>
      </c>
      <c r="C461" s="9">
        <v>-71.38333333333334</v>
      </c>
      <c r="D461" s="8">
        <f t="shared" si="67"/>
        <v>54.05</v>
      </c>
      <c r="E461" s="8">
        <f t="shared" si="69"/>
        <v>26.050000000000004</v>
      </c>
      <c r="F461" s="8">
        <f t="shared" si="68"/>
        <v>19.899999999999999</v>
      </c>
      <c r="G461" s="8" t="s">
        <v>30</v>
      </c>
      <c r="H461" s="8" t="s">
        <v>161</v>
      </c>
      <c r="I461" s="8">
        <v>2003</v>
      </c>
      <c r="J461" s="8">
        <v>4</v>
      </c>
      <c r="K461" s="8">
        <v>1100</v>
      </c>
      <c r="L461" s="8">
        <v>20</v>
      </c>
      <c r="M461" s="8">
        <v>1.45</v>
      </c>
      <c r="N461" s="9">
        <v>7.7</v>
      </c>
      <c r="P461" s="27">
        <v>11.13492157007145</v>
      </c>
      <c r="Q461" s="33">
        <f t="shared" si="63"/>
        <v>1.113492157007145</v>
      </c>
      <c r="R461" s="8">
        <v>4</v>
      </c>
      <c r="S461" s="8">
        <f t="shared" si="70"/>
        <v>2.7086793172028485</v>
      </c>
      <c r="T461" s="27">
        <v>4.1108305067172237</v>
      </c>
      <c r="U461" s="33">
        <f t="shared" si="64"/>
        <v>0.41108305067172235</v>
      </c>
      <c r="V461" s="8">
        <v>4</v>
      </c>
      <c r="X461" s="33">
        <v>15.245752076788673</v>
      </c>
      <c r="Y461" s="33">
        <f t="shared" si="65"/>
        <v>1.5245752076788672</v>
      </c>
      <c r="Z461" s="8">
        <v>4</v>
      </c>
      <c r="AF461" s="9">
        <v>5.5862068965517242</v>
      </c>
      <c r="AG461" s="9">
        <v>0.20689655172413793</v>
      </c>
      <c r="AH461" s="8">
        <v>4</v>
      </c>
      <c r="AJ461" s="9">
        <v>2.0965517241379312</v>
      </c>
      <c r="AK461" s="9">
        <v>0.24827586206896551</v>
      </c>
      <c r="AL461" s="8">
        <v>4</v>
      </c>
      <c r="AN461" s="9">
        <f t="shared" si="71"/>
        <v>2.6644736842105261</v>
      </c>
      <c r="AO461" s="33">
        <f t="shared" si="72"/>
        <v>0.2664473684210526</v>
      </c>
      <c r="AP461" s="8">
        <v>4</v>
      </c>
      <c r="AR461" s="9"/>
      <c r="AS461" s="9"/>
      <c r="AV461" s="9"/>
      <c r="AW461" s="9"/>
      <c r="AZ461" s="9"/>
      <c r="BA461" s="9"/>
      <c r="BD461" s="27"/>
      <c r="BE461" s="27"/>
      <c r="BP461" s="27"/>
      <c r="BQ461" s="27"/>
    </row>
    <row r="462" spans="2:69" s="8" customFormat="1" x14ac:dyDescent="0.45">
      <c r="B462" s="9">
        <v>46.8</v>
      </c>
      <c r="C462" s="9">
        <v>-71.38333333333334</v>
      </c>
      <c r="D462" s="8">
        <f t="shared" si="67"/>
        <v>54.05</v>
      </c>
      <c r="E462" s="8">
        <f t="shared" si="69"/>
        <v>26.050000000000004</v>
      </c>
      <c r="F462" s="8">
        <f t="shared" si="68"/>
        <v>19.899999999999999</v>
      </c>
      <c r="G462" s="8" t="s">
        <v>30</v>
      </c>
      <c r="H462" s="8" t="s">
        <v>156</v>
      </c>
      <c r="I462" s="8" t="s">
        <v>163</v>
      </c>
      <c r="J462" s="8">
        <v>4</v>
      </c>
      <c r="K462" s="8">
        <v>1100</v>
      </c>
      <c r="L462" s="8">
        <v>20</v>
      </c>
      <c r="M462" s="8">
        <v>1.45</v>
      </c>
      <c r="N462" s="9">
        <v>6.3</v>
      </c>
      <c r="P462" s="27">
        <v>7.5329921201855843</v>
      </c>
      <c r="Q462" s="33">
        <f t="shared" si="63"/>
        <v>0.75329921201855843</v>
      </c>
      <c r="R462" s="8">
        <v>4</v>
      </c>
      <c r="S462" s="8">
        <f t="shared" si="70"/>
        <v>0.89944802541444413</v>
      </c>
      <c r="T462" s="27">
        <v>8.3751277531734658</v>
      </c>
      <c r="U462" s="33">
        <f t="shared" si="64"/>
        <v>0.83751277531734658</v>
      </c>
      <c r="V462" s="8">
        <v>4</v>
      </c>
      <c r="X462" s="33">
        <v>15.90811987335905</v>
      </c>
      <c r="Y462" s="33">
        <f t="shared" si="65"/>
        <v>1.590811987335905</v>
      </c>
      <c r="Z462" s="8">
        <v>4</v>
      </c>
      <c r="AF462" s="9">
        <v>19.5</v>
      </c>
      <c r="AG462" s="9">
        <v>1.95</v>
      </c>
      <c r="AH462" s="8">
        <v>4</v>
      </c>
      <c r="AJ462" s="9">
        <v>1.4</v>
      </c>
      <c r="AK462" s="9">
        <v>0.14000000000000001</v>
      </c>
      <c r="AL462" s="8">
        <v>4</v>
      </c>
      <c r="AN462" s="9">
        <f t="shared" si="71"/>
        <v>13.928571428571429</v>
      </c>
      <c r="AO462" s="33">
        <f t="shared" si="72"/>
        <v>1.3928571428571428</v>
      </c>
      <c r="AP462" s="8">
        <v>4</v>
      </c>
      <c r="AR462" s="9"/>
      <c r="AS462" s="9"/>
      <c r="AV462" s="9"/>
      <c r="AW462" s="9"/>
      <c r="AZ462" s="9"/>
      <c r="BA462" s="9"/>
      <c r="BD462" s="27"/>
      <c r="BE462" s="27"/>
      <c r="BP462" s="27"/>
      <c r="BQ462" s="27"/>
    </row>
    <row r="463" spans="2:69" s="8" customFormat="1" x14ac:dyDescent="0.45">
      <c r="B463" s="9">
        <v>46.8</v>
      </c>
      <c r="C463" s="9">
        <v>-71.38333333333334</v>
      </c>
      <c r="D463" s="8">
        <f t="shared" si="67"/>
        <v>54.05</v>
      </c>
      <c r="E463" s="8">
        <f t="shared" si="69"/>
        <v>26.050000000000004</v>
      </c>
      <c r="F463" s="8">
        <f t="shared" si="68"/>
        <v>19.899999999999999</v>
      </c>
      <c r="G463" s="8" t="s">
        <v>30</v>
      </c>
      <c r="H463" s="8" t="s">
        <v>157</v>
      </c>
      <c r="I463" s="8" t="s">
        <v>163</v>
      </c>
      <c r="J463" s="8">
        <v>4</v>
      </c>
      <c r="K463" s="8">
        <v>1100</v>
      </c>
      <c r="L463" s="8">
        <v>20</v>
      </c>
      <c r="M463" s="8">
        <v>1.45</v>
      </c>
      <c r="N463" s="9">
        <v>7.4</v>
      </c>
      <c r="P463" s="27">
        <v>9.1117264403367955</v>
      </c>
      <c r="Q463" s="33">
        <f t="shared" si="63"/>
        <v>0.91117264403367959</v>
      </c>
      <c r="R463" s="8">
        <v>4</v>
      </c>
      <c r="S463" s="8">
        <f t="shared" si="70"/>
        <v>3.4683214335371311</v>
      </c>
      <c r="T463" s="27">
        <v>2.6271286023926268</v>
      </c>
      <c r="U463" s="33">
        <f t="shared" si="64"/>
        <v>0.26271286023926266</v>
      </c>
      <c r="V463" s="8">
        <v>4</v>
      </c>
      <c r="X463" s="33">
        <v>11.738855042729421</v>
      </c>
      <c r="Y463" s="33">
        <f t="shared" si="65"/>
        <v>1.1738855042729421</v>
      </c>
      <c r="Z463" s="8">
        <v>4</v>
      </c>
      <c r="AF463" s="9">
        <v>16.758620689655174</v>
      </c>
      <c r="AG463" s="9">
        <v>1.1724137931034482</v>
      </c>
      <c r="AH463" s="8">
        <v>4</v>
      </c>
      <c r="AJ463" s="9">
        <v>3.7655172413793103</v>
      </c>
      <c r="AK463" s="9">
        <v>6.8965517241379309E-2</v>
      </c>
      <c r="AL463" s="8">
        <v>4</v>
      </c>
      <c r="AN463" s="9">
        <f t="shared" si="71"/>
        <v>4.4505494505494507</v>
      </c>
      <c r="AO463" s="33">
        <f t="shared" si="72"/>
        <v>0.44505494505494508</v>
      </c>
      <c r="AP463" s="8">
        <v>4</v>
      </c>
      <c r="AR463" s="9"/>
      <c r="AS463" s="9"/>
      <c r="AV463" s="9"/>
      <c r="AW463" s="9"/>
      <c r="AZ463" s="9"/>
      <c r="BA463" s="9"/>
      <c r="BD463" s="27"/>
      <c r="BE463" s="27"/>
      <c r="BP463" s="27"/>
      <c r="BQ463" s="27"/>
    </row>
    <row r="464" spans="2:69" s="8" customFormat="1" x14ac:dyDescent="0.45">
      <c r="B464" s="9">
        <v>46.8</v>
      </c>
      <c r="C464" s="9">
        <v>-71.38333333333334</v>
      </c>
      <c r="D464" s="8">
        <f t="shared" si="67"/>
        <v>54.05</v>
      </c>
      <c r="E464" s="8">
        <f t="shared" si="69"/>
        <v>26.050000000000004</v>
      </c>
      <c r="F464" s="8">
        <f t="shared" si="68"/>
        <v>19.899999999999999</v>
      </c>
      <c r="G464" s="8" t="s">
        <v>30</v>
      </c>
      <c r="H464" s="8" t="s">
        <v>158</v>
      </c>
      <c r="I464" s="8" t="s">
        <v>163</v>
      </c>
      <c r="J464" s="8">
        <v>4</v>
      </c>
      <c r="K464" s="8">
        <v>1100</v>
      </c>
      <c r="L464" s="8">
        <v>20</v>
      </c>
      <c r="M464" s="8">
        <v>1.45</v>
      </c>
      <c r="N464" s="9">
        <v>7.6</v>
      </c>
      <c r="P464" s="27">
        <v>10.756872130986574</v>
      </c>
      <c r="Q464" s="33">
        <f t="shared" si="63"/>
        <v>1.0756872130986574</v>
      </c>
      <c r="R464" s="8">
        <v>4</v>
      </c>
      <c r="S464" s="8">
        <f t="shared" si="70"/>
        <v>3.5212710800220948</v>
      </c>
      <c r="T464" s="27">
        <v>3.0548264778635215</v>
      </c>
      <c r="U464" s="33">
        <f t="shared" si="64"/>
        <v>0.30548264778635215</v>
      </c>
      <c r="V464" s="8">
        <v>4</v>
      </c>
      <c r="X464" s="33">
        <v>13.811698608850095</v>
      </c>
      <c r="Y464" s="33">
        <f t="shared" si="65"/>
        <v>1.3811698608850096</v>
      </c>
      <c r="Z464" s="8">
        <v>4</v>
      </c>
      <c r="AF464" s="9">
        <v>12.551724137931034</v>
      </c>
      <c r="AG464" s="9">
        <v>0.82758620689655171</v>
      </c>
      <c r="AH464" s="8">
        <v>4</v>
      </c>
      <c r="AJ464" s="9">
        <v>3.510344827586207</v>
      </c>
      <c r="AK464" s="9">
        <v>0.15862068965517243</v>
      </c>
      <c r="AL464" s="8">
        <v>4</v>
      </c>
      <c r="AN464" s="9">
        <f t="shared" si="71"/>
        <v>3.5756385068762278</v>
      </c>
      <c r="AO464" s="33">
        <f t="shared" si="72"/>
        <v>0.35756385068762275</v>
      </c>
      <c r="AP464" s="8">
        <v>4</v>
      </c>
      <c r="AR464" s="9"/>
      <c r="AS464" s="9"/>
      <c r="AV464" s="9"/>
      <c r="AW464" s="9"/>
      <c r="AZ464" s="9"/>
      <c r="BA464" s="9"/>
      <c r="BD464" s="27"/>
      <c r="BE464" s="27"/>
      <c r="BP464" s="27"/>
      <c r="BQ464" s="27"/>
    </row>
    <row r="465" spans="1:69" s="8" customFormat="1" x14ac:dyDescent="0.45">
      <c r="B465" s="9">
        <v>46.8</v>
      </c>
      <c r="C465" s="9">
        <v>-71.38333333333334</v>
      </c>
      <c r="D465" s="8">
        <f t="shared" si="67"/>
        <v>54.05</v>
      </c>
      <c r="E465" s="8">
        <f t="shared" si="69"/>
        <v>26.050000000000004</v>
      </c>
      <c r="F465" s="8">
        <f t="shared" si="68"/>
        <v>19.899999999999999</v>
      </c>
      <c r="G465" s="8" t="s">
        <v>30</v>
      </c>
      <c r="H465" s="8" t="s">
        <v>159</v>
      </c>
      <c r="I465" s="8" t="s">
        <v>163</v>
      </c>
      <c r="J465" s="8">
        <v>4</v>
      </c>
      <c r="K465" s="8">
        <v>1100</v>
      </c>
      <c r="L465" s="8">
        <v>20</v>
      </c>
      <c r="M465" s="8">
        <v>1.45</v>
      </c>
      <c r="N465" s="9">
        <v>7.7</v>
      </c>
      <c r="P465" s="27">
        <v>8.7756511279671976</v>
      </c>
      <c r="Q465" s="33">
        <f t="shared" si="63"/>
        <v>0.87756511279671978</v>
      </c>
      <c r="R465" s="8">
        <v>4</v>
      </c>
      <c r="S465" s="8">
        <f t="shared" si="70"/>
        <v>2.892399979507847</v>
      </c>
      <c r="T465" s="27">
        <v>3.0340378889991584</v>
      </c>
      <c r="U465" s="33">
        <f t="shared" si="64"/>
        <v>0.30340378889991582</v>
      </c>
      <c r="V465" s="8">
        <v>4</v>
      </c>
      <c r="X465" s="33">
        <v>11.809689016966356</v>
      </c>
      <c r="Y465" s="33">
        <f t="shared" si="65"/>
        <v>1.1809689016966356</v>
      </c>
      <c r="Z465" s="8">
        <v>4</v>
      </c>
      <c r="AF465" s="9">
        <v>13.724137931034482</v>
      </c>
      <c r="AG465" s="9">
        <v>1.586206896551724</v>
      </c>
      <c r="AH465" s="8">
        <v>4</v>
      </c>
      <c r="AJ465" s="9">
        <v>3.4</v>
      </c>
      <c r="AK465" s="9">
        <v>0.22068965517241382</v>
      </c>
      <c r="AL465" s="8">
        <v>4</v>
      </c>
      <c r="AN465" s="9">
        <f t="shared" si="71"/>
        <v>4.0365111561866129</v>
      </c>
      <c r="AO465" s="33">
        <f t="shared" si="72"/>
        <v>0.40365111561866129</v>
      </c>
      <c r="AP465" s="8">
        <v>4</v>
      </c>
      <c r="AR465" s="9"/>
      <c r="AS465" s="9"/>
      <c r="AV465" s="9"/>
      <c r="AW465" s="9"/>
      <c r="AZ465" s="9"/>
      <c r="BA465" s="9"/>
      <c r="BD465" s="27"/>
      <c r="BE465" s="27"/>
      <c r="BP465" s="27"/>
      <c r="BQ465" s="27"/>
    </row>
    <row r="466" spans="1:69" s="8" customFormat="1" x14ac:dyDescent="0.45">
      <c r="B466" s="9">
        <v>46.8</v>
      </c>
      <c r="C466" s="9">
        <v>-71.38333333333334</v>
      </c>
      <c r="D466" s="8">
        <f t="shared" si="67"/>
        <v>54.05</v>
      </c>
      <c r="E466" s="8">
        <f t="shared" si="69"/>
        <v>26.050000000000004</v>
      </c>
      <c r="F466" s="8">
        <f t="shared" si="68"/>
        <v>19.899999999999999</v>
      </c>
      <c r="G466" s="8" t="s">
        <v>30</v>
      </c>
      <c r="H466" s="8" t="s">
        <v>160</v>
      </c>
      <c r="I466" s="8" t="s">
        <v>163</v>
      </c>
      <c r="J466" s="8">
        <v>4</v>
      </c>
      <c r="K466" s="8">
        <v>1100</v>
      </c>
      <c r="L466" s="8">
        <v>20</v>
      </c>
      <c r="M466" s="8">
        <v>1.45</v>
      </c>
      <c r="N466" s="9">
        <v>8.3000000000000007</v>
      </c>
      <c r="P466" s="27">
        <v>8.132889019810003</v>
      </c>
      <c r="Q466" s="33">
        <f t="shared" si="63"/>
        <v>0.81328890198100035</v>
      </c>
      <c r="R466" s="8">
        <v>4</v>
      </c>
      <c r="S466" s="8">
        <f t="shared" si="70"/>
        <v>3.5884723084904531</v>
      </c>
      <c r="T466" s="27">
        <v>2.2663931390991365</v>
      </c>
      <c r="U466" s="33">
        <f t="shared" si="64"/>
        <v>0.22663931390991365</v>
      </c>
      <c r="V466" s="8">
        <v>4</v>
      </c>
      <c r="X466" s="33">
        <v>10.399282158909138</v>
      </c>
      <c r="Y466" s="33">
        <f t="shared" si="65"/>
        <v>1.0399282158909138</v>
      </c>
      <c r="Z466" s="8">
        <v>4</v>
      </c>
      <c r="AF466" s="9">
        <v>6.0689655172413799</v>
      </c>
      <c r="AG466" s="9">
        <v>0.96551724137931028</v>
      </c>
      <c r="AH466" s="8">
        <v>4</v>
      </c>
      <c r="AJ466" s="9">
        <v>3.3379310344827586</v>
      </c>
      <c r="AK466" s="9">
        <v>1.3793103448275864E-2</v>
      </c>
      <c r="AL466" s="8">
        <v>4</v>
      </c>
      <c r="AN466" s="9">
        <f t="shared" si="71"/>
        <v>1.8181818181818183</v>
      </c>
      <c r="AO466" s="33">
        <f t="shared" si="72"/>
        <v>0.18181818181818182</v>
      </c>
      <c r="AP466" s="8">
        <v>4</v>
      </c>
      <c r="AR466" s="9"/>
      <c r="AS466" s="9"/>
      <c r="AV466" s="9"/>
      <c r="AW466" s="9"/>
      <c r="AZ466" s="9"/>
      <c r="BA466" s="9"/>
      <c r="BD466" s="27"/>
      <c r="BE466" s="27"/>
      <c r="BP466" s="27"/>
      <c r="BQ466" s="27"/>
    </row>
    <row r="467" spans="1:69" s="8" customFormat="1" x14ac:dyDescent="0.45">
      <c r="B467" s="9">
        <v>46.8</v>
      </c>
      <c r="C467" s="9">
        <v>-71.38333333333334</v>
      </c>
      <c r="D467" s="8">
        <f t="shared" si="67"/>
        <v>54.05</v>
      </c>
      <c r="E467" s="8">
        <f t="shared" si="69"/>
        <v>26.050000000000004</v>
      </c>
      <c r="F467" s="8">
        <f t="shared" si="68"/>
        <v>19.899999999999999</v>
      </c>
      <c r="G467" s="8" t="s">
        <v>30</v>
      </c>
      <c r="H467" s="8" t="s">
        <v>161</v>
      </c>
      <c r="I467" s="8" t="s">
        <v>163</v>
      </c>
      <c r="J467" s="8">
        <v>4</v>
      </c>
      <c r="K467" s="8">
        <v>1100</v>
      </c>
      <c r="L467" s="8">
        <v>20</v>
      </c>
      <c r="M467" s="8">
        <v>1.45</v>
      </c>
      <c r="N467" s="9">
        <v>7.7</v>
      </c>
      <c r="P467" s="27">
        <v>11.70908265213443</v>
      </c>
      <c r="Q467" s="33">
        <f t="shared" si="63"/>
        <v>1.170908265213443</v>
      </c>
      <c r="R467" s="8">
        <v>4</v>
      </c>
      <c r="S467" s="8">
        <f t="shared" si="70"/>
        <v>3.3536484150279238</v>
      </c>
      <c r="T467" s="27">
        <v>3.4914460918637875</v>
      </c>
      <c r="U467" s="33">
        <f t="shared" si="64"/>
        <v>0.34914460918637874</v>
      </c>
      <c r="V467" s="8">
        <v>4</v>
      </c>
      <c r="X467" s="33">
        <v>15.200528743998216</v>
      </c>
      <c r="Y467" s="33">
        <f t="shared" si="65"/>
        <v>1.5200528743998216</v>
      </c>
      <c r="Z467" s="8">
        <v>4</v>
      </c>
      <c r="AF467" s="9">
        <v>5.5862068965517242</v>
      </c>
      <c r="AG467" s="9">
        <v>0.20689655172413793</v>
      </c>
      <c r="AH467" s="8">
        <v>4</v>
      </c>
      <c r="AJ467" s="9">
        <v>2.0965517241379312</v>
      </c>
      <c r="AK467" s="9">
        <v>0.24827586206896551</v>
      </c>
      <c r="AL467" s="8">
        <v>4</v>
      </c>
      <c r="AN467" s="9">
        <f t="shared" si="71"/>
        <v>2.6644736842105261</v>
      </c>
      <c r="AO467" s="33">
        <f t="shared" si="72"/>
        <v>0.2664473684210526</v>
      </c>
      <c r="AP467" s="8">
        <v>4</v>
      </c>
      <c r="AR467" s="9"/>
      <c r="AS467" s="9"/>
      <c r="AV467" s="9"/>
      <c r="AW467" s="9"/>
      <c r="AZ467" s="9"/>
      <c r="BA467" s="9"/>
      <c r="BD467" s="27"/>
      <c r="BE467" s="27"/>
      <c r="BP467" s="27"/>
      <c r="BQ467" s="27"/>
    </row>
    <row r="468" spans="1:69" s="8" customFormat="1" x14ac:dyDescent="0.45">
      <c r="A468" s="8" t="s">
        <v>164</v>
      </c>
      <c r="B468" s="9">
        <v>45.3</v>
      </c>
      <c r="C468" s="9">
        <v>-73.349999999999994</v>
      </c>
      <c r="D468" s="8">
        <v>23</v>
      </c>
      <c r="E468" s="8">
        <v>39</v>
      </c>
      <c r="F468" s="8">
        <v>39</v>
      </c>
      <c r="G468" s="8" t="s">
        <v>30</v>
      </c>
      <c r="H468" s="8" t="s">
        <v>165</v>
      </c>
      <c r="I468" s="8">
        <v>2004</v>
      </c>
      <c r="J468" s="8">
        <v>6.3</v>
      </c>
      <c r="K468" s="8">
        <v>1094</v>
      </c>
      <c r="L468" s="8">
        <v>20</v>
      </c>
      <c r="M468" s="8">
        <v>1.2</v>
      </c>
      <c r="N468" s="9">
        <v>6.3</v>
      </c>
      <c r="P468" s="27"/>
      <c r="Q468" s="33"/>
      <c r="T468" s="27"/>
      <c r="U468" s="27"/>
      <c r="X468" s="33">
        <v>12.464985994397752</v>
      </c>
      <c r="Y468" s="33">
        <f t="shared" si="65"/>
        <v>1.2464985994397753</v>
      </c>
      <c r="Z468" s="8">
        <v>4</v>
      </c>
      <c r="AF468" s="9">
        <v>38</v>
      </c>
      <c r="AG468" s="9">
        <v>0.1</v>
      </c>
      <c r="AH468" s="8">
        <v>4</v>
      </c>
      <c r="AJ468" s="9"/>
      <c r="AK468" s="9"/>
      <c r="AN468" s="9"/>
      <c r="AO468" s="9"/>
      <c r="AR468" s="9"/>
      <c r="AS468" s="9"/>
      <c r="AV468" s="9"/>
      <c r="AW468" s="9"/>
      <c r="AZ468" s="9"/>
      <c r="BA468" s="9"/>
      <c r="BD468" s="27"/>
      <c r="BE468" s="27"/>
      <c r="BP468" s="27"/>
      <c r="BQ468" s="27"/>
    </row>
    <row r="469" spans="1:69" s="8" customFormat="1" x14ac:dyDescent="0.45">
      <c r="B469" s="9">
        <v>45.3</v>
      </c>
      <c r="C469" s="9">
        <v>-73.349999999999994</v>
      </c>
      <c r="D469" s="8">
        <v>23</v>
      </c>
      <c r="E469" s="8">
        <v>39</v>
      </c>
      <c r="F469" s="8">
        <v>39</v>
      </c>
      <c r="G469" s="8" t="s">
        <v>30</v>
      </c>
      <c r="H469" s="8" t="s">
        <v>165</v>
      </c>
      <c r="I469" s="8">
        <v>2004</v>
      </c>
      <c r="J469" s="8">
        <v>6.3</v>
      </c>
      <c r="K469" s="8">
        <v>1094</v>
      </c>
      <c r="L469" s="8">
        <v>20</v>
      </c>
      <c r="M469" s="8">
        <v>1.3</v>
      </c>
      <c r="N469" s="9">
        <v>6.3</v>
      </c>
      <c r="P469" s="27"/>
      <c r="Q469" s="33"/>
      <c r="T469" s="27"/>
      <c r="U469" s="27"/>
      <c r="X469" s="33">
        <v>12.317094670035846</v>
      </c>
      <c r="Y469" s="33">
        <f t="shared" si="65"/>
        <v>1.2317094670035846</v>
      </c>
      <c r="Z469" s="8">
        <v>4</v>
      </c>
      <c r="AF469" s="9">
        <v>38</v>
      </c>
      <c r="AG469" s="9">
        <v>0.1</v>
      </c>
      <c r="AH469" s="8">
        <v>4</v>
      </c>
      <c r="AJ469" s="9"/>
      <c r="AK469" s="9"/>
      <c r="AN469" s="9"/>
      <c r="AO469" s="9"/>
      <c r="AR469" s="9"/>
      <c r="AS469" s="9"/>
      <c r="AV469" s="9"/>
      <c r="AW469" s="9"/>
      <c r="AZ469" s="9"/>
      <c r="BA469" s="9"/>
      <c r="BD469" s="27"/>
      <c r="BE469" s="27"/>
      <c r="BP469" s="27"/>
      <c r="BQ469" s="27"/>
    </row>
    <row r="470" spans="1:69" s="8" customFormat="1" x14ac:dyDescent="0.45">
      <c r="B470" s="9">
        <v>45.3</v>
      </c>
      <c r="C470" s="9">
        <v>-73.349999999999994</v>
      </c>
      <c r="D470" s="8">
        <v>23</v>
      </c>
      <c r="E470" s="8">
        <v>39</v>
      </c>
      <c r="F470" s="8">
        <v>39</v>
      </c>
      <c r="G470" s="8" t="s">
        <v>30</v>
      </c>
      <c r="H470" s="8" t="s">
        <v>166</v>
      </c>
      <c r="I470" s="8">
        <v>2005</v>
      </c>
      <c r="J470" s="8">
        <v>6.3</v>
      </c>
      <c r="K470" s="8">
        <v>1094</v>
      </c>
      <c r="L470" s="8">
        <v>20</v>
      </c>
      <c r="M470" s="8">
        <v>1.2</v>
      </c>
      <c r="N470" s="9">
        <v>6.3</v>
      </c>
      <c r="P470" s="27"/>
      <c r="Q470" s="33"/>
      <c r="T470" s="27"/>
      <c r="U470" s="27"/>
      <c r="X470" s="33">
        <v>5.3221288515406178</v>
      </c>
      <c r="Y470" s="33">
        <f t="shared" si="65"/>
        <v>0.53221288515406173</v>
      </c>
      <c r="Z470" s="8">
        <v>4</v>
      </c>
      <c r="AF470" s="9">
        <v>38</v>
      </c>
      <c r="AG470" s="9">
        <v>0.1</v>
      </c>
      <c r="AH470" s="8">
        <v>4</v>
      </c>
      <c r="AJ470" s="9"/>
      <c r="AK470" s="9"/>
      <c r="AN470" s="9"/>
      <c r="AO470" s="9"/>
      <c r="AR470" s="9"/>
      <c r="AS470" s="9"/>
      <c r="AV470" s="9"/>
      <c r="AW470" s="9"/>
      <c r="AZ470" s="9"/>
      <c r="BA470" s="9"/>
      <c r="BD470" s="27"/>
      <c r="BE470" s="27"/>
      <c r="BP470" s="27"/>
      <c r="BQ470" s="27"/>
    </row>
    <row r="471" spans="1:69" s="8" customFormat="1" x14ac:dyDescent="0.45">
      <c r="B471" s="9">
        <v>45.3</v>
      </c>
      <c r="C471" s="9">
        <v>-73.349999999999994</v>
      </c>
      <c r="D471" s="8">
        <v>23</v>
      </c>
      <c r="E471" s="8">
        <v>39</v>
      </c>
      <c r="F471" s="8">
        <v>39</v>
      </c>
      <c r="G471" s="8" t="s">
        <v>30</v>
      </c>
      <c r="H471" s="8" t="s">
        <v>166</v>
      </c>
      <c r="I471" s="8">
        <v>2005</v>
      </c>
      <c r="J471" s="8">
        <v>6.3</v>
      </c>
      <c r="K471" s="8">
        <v>1094</v>
      </c>
      <c r="L471" s="8">
        <v>20</v>
      </c>
      <c r="M471" s="8">
        <v>1.3</v>
      </c>
      <c r="N471" s="9">
        <v>6.3</v>
      </c>
      <c r="P471" s="27"/>
      <c r="Q471" s="33"/>
      <c r="T471" s="27"/>
      <c r="U471" s="27"/>
      <c r="X471" s="33">
        <v>3.6786742669095602</v>
      </c>
      <c r="Y471" s="33">
        <f t="shared" si="65"/>
        <v>0.36786742669095601</v>
      </c>
      <c r="Z471" s="8">
        <v>4</v>
      </c>
      <c r="AF471" s="9">
        <v>38</v>
      </c>
      <c r="AG471" s="9">
        <v>0.1</v>
      </c>
      <c r="AH471" s="8">
        <v>4</v>
      </c>
      <c r="AJ471" s="9"/>
      <c r="AK471" s="9"/>
      <c r="AN471" s="9"/>
      <c r="AO471" s="9"/>
      <c r="AR471" s="9"/>
      <c r="AS471" s="9"/>
      <c r="AV471" s="9"/>
      <c r="AW471" s="9"/>
      <c r="AZ471" s="9"/>
      <c r="BA471" s="9"/>
      <c r="BD471" s="27"/>
      <c r="BE471" s="27"/>
      <c r="BP471" s="27"/>
      <c r="BQ471" s="27"/>
    </row>
    <row r="472" spans="1:69" s="8" customFormat="1" x14ac:dyDescent="0.45">
      <c r="B472" s="9">
        <v>45.3</v>
      </c>
      <c r="C472" s="9">
        <v>-73.349999999999994</v>
      </c>
      <c r="D472" s="8">
        <v>23</v>
      </c>
      <c r="E472" s="8">
        <v>39</v>
      </c>
      <c r="F472" s="8">
        <v>39</v>
      </c>
      <c r="G472" s="8" t="s">
        <v>30</v>
      </c>
      <c r="H472" s="8" t="s">
        <v>167</v>
      </c>
      <c r="I472" s="8" t="s">
        <v>150</v>
      </c>
      <c r="J472" s="8">
        <v>6.3</v>
      </c>
      <c r="K472" s="8">
        <v>1094</v>
      </c>
      <c r="L472" s="8">
        <v>20</v>
      </c>
      <c r="M472" s="8">
        <v>1.2</v>
      </c>
      <c r="N472" s="9">
        <v>6.3</v>
      </c>
      <c r="P472" s="27"/>
      <c r="Q472" s="33"/>
      <c r="T472" s="27"/>
      <c r="U472" s="27"/>
      <c r="X472" s="33">
        <v>8.8935574229691863</v>
      </c>
      <c r="Y472" s="33">
        <f t="shared" si="65"/>
        <v>0.88935574229691861</v>
      </c>
      <c r="Z472" s="8">
        <v>4</v>
      </c>
      <c r="AF472" s="9">
        <v>38</v>
      </c>
      <c r="AG472" s="9">
        <v>0.1</v>
      </c>
      <c r="AH472" s="8">
        <v>4</v>
      </c>
      <c r="AJ472" s="9"/>
      <c r="AK472" s="9"/>
      <c r="AN472" s="9"/>
      <c r="AO472" s="9"/>
      <c r="AR472" s="9"/>
      <c r="AS472" s="9"/>
      <c r="AV472" s="9"/>
      <c r="AW472" s="9"/>
      <c r="AZ472" s="9"/>
      <c r="BA472" s="9"/>
      <c r="BD472" s="27"/>
      <c r="BE472" s="27"/>
      <c r="BP472" s="27"/>
      <c r="BQ472" s="27"/>
    </row>
    <row r="473" spans="1:69" s="8" customFormat="1" x14ac:dyDescent="0.45">
      <c r="B473" s="9">
        <v>45.3</v>
      </c>
      <c r="C473" s="9">
        <v>-73.349999999999994</v>
      </c>
      <c r="D473" s="8">
        <v>23</v>
      </c>
      <c r="E473" s="8">
        <v>39</v>
      </c>
      <c r="F473" s="8">
        <v>39</v>
      </c>
      <c r="G473" s="8" t="s">
        <v>30</v>
      </c>
      <c r="H473" s="8" t="s">
        <v>44</v>
      </c>
      <c r="I473" s="8" t="s">
        <v>150</v>
      </c>
      <c r="J473" s="8">
        <v>6.3</v>
      </c>
      <c r="K473" s="8">
        <v>1094</v>
      </c>
      <c r="L473" s="8">
        <v>20</v>
      </c>
      <c r="M473" s="8">
        <v>1.3</v>
      </c>
      <c r="N473" s="9">
        <v>6.3</v>
      </c>
      <c r="P473" s="27"/>
      <c r="Q473" s="33"/>
      <c r="T473" s="27"/>
      <c r="U473" s="27"/>
      <c r="X473" s="33">
        <v>7.9978844684727015</v>
      </c>
      <c r="Y473" s="33">
        <f t="shared" si="65"/>
        <v>0.79978844684727013</v>
      </c>
      <c r="Z473" s="8">
        <v>4</v>
      </c>
      <c r="AF473" s="9">
        <v>38</v>
      </c>
      <c r="AG473" s="9">
        <v>0.1</v>
      </c>
      <c r="AH473" s="8">
        <v>4</v>
      </c>
      <c r="AJ473" s="9"/>
      <c r="AK473" s="9"/>
      <c r="AN473" s="9"/>
      <c r="AO473" s="9"/>
      <c r="AR473" s="9"/>
      <c r="AS473" s="9"/>
      <c r="AV473" s="9"/>
      <c r="AW473" s="9"/>
      <c r="AZ473" s="9"/>
      <c r="BA473" s="9"/>
      <c r="BD473" s="27"/>
      <c r="BE473" s="27"/>
      <c r="BP473" s="27"/>
      <c r="BQ473" s="27"/>
    </row>
    <row r="474" spans="1:69" s="8" customFormat="1" x14ac:dyDescent="0.45">
      <c r="B474" s="9">
        <v>45.3</v>
      </c>
      <c r="C474" s="9">
        <v>-73.349999999999994</v>
      </c>
      <c r="D474" s="8">
        <v>23</v>
      </c>
      <c r="E474" s="8">
        <v>39</v>
      </c>
      <c r="F474" s="8">
        <v>39</v>
      </c>
      <c r="G474" s="8" t="s">
        <v>30</v>
      </c>
      <c r="H474" s="8" t="s">
        <v>165</v>
      </c>
      <c r="I474" s="8">
        <v>2004</v>
      </c>
      <c r="J474" s="8">
        <v>6.3</v>
      </c>
      <c r="K474" s="8">
        <v>1094</v>
      </c>
      <c r="L474" s="8">
        <v>20</v>
      </c>
      <c r="M474" s="8">
        <v>1.3</v>
      </c>
      <c r="N474" s="9">
        <v>6.3</v>
      </c>
      <c r="P474" s="27">
        <v>0.17730168990673195</v>
      </c>
      <c r="Q474" s="33">
        <f t="shared" ref="Q474:Q537" si="73">P474/10</f>
        <v>1.7730168990673194E-2</v>
      </c>
      <c r="R474" s="8">
        <v>4</v>
      </c>
      <c r="T474" s="27">
        <v>4.2330778465232237</v>
      </c>
      <c r="U474" s="33">
        <f t="shared" ref="U474:U537" si="74">T474/10</f>
        <v>0.42330778465232238</v>
      </c>
      <c r="V474" s="8">
        <v>4</v>
      </c>
      <c r="X474" s="33">
        <v>4.4103795364299554</v>
      </c>
      <c r="Y474" s="33">
        <f t="shared" si="65"/>
        <v>0.44103795364299553</v>
      </c>
      <c r="Z474" s="8">
        <v>4</v>
      </c>
      <c r="AB474" s="8">
        <v>9.8332701780977652E-2</v>
      </c>
      <c r="AC474" s="8">
        <v>2.8419856006062907E-2</v>
      </c>
      <c r="AD474" s="8">
        <v>4</v>
      </c>
      <c r="AF474" s="9">
        <v>38</v>
      </c>
      <c r="AG474" s="9">
        <v>0.1</v>
      </c>
      <c r="AH474" s="8">
        <v>4</v>
      </c>
      <c r="AJ474" s="9"/>
      <c r="AK474" s="9"/>
      <c r="AN474" s="9"/>
      <c r="AO474" s="9"/>
      <c r="AR474" s="9"/>
      <c r="AS474" s="9"/>
      <c r="AV474" s="9"/>
      <c r="AW474" s="9"/>
      <c r="AZ474" s="9"/>
      <c r="BA474" s="9"/>
      <c r="BD474" s="27"/>
      <c r="BE474" s="27"/>
      <c r="BP474" s="27"/>
      <c r="BQ474" s="27"/>
    </row>
    <row r="475" spans="1:69" s="8" customFormat="1" x14ac:dyDescent="0.45">
      <c r="B475" s="9">
        <v>45.3</v>
      </c>
      <c r="C475" s="9">
        <v>-73.349999999999994</v>
      </c>
      <c r="D475" s="8">
        <v>23</v>
      </c>
      <c r="E475" s="8">
        <v>39</v>
      </c>
      <c r="F475" s="8">
        <v>39</v>
      </c>
      <c r="G475" s="8" t="s">
        <v>30</v>
      </c>
      <c r="H475" s="8" t="s">
        <v>165</v>
      </c>
      <c r="I475" s="8">
        <v>2004</v>
      </c>
      <c r="J475" s="8">
        <v>6.3</v>
      </c>
      <c r="K475" s="8">
        <v>1094</v>
      </c>
      <c r="L475" s="8">
        <v>20</v>
      </c>
      <c r="M475" s="8">
        <v>1.3</v>
      </c>
      <c r="N475" s="9">
        <v>6.3</v>
      </c>
      <c r="P475" s="27">
        <v>3.3798134638470767</v>
      </c>
      <c r="Q475" s="33">
        <f t="shared" si="73"/>
        <v>0.33798134638470767</v>
      </c>
      <c r="R475" s="8">
        <v>4</v>
      </c>
      <c r="T475" s="27">
        <v>8.0229014682796205</v>
      </c>
      <c r="U475" s="33">
        <f t="shared" si="74"/>
        <v>0.80229014682796207</v>
      </c>
      <c r="V475" s="8">
        <v>4</v>
      </c>
      <c r="X475" s="33">
        <v>11.402714932126697</v>
      </c>
      <c r="Y475" s="33">
        <f t="shared" si="65"/>
        <v>1.1402714932126696</v>
      </c>
      <c r="Z475" s="8">
        <v>4</v>
      </c>
      <c r="AB475" s="8">
        <v>0.1811292156119742</v>
      </c>
      <c r="AC475" s="8">
        <v>2.235695339143615E-2</v>
      </c>
      <c r="AD475" s="8">
        <v>4</v>
      </c>
      <c r="AF475" s="9">
        <v>38</v>
      </c>
      <c r="AG475" s="9">
        <v>0.1</v>
      </c>
      <c r="AH475" s="8">
        <v>4</v>
      </c>
      <c r="AJ475" s="9"/>
      <c r="AK475" s="9"/>
      <c r="AN475" s="9"/>
      <c r="AO475" s="9"/>
      <c r="AR475" s="9"/>
      <c r="AS475" s="9"/>
      <c r="AV475" s="9"/>
      <c r="AW475" s="9"/>
      <c r="AZ475" s="9"/>
      <c r="BA475" s="9"/>
      <c r="BD475" s="27"/>
      <c r="BE475" s="27"/>
      <c r="BP475" s="27"/>
      <c r="BQ475" s="27"/>
    </row>
    <row r="476" spans="1:69" s="8" customFormat="1" x14ac:dyDescent="0.45">
      <c r="B476" s="9">
        <v>45.3</v>
      </c>
      <c r="C476" s="9">
        <v>-73.349999999999994</v>
      </c>
      <c r="D476" s="8">
        <v>23</v>
      </c>
      <c r="E476" s="8">
        <v>39</v>
      </c>
      <c r="F476" s="8">
        <v>39</v>
      </c>
      <c r="G476" s="8" t="s">
        <v>30</v>
      </c>
      <c r="H476" s="8" t="s">
        <v>165</v>
      </c>
      <c r="I476" s="8">
        <v>2004</v>
      </c>
      <c r="J476" s="8">
        <v>6.3</v>
      </c>
      <c r="K476" s="8">
        <v>1094</v>
      </c>
      <c r="L476" s="8">
        <v>20</v>
      </c>
      <c r="M476" s="8">
        <v>1.3</v>
      </c>
      <c r="N476" s="9">
        <v>6.3</v>
      </c>
      <c r="P476" s="27">
        <v>7.7458675778003574</v>
      </c>
      <c r="Q476" s="33">
        <f t="shared" si="73"/>
        <v>0.77458675778003572</v>
      </c>
      <c r="R476" s="8">
        <v>4</v>
      </c>
      <c r="T476" s="27">
        <v>11.94570135746606</v>
      </c>
      <c r="U476" s="33">
        <f t="shared" si="74"/>
        <v>1.1945701357466061</v>
      </c>
      <c r="V476" s="8">
        <v>4</v>
      </c>
      <c r="X476" s="33">
        <v>19.691568935266417</v>
      </c>
      <c r="Y476" s="33">
        <f t="shared" si="65"/>
        <v>1.9691568935266417</v>
      </c>
      <c r="Z476" s="8">
        <v>4</v>
      </c>
      <c r="AB476" s="8">
        <v>0.20935960591133004</v>
      </c>
      <c r="AC476" s="8">
        <v>4.2440318302387266E-2</v>
      </c>
      <c r="AD476" s="8">
        <v>4</v>
      </c>
      <c r="AF476" s="9">
        <v>38</v>
      </c>
      <c r="AG476" s="9">
        <v>0.1</v>
      </c>
      <c r="AH476" s="8">
        <v>4</v>
      </c>
      <c r="AJ476" s="9"/>
      <c r="AK476" s="9"/>
      <c r="AN476" s="9"/>
      <c r="AO476" s="9"/>
      <c r="AR476" s="9"/>
      <c r="AS476" s="9"/>
      <c r="AV476" s="9"/>
      <c r="AW476" s="9"/>
      <c r="AZ476" s="9"/>
      <c r="BA476" s="9"/>
      <c r="BD476" s="27"/>
      <c r="BE476" s="27"/>
      <c r="BP476" s="27"/>
      <c r="BQ476" s="27"/>
    </row>
    <row r="477" spans="1:69" s="8" customFormat="1" x14ac:dyDescent="0.45">
      <c r="B477" s="9">
        <v>45.3</v>
      </c>
      <c r="C477" s="9">
        <v>-73.349999999999994</v>
      </c>
      <c r="D477" s="8">
        <v>23</v>
      </c>
      <c r="E477" s="8">
        <v>39</v>
      </c>
      <c r="F477" s="8">
        <v>39</v>
      </c>
      <c r="G477" s="8" t="s">
        <v>30</v>
      </c>
      <c r="H477" s="8" t="s">
        <v>166</v>
      </c>
      <c r="I477" s="8">
        <v>2005</v>
      </c>
      <c r="J477" s="8">
        <v>6.3</v>
      </c>
      <c r="K477" s="8">
        <v>1094</v>
      </c>
      <c r="L477" s="8">
        <v>20</v>
      </c>
      <c r="M477" s="8">
        <v>1.3</v>
      </c>
      <c r="N477" s="9">
        <v>6.3</v>
      </c>
      <c r="P477" s="27">
        <v>0.76461353772278084</v>
      </c>
      <c r="Q477" s="33">
        <f t="shared" si="73"/>
        <v>7.6461353772278084E-2</v>
      </c>
      <c r="R477" s="8">
        <v>4</v>
      </c>
      <c r="T477" s="27">
        <v>3.3576507526087367</v>
      </c>
      <c r="U477" s="33">
        <f t="shared" si="74"/>
        <v>0.33576507526087368</v>
      </c>
      <c r="V477" s="8">
        <v>4</v>
      </c>
      <c r="X477" s="33">
        <v>4.1222642903315174</v>
      </c>
      <c r="Y477" s="33">
        <f t="shared" si="65"/>
        <v>0.41222642903315176</v>
      </c>
      <c r="Z477" s="8">
        <v>4</v>
      </c>
      <c r="AB477" s="8">
        <v>0.39484653277756726</v>
      </c>
      <c r="AC477" s="8">
        <v>3.1451307313376281E-2</v>
      </c>
      <c r="AD477" s="8">
        <v>4</v>
      </c>
      <c r="AF477" s="9">
        <v>38</v>
      </c>
      <c r="AG477" s="9">
        <v>0.1</v>
      </c>
      <c r="AH477" s="8">
        <v>4</v>
      </c>
      <c r="AJ477" s="9"/>
      <c r="AK477" s="9"/>
      <c r="AN477" s="9"/>
      <c r="AO477" s="9"/>
      <c r="AR477" s="9"/>
      <c r="AS477" s="9"/>
      <c r="AV477" s="9"/>
      <c r="AW477" s="9"/>
      <c r="AZ477" s="9"/>
      <c r="BA477" s="9"/>
      <c r="BD477" s="27"/>
      <c r="BE477" s="27"/>
      <c r="BP477" s="27"/>
      <c r="BQ477" s="27"/>
    </row>
    <row r="478" spans="1:69" s="8" customFormat="1" x14ac:dyDescent="0.45">
      <c r="B478" s="9">
        <v>45.3</v>
      </c>
      <c r="C478" s="9">
        <v>-73.349999999999994</v>
      </c>
      <c r="D478" s="8">
        <v>23</v>
      </c>
      <c r="E478" s="8">
        <v>39</v>
      </c>
      <c r="F478" s="8">
        <v>39</v>
      </c>
      <c r="G478" s="8" t="s">
        <v>30</v>
      </c>
      <c r="H478" s="8" t="s">
        <v>166</v>
      </c>
      <c r="I478" s="8">
        <v>2005</v>
      </c>
      <c r="J478" s="8">
        <v>6.3</v>
      </c>
      <c r="K478" s="8">
        <v>1094</v>
      </c>
      <c r="L478" s="8">
        <v>20</v>
      </c>
      <c r="M478" s="8">
        <v>1.3</v>
      </c>
      <c r="N478" s="9">
        <v>6.3</v>
      </c>
      <c r="P478" s="27">
        <v>0.99732200572536678</v>
      </c>
      <c r="Q478" s="33">
        <f t="shared" si="73"/>
        <v>9.9732200572536678E-2</v>
      </c>
      <c r="R478" s="8">
        <v>4</v>
      </c>
      <c r="T478" s="27">
        <v>3.4019761750854212</v>
      </c>
      <c r="U478" s="33">
        <f t="shared" si="74"/>
        <v>0.34019761750854211</v>
      </c>
      <c r="V478" s="8">
        <v>4</v>
      </c>
      <c r="X478" s="33">
        <v>4.3992981808107876</v>
      </c>
      <c r="Y478" s="33">
        <f t="shared" si="65"/>
        <v>0.43992981808107878</v>
      </c>
      <c r="Z478" s="8">
        <v>4</v>
      </c>
      <c r="AB478" s="8">
        <v>0.38783630162940508</v>
      </c>
      <c r="AC478" s="8">
        <v>6.5934065934065922E-2</v>
      </c>
      <c r="AD478" s="8">
        <v>4</v>
      </c>
      <c r="AF478" s="9">
        <v>38</v>
      </c>
      <c r="AG478" s="9">
        <v>0.1</v>
      </c>
      <c r="AH478" s="8">
        <v>4</v>
      </c>
      <c r="AJ478" s="9"/>
      <c r="AK478" s="9"/>
      <c r="AN478" s="9"/>
      <c r="AO478" s="9"/>
      <c r="AR478" s="9"/>
      <c r="AS478" s="9"/>
      <c r="AV478" s="9"/>
      <c r="AW478" s="9"/>
      <c r="AZ478" s="9"/>
      <c r="BA478" s="9"/>
      <c r="BD478" s="27"/>
      <c r="BE478" s="27"/>
      <c r="BP478" s="27"/>
      <c r="BQ478" s="27"/>
    </row>
    <row r="479" spans="1:69" s="8" customFormat="1" x14ac:dyDescent="0.45">
      <c r="B479" s="9">
        <v>45.3</v>
      </c>
      <c r="C479" s="9">
        <v>-73.349999999999994</v>
      </c>
      <c r="D479" s="8">
        <v>23</v>
      </c>
      <c r="E479" s="8">
        <v>39</v>
      </c>
      <c r="F479" s="8">
        <v>39</v>
      </c>
      <c r="G479" s="8" t="s">
        <v>30</v>
      </c>
      <c r="H479" s="8" t="s">
        <v>166</v>
      </c>
      <c r="I479" s="8">
        <v>2005</v>
      </c>
      <c r="J479" s="8">
        <v>6.3</v>
      </c>
      <c r="K479" s="8">
        <v>1094</v>
      </c>
      <c r="L479" s="8">
        <v>20</v>
      </c>
      <c r="M479" s="8">
        <v>1.3</v>
      </c>
      <c r="N479" s="9">
        <v>6.3</v>
      </c>
      <c r="P479" s="27">
        <v>0.44325422476682963</v>
      </c>
      <c r="Q479" s="33">
        <f t="shared" si="73"/>
        <v>4.432542247668296E-2</v>
      </c>
      <c r="R479" s="8">
        <v>4</v>
      </c>
      <c r="T479" s="27">
        <v>3.3133253301320527</v>
      </c>
      <c r="U479" s="33">
        <f t="shared" si="74"/>
        <v>0.33133253301320525</v>
      </c>
      <c r="V479" s="8">
        <v>4</v>
      </c>
      <c r="X479" s="33">
        <v>3.7565795548988823</v>
      </c>
      <c r="Y479" s="33">
        <f t="shared" si="65"/>
        <v>0.37565795548988823</v>
      </c>
      <c r="Z479" s="8">
        <v>4</v>
      </c>
      <c r="AB479" s="8">
        <v>0.39778325123152702</v>
      </c>
      <c r="AC479" s="8">
        <v>6.4418340280409242E-2</v>
      </c>
      <c r="AD479" s="8">
        <v>4</v>
      </c>
      <c r="AF479" s="9">
        <v>38</v>
      </c>
      <c r="AG479" s="9">
        <v>0.1</v>
      </c>
      <c r="AH479" s="8">
        <v>4</v>
      </c>
      <c r="AJ479" s="9"/>
      <c r="AK479" s="9"/>
      <c r="AN479" s="9"/>
      <c r="AO479" s="9"/>
      <c r="AR479" s="9"/>
      <c r="AS479" s="9"/>
      <c r="AV479" s="9"/>
      <c r="AW479" s="9"/>
      <c r="AZ479" s="9"/>
      <c r="BA479" s="9"/>
      <c r="BD479" s="27"/>
      <c r="BE479" s="27"/>
      <c r="BP479" s="27"/>
      <c r="BQ479" s="27"/>
    </row>
    <row r="480" spans="1:69" s="8" customFormat="1" x14ac:dyDescent="0.45">
      <c r="B480" s="9">
        <v>45.3</v>
      </c>
      <c r="C480" s="9">
        <v>-73.349999999999994</v>
      </c>
      <c r="D480" s="8">
        <v>23</v>
      </c>
      <c r="E480" s="8">
        <v>39</v>
      </c>
      <c r="F480" s="8">
        <v>39</v>
      </c>
      <c r="G480" s="8" t="s">
        <v>30</v>
      </c>
      <c r="H480" s="8" t="s">
        <v>168</v>
      </c>
      <c r="I480" s="8" t="s">
        <v>150</v>
      </c>
      <c r="J480" s="8">
        <v>6.3</v>
      </c>
      <c r="K480" s="8">
        <v>1094</v>
      </c>
      <c r="L480" s="8">
        <v>20</v>
      </c>
      <c r="M480" s="8">
        <v>1.3</v>
      </c>
      <c r="N480" s="9">
        <v>6.3</v>
      </c>
      <c r="P480" s="27">
        <v>0.47095761381475643</v>
      </c>
      <c r="Q480" s="33">
        <f t="shared" si="73"/>
        <v>4.7095761381475643E-2</v>
      </c>
      <c r="R480" s="8">
        <v>4</v>
      </c>
      <c r="T480" s="27">
        <v>3.7953642995659798</v>
      </c>
      <c r="U480" s="33">
        <f t="shared" si="74"/>
        <v>0.37953642995659798</v>
      </c>
      <c r="V480" s="8">
        <v>4</v>
      </c>
      <c r="X480" s="33">
        <v>4.266321913380736</v>
      </c>
      <c r="Y480" s="33">
        <f t="shared" si="65"/>
        <v>0.42663219133807362</v>
      </c>
      <c r="Z480" s="8">
        <v>4</v>
      </c>
      <c r="AB480" s="8">
        <v>0.24658961727927245</v>
      </c>
      <c r="AC480" s="8">
        <v>2.9935581659719594E-2</v>
      </c>
      <c r="AD480" s="8">
        <v>4</v>
      </c>
      <c r="AF480" s="9">
        <v>38</v>
      </c>
      <c r="AG480" s="9">
        <v>0.1</v>
      </c>
      <c r="AH480" s="8">
        <v>4</v>
      </c>
      <c r="AJ480" s="9"/>
      <c r="AK480" s="9"/>
      <c r="AN480" s="9"/>
      <c r="AO480" s="9"/>
      <c r="AR480" s="9"/>
      <c r="AS480" s="9"/>
      <c r="AV480" s="9"/>
      <c r="AW480" s="9"/>
      <c r="AZ480" s="9"/>
      <c r="BA480" s="9"/>
      <c r="BD480" s="27"/>
      <c r="BE480" s="27"/>
      <c r="BP480" s="27"/>
      <c r="BQ480" s="27"/>
    </row>
    <row r="481" spans="1:69" s="8" customFormat="1" x14ac:dyDescent="0.45">
      <c r="B481" s="9">
        <v>45.3</v>
      </c>
      <c r="C481" s="9">
        <v>-73.349999999999994</v>
      </c>
      <c r="D481" s="8">
        <v>23</v>
      </c>
      <c r="E481" s="8">
        <v>39</v>
      </c>
      <c r="F481" s="8">
        <v>39</v>
      </c>
      <c r="G481" s="8" t="s">
        <v>30</v>
      </c>
      <c r="H481" s="8" t="s">
        <v>169</v>
      </c>
      <c r="I481" s="8" t="s">
        <v>150</v>
      </c>
      <c r="J481" s="8">
        <v>6.3</v>
      </c>
      <c r="K481" s="8">
        <v>1094</v>
      </c>
      <c r="L481" s="8">
        <v>20</v>
      </c>
      <c r="M481" s="8">
        <v>1.3</v>
      </c>
      <c r="N481" s="9">
        <v>6.3</v>
      </c>
      <c r="P481" s="27">
        <v>2.1885677347862216</v>
      </c>
      <c r="Q481" s="33">
        <f t="shared" si="73"/>
        <v>0.21885677347862215</v>
      </c>
      <c r="R481" s="8">
        <v>4</v>
      </c>
      <c r="T481" s="27">
        <v>5.7124388216825208</v>
      </c>
      <c r="U481" s="33">
        <f t="shared" si="74"/>
        <v>0.57124388216825206</v>
      </c>
      <c r="V481" s="8">
        <v>4</v>
      </c>
      <c r="X481" s="33">
        <v>7.9010065564687419</v>
      </c>
      <c r="Y481" s="33">
        <f t="shared" si="65"/>
        <v>0.79010065564687415</v>
      </c>
      <c r="Z481" s="8">
        <v>4</v>
      </c>
      <c r="AB481" s="8">
        <v>0.28448275862068961</v>
      </c>
      <c r="AC481" s="8">
        <v>4.4145509662751034E-2</v>
      </c>
      <c r="AD481" s="8">
        <v>4</v>
      </c>
      <c r="AF481" s="9">
        <v>38</v>
      </c>
      <c r="AG481" s="9">
        <v>0.1</v>
      </c>
      <c r="AH481" s="8">
        <v>4</v>
      </c>
      <c r="AJ481" s="9"/>
      <c r="AK481" s="9"/>
      <c r="AN481" s="9"/>
      <c r="AO481" s="9"/>
      <c r="AR481" s="9"/>
      <c r="AS481" s="9"/>
      <c r="AV481" s="9"/>
      <c r="AW481" s="9"/>
      <c r="AZ481" s="9"/>
      <c r="BA481" s="9"/>
      <c r="BD481" s="27"/>
      <c r="BE481" s="27"/>
      <c r="BP481" s="27"/>
      <c r="BQ481" s="27"/>
    </row>
    <row r="482" spans="1:69" s="8" customFormat="1" x14ac:dyDescent="0.45">
      <c r="B482" s="9">
        <v>45.3</v>
      </c>
      <c r="C482" s="9">
        <v>-73.349999999999994</v>
      </c>
      <c r="D482" s="8">
        <v>23</v>
      </c>
      <c r="E482" s="8">
        <v>39</v>
      </c>
      <c r="F482" s="8">
        <v>39</v>
      </c>
      <c r="G482" s="8" t="s">
        <v>30</v>
      </c>
      <c r="H482" s="8" t="s">
        <v>170</v>
      </c>
      <c r="I482" s="8" t="s">
        <v>150</v>
      </c>
      <c r="J482" s="8">
        <v>6.3</v>
      </c>
      <c r="K482" s="8">
        <v>1094</v>
      </c>
      <c r="L482" s="8">
        <v>20</v>
      </c>
      <c r="M482" s="8">
        <v>1.3</v>
      </c>
      <c r="N482" s="9">
        <v>6.3</v>
      </c>
      <c r="P482" s="27">
        <v>4.0945609012835931</v>
      </c>
      <c r="Q482" s="33">
        <f t="shared" si="73"/>
        <v>0.40945609012835932</v>
      </c>
      <c r="R482" s="8">
        <v>4</v>
      </c>
      <c r="T482" s="27">
        <v>7.6295133437990561</v>
      </c>
      <c r="U482" s="33">
        <f t="shared" si="74"/>
        <v>0.76295133437990559</v>
      </c>
      <c r="V482" s="8">
        <v>4</v>
      </c>
      <c r="X482" s="33">
        <v>11.724074245082649</v>
      </c>
      <c r="Y482" s="33">
        <f t="shared" si="65"/>
        <v>1.172407424508265</v>
      </c>
      <c r="Z482" s="8">
        <v>4</v>
      </c>
      <c r="AB482" s="8">
        <v>0.30357142857142849</v>
      </c>
      <c r="AC482" s="8">
        <v>5.3429329291398257E-2</v>
      </c>
      <c r="AD482" s="8">
        <v>4</v>
      </c>
      <c r="AF482" s="9">
        <v>38</v>
      </c>
      <c r="AG482" s="9">
        <v>0.1</v>
      </c>
      <c r="AH482" s="8">
        <v>4</v>
      </c>
      <c r="AJ482" s="9"/>
      <c r="AK482" s="9"/>
      <c r="AN482" s="9"/>
      <c r="AO482" s="9"/>
      <c r="AR482" s="9"/>
      <c r="AS482" s="9"/>
      <c r="AV482" s="9"/>
      <c r="AW482" s="9"/>
      <c r="AZ482" s="9"/>
      <c r="BA482" s="9"/>
      <c r="BD482" s="27"/>
      <c r="BE482" s="27"/>
      <c r="BP482" s="27"/>
      <c r="BQ482" s="27"/>
    </row>
    <row r="483" spans="1:69" s="8" customFormat="1" x14ac:dyDescent="0.45">
      <c r="A483" s="8" t="s">
        <v>171</v>
      </c>
      <c r="B483" s="9">
        <v>45.15</v>
      </c>
      <c r="C483" s="9">
        <v>-73.666666666666671</v>
      </c>
      <c r="D483" s="8">
        <v>27.6</v>
      </c>
      <c r="E483" s="8">
        <v>42.3</v>
      </c>
      <c r="F483" s="8">
        <v>30.1</v>
      </c>
      <c r="G483" s="8" t="s">
        <v>30</v>
      </c>
      <c r="H483" s="8" t="s">
        <v>172</v>
      </c>
      <c r="I483" s="8">
        <v>2004</v>
      </c>
      <c r="J483" s="8">
        <v>4.7</v>
      </c>
      <c r="K483" s="8">
        <v>1162</v>
      </c>
      <c r="L483" s="8">
        <v>20</v>
      </c>
      <c r="M483" s="8">
        <v>1.27</v>
      </c>
      <c r="N483" s="9">
        <v>5</v>
      </c>
      <c r="P483" s="27">
        <v>1.9999999999999987</v>
      </c>
      <c r="Q483" s="33">
        <f t="shared" si="73"/>
        <v>0.19999999999999987</v>
      </c>
      <c r="R483" s="8">
        <v>4</v>
      </c>
      <c r="T483" s="27">
        <v>32.295514511873364</v>
      </c>
      <c r="U483" s="33">
        <f t="shared" si="74"/>
        <v>3.2295514511873362</v>
      </c>
      <c r="V483" s="8">
        <v>4</v>
      </c>
      <c r="X483" s="33">
        <v>34.295514511873364</v>
      </c>
      <c r="Y483" s="33">
        <f t="shared" si="65"/>
        <v>3.4295514511873364</v>
      </c>
      <c r="Z483" s="8">
        <v>4</v>
      </c>
      <c r="AF483" s="9">
        <v>374.4</v>
      </c>
      <c r="AG483" s="9">
        <f t="shared" ref="AG483:AG515" si="75">AF483/10</f>
        <v>37.44</v>
      </c>
      <c r="AH483" s="8">
        <v>4</v>
      </c>
      <c r="AJ483" s="9">
        <v>21.4</v>
      </c>
      <c r="AK483" s="9">
        <f t="shared" ref="AK483:AK515" si="76">AJ483/10</f>
        <v>2.1399999999999997</v>
      </c>
      <c r="AL483" s="8">
        <v>4</v>
      </c>
      <c r="AN483" s="9">
        <v>17.5</v>
      </c>
      <c r="AO483" s="9">
        <f t="shared" ref="AO483:AO515" si="77">AN483/10</f>
        <v>1.75</v>
      </c>
      <c r="AP483" s="8">
        <v>4</v>
      </c>
      <c r="AR483" s="9"/>
      <c r="AS483" s="9"/>
      <c r="AV483" s="9"/>
      <c r="AW483" s="9"/>
      <c r="AZ483" s="9"/>
      <c r="BA483" s="9"/>
      <c r="BD483" s="27"/>
      <c r="BE483" s="27"/>
      <c r="BP483" s="27"/>
      <c r="BQ483" s="27"/>
    </row>
    <row r="484" spans="1:69" s="8" customFormat="1" x14ac:dyDescent="0.45">
      <c r="B484" s="9">
        <v>45.15</v>
      </c>
      <c r="C484" s="9">
        <v>-73.666666666666671</v>
      </c>
      <c r="D484" s="8">
        <v>27.6</v>
      </c>
      <c r="E484" s="8">
        <v>42.3</v>
      </c>
      <c r="F484" s="8">
        <v>30.1</v>
      </c>
      <c r="G484" s="8" t="s">
        <v>30</v>
      </c>
      <c r="H484" s="8" t="s">
        <v>173</v>
      </c>
      <c r="I484" s="8">
        <v>2004</v>
      </c>
      <c r="J484" s="8">
        <v>4.7</v>
      </c>
      <c r="K484" s="8">
        <v>1162</v>
      </c>
      <c r="L484" s="8">
        <v>20</v>
      </c>
      <c r="M484" s="8">
        <v>1.27</v>
      </c>
      <c r="N484" s="9">
        <v>5</v>
      </c>
      <c r="P484" s="27">
        <v>3.7916666666666639</v>
      </c>
      <c r="Q484" s="33">
        <f t="shared" si="73"/>
        <v>0.37916666666666637</v>
      </c>
      <c r="R484" s="8">
        <v>4</v>
      </c>
      <c r="T484" s="27">
        <v>52.48021108179416</v>
      </c>
      <c r="U484" s="33">
        <f t="shared" si="74"/>
        <v>5.2480211081794161</v>
      </c>
      <c r="V484" s="8">
        <v>4</v>
      </c>
      <c r="X484" s="33">
        <v>56.271877748460824</v>
      </c>
      <c r="Y484" s="33">
        <f t="shared" si="65"/>
        <v>5.6271877748460826</v>
      </c>
      <c r="Z484" s="8">
        <v>4</v>
      </c>
      <c r="AF484" s="9">
        <v>374.4</v>
      </c>
      <c r="AG484" s="9">
        <f t="shared" si="75"/>
        <v>37.44</v>
      </c>
      <c r="AH484" s="8">
        <v>4</v>
      </c>
      <c r="AJ484" s="9">
        <v>21.4</v>
      </c>
      <c r="AK484" s="9">
        <f t="shared" si="76"/>
        <v>2.1399999999999997</v>
      </c>
      <c r="AL484" s="8">
        <v>4</v>
      </c>
      <c r="AN484" s="9">
        <v>17.5</v>
      </c>
      <c r="AO484" s="9">
        <f t="shared" si="77"/>
        <v>1.75</v>
      </c>
      <c r="AP484" s="8">
        <v>4</v>
      </c>
      <c r="AR484" s="9"/>
      <c r="AS484" s="9"/>
      <c r="AV484" s="9"/>
      <c r="AW484" s="9"/>
      <c r="AZ484" s="9"/>
      <c r="BA484" s="9"/>
      <c r="BD484" s="27"/>
      <c r="BE484" s="27"/>
      <c r="BP484" s="27"/>
      <c r="BQ484" s="27"/>
    </row>
    <row r="485" spans="1:69" s="8" customFormat="1" x14ac:dyDescent="0.45">
      <c r="B485" s="9">
        <v>45.15</v>
      </c>
      <c r="C485" s="9">
        <v>-73.666666666666671</v>
      </c>
      <c r="D485" s="8">
        <v>27.6</v>
      </c>
      <c r="E485" s="8">
        <v>42.3</v>
      </c>
      <c r="F485" s="8">
        <v>30.1</v>
      </c>
      <c r="G485" s="8" t="s">
        <v>30</v>
      </c>
      <c r="H485" s="8" t="s">
        <v>174</v>
      </c>
      <c r="I485" s="8">
        <v>2004</v>
      </c>
      <c r="J485" s="8">
        <v>4.7</v>
      </c>
      <c r="K485" s="8">
        <v>1162</v>
      </c>
      <c r="L485" s="8">
        <v>20</v>
      </c>
      <c r="M485" s="8">
        <v>1.27</v>
      </c>
      <c r="N485" s="9">
        <v>5</v>
      </c>
      <c r="P485" s="27">
        <v>6.3333333333333304</v>
      </c>
      <c r="Q485" s="33">
        <f t="shared" si="73"/>
        <v>0.63333333333333308</v>
      </c>
      <c r="R485" s="8">
        <v>4</v>
      </c>
      <c r="T485" s="27">
        <v>66.649076517150462</v>
      </c>
      <c r="U485" s="33">
        <f t="shared" si="74"/>
        <v>6.6649076517150458</v>
      </c>
      <c r="V485" s="8">
        <v>4</v>
      </c>
      <c r="X485" s="33">
        <v>72.982409850483791</v>
      </c>
      <c r="Y485" s="33">
        <f t="shared" si="65"/>
        <v>7.2982409850483787</v>
      </c>
      <c r="Z485" s="8">
        <v>4</v>
      </c>
      <c r="AF485" s="9">
        <v>374.4</v>
      </c>
      <c r="AG485" s="9">
        <f t="shared" si="75"/>
        <v>37.44</v>
      </c>
      <c r="AH485" s="8">
        <v>4</v>
      </c>
      <c r="AJ485" s="9">
        <v>21.4</v>
      </c>
      <c r="AK485" s="9">
        <f t="shared" si="76"/>
        <v>2.1399999999999997</v>
      </c>
      <c r="AL485" s="8">
        <v>4</v>
      </c>
      <c r="AN485" s="9">
        <v>17.5</v>
      </c>
      <c r="AO485" s="9">
        <f t="shared" si="77"/>
        <v>1.75</v>
      </c>
      <c r="AP485" s="8">
        <v>4</v>
      </c>
      <c r="AR485" s="9"/>
      <c r="AS485" s="9"/>
      <c r="AV485" s="9"/>
      <c r="AW485" s="9"/>
      <c r="AZ485" s="9"/>
      <c r="BA485" s="9"/>
      <c r="BD485" s="27"/>
      <c r="BE485" s="27"/>
      <c r="BP485" s="27"/>
      <c r="BQ485" s="27"/>
    </row>
    <row r="486" spans="1:69" s="8" customFormat="1" x14ac:dyDescent="0.45">
      <c r="B486" s="9">
        <v>45.15</v>
      </c>
      <c r="C486" s="9">
        <v>-73.666666666666671</v>
      </c>
      <c r="D486" s="8">
        <v>27.6</v>
      </c>
      <c r="E486" s="8">
        <v>42.3</v>
      </c>
      <c r="F486" s="8">
        <v>30.1</v>
      </c>
      <c r="G486" s="8" t="s">
        <v>30</v>
      </c>
      <c r="H486" s="8" t="s">
        <v>175</v>
      </c>
      <c r="I486" s="8">
        <v>2004</v>
      </c>
      <c r="J486" s="8">
        <v>4.7</v>
      </c>
      <c r="K486" s="8">
        <v>1162</v>
      </c>
      <c r="L486" s="8">
        <v>20</v>
      </c>
      <c r="M486" s="8">
        <v>1.27</v>
      </c>
      <c r="N486" s="9">
        <v>5</v>
      </c>
      <c r="P486" s="27">
        <v>7.3124999999999929</v>
      </c>
      <c r="Q486" s="33">
        <f t="shared" si="73"/>
        <v>0.73124999999999929</v>
      </c>
      <c r="R486" s="8">
        <v>4</v>
      </c>
      <c r="T486" s="27">
        <v>80.026385224274378</v>
      </c>
      <c r="U486" s="33">
        <f t="shared" si="74"/>
        <v>8.0026385224274375</v>
      </c>
      <c r="V486" s="8">
        <v>4</v>
      </c>
      <c r="X486" s="33">
        <v>87.338885224274378</v>
      </c>
      <c r="Y486" s="33">
        <f t="shared" si="65"/>
        <v>8.7338885224274385</v>
      </c>
      <c r="Z486" s="8">
        <v>4</v>
      </c>
      <c r="AF486" s="9">
        <v>374.4</v>
      </c>
      <c r="AG486" s="9">
        <f t="shared" si="75"/>
        <v>37.44</v>
      </c>
      <c r="AH486" s="8">
        <v>4</v>
      </c>
      <c r="AJ486" s="9">
        <v>21.4</v>
      </c>
      <c r="AK486" s="9">
        <f t="shared" si="76"/>
        <v>2.1399999999999997</v>
      </c>
      <c r="AL486" s="8">
        <v>4</v>
      </c>
      <c r="AN486" s="9">
        <v>17.5</v>
      </c>
      <c r="AO486" s="9">
        <f t="shared" si="77"/>
        <v>1.75</v>
      </c>
      <c r="AP486" s="8">
        <v>4</v>
      </c>
      <c r="AR486" s="9"/>
      <c r="AS486" s="9"/>
      <c r="AV486" s="9"/>
      <c r="AW486" s="9"/>
      <c r="AZ486" s="9"/>
      <c r="BA486" s="9"/>
      <c r="BD486" s="27"/>
      <c r="BE486" s="27"/>
      <c r="BP486" s="27"/>
      <c r="BQ486" s="27"/>
    </row>
    <row r="487" spans="1:69" s="8" customFormat="1" x14ac:dyDescent="0.45">
      <c r="B487" s="9">
        <v>45.15</v>
      </c>
      <c r="C487" s="9">
        <v>-73.666666666666671</v>
      </c>
      <c r="D487" s="8">
        <v>27.6</v>
      </c>
      <c r="E487" s="8">
        <v>42.3</v>
      </c>
      <c r="F487" s="8">
        <v>30.1</v>
      </c>
      <c r="G487" s="8" t="s">
        <v>30</v>
      </c>
      <c r="H487" s="8" t="s">
        <v>172</v>
      </c>
      <c r="I487" s="8">
        <v>2005</v>
      </c>
      <c r="J487" s="8">
        <v>4.7</v>
      </c>
      <c r="K487" s="8">
        <v>1162</v>
      </c>
      <c r="L487" s="8">
        <v>20</v>
      </c>
      <c r="M487" s="8">
        <v>1.27</v>
      </c>
      <c r="N487" s="9">
        <v>5</v>
      </c>
      <c r="P487" s="27">
        <v>0.75925925925925908</v>
      </c>
      <c r="Q487" s="33">
        <f t="shared" si="73"/>
        <v>7.5925925925925911E-2</v>
      </c>
      <c r="R487" s="8">
        <v>4</v>
      </c>
      <c r="T487" s="27">
        <v>32.506596306068609</v>
      </c>
      <c r="U487" s="33">
        <f t="shared" si="74"/>
        <v>3.2506596306068607</v>
      </c>
      <c r="V487" s="8">
        <v>4</v>
      </c>
      <c r="X487" s="33">
        <v>33.265855565327868</v>
      </c>
      <c r="Y487" s="33">
        <f t="shared" si="65"/>
        <v>3.3265855565327866</v>
      </c>
      <c r="Z487" s="8">
        <v>4</v>
      </c>
      <c r="AF487" s="9">
        <v>374.4</v>
      </c>
      <c r="AG487" s="9">
        <f t="shared" si="75"/>
        <v>37.44</v>
      </c>
      <c r="AH487" s="8">
        <v>4</v>
      </c>
      <c r="AJ487" s="9">
        <v>21.4</v>
      </c>
      <c r="AK487" s="9">
        <f t="shared" si="76"/>
        <v>2.1399999999999997</v>
      </c>
      <c r="AL487" s="8">
        <v>4</v>
      </c>
      <c r="AN487" s="9">
        <v>17.5</v>
      </c>
      <c r="AO487" s="9">
        <f t="shared" si="77"/>
        <v>1.75</v>
      </c>
      <c r="AP487" s="8">
        <v>4</v>
      </c>
      <c r="AR487" s="9"/>
      <c r="AS487" s="9"/>
      <c r="AV487" s="9"/>
      <c r="AW487" s="9"/>
      <c r="AZ487" s="9"/>
      <c r="BA487" s="9"/>
      <c r="BD487" s="27"/>
      <c r="BE487" s="27"/>
      <c r="BP487" s="27"/>
      <c r="BQ487" s="27"/>
    </row>
    <row r="488" spans="1:69" s="8" customFormat="1" x14ac:dyDescent="0.45">
      <c r="B488" s="9">
        <v>45.15</v>
      </c>
      <c r="C488" s="9">
        <v>-73.666666666666671</v>
      </c>
      <c r="D488" s="8">
        <v>27.6</v>
      </c>
      <c r="E488" s="8">
        <v>42.3</v>
      </c>
      <c r="F488" s="8">
        <v>30.1</v>
      </c>
      <c r="G488" s="8" t="s">
        <v>30</v>
      </c>
      <c r="H488" s="8" t="s">
        <v>173</v>
      </c>
      <c r="I488" s="8">
        <v>2005</v>
      </c>
      <c r="J488" s="8">
        <v>4.7</v>
      </c>
      <c r="K488" s="8">
        <v>1162</v>
      </c>
      <c r="L488" s="8">
        <v>20</v>
      </c>
      <c r="M488" s="8">
        <v>1.27</v>
      </c>
      <c r="N488" s="9">
        <v>5</v>
      </c>
      <c r="P488" s="27">
        <v>2.6481481481481497</v>
      </c>
      <c r="Q488" s="33">
        <f t="shared" si="73"/>
        <v>0.26481481481481495</v>
      </c>
      <c r="R488" s="8">
        <v>4</v>
      </c>
      <c r="T488" s="27">
        <v>36.517150395778366</v>
      </c>
      <c r="U488" s="33">
        <f t="shared" si="74"/>
        <v>3.6517150395778364</v>
      </c>
      <c r="V488" s="8">
        <v>4</v>
      </c>
      <c r="X488" s="33">
        <v>39.165298543926518</v>
      </c>
      <c r="Y488" s="33">
        <f t="shared" si="65"/>
        <v>3.9165298543926519</v>
      </c>
      <c r="Z488" s="8">
        <v>4</v>
      </c>
      <c r="AF488" s="9">
        <v>374.4</v>
      </c>
      <c r="AG488" s="9">
        <f t="shared" si="75"/>
        <v>37.44</v>
      </c>
      <c r="AH488" s="8">
        <v>4</v>
      </c>
      <c r="AJ488" s="9">
        <v>21.4</v>
      </c>
      <c r="AK488" s="9">
        <f t="shared" si="76"/>
        <v>2.1399999999999997</v>
      </c>
      <c r="AL488" s="8">
        <v>4</v>
      </c>
      <c r="AN488" s="9">
        <v>17.5</v>
      </c>
      <c r="AO488" s="9">
        <f t="shared" si="77"/>
        <v>1.75</v>
      </c>
      <c r="AP488" s="8">
        <v>4</v>
      </c>
      <c r="AR488" s="9"/>
      <c r="AS488" s="9"/>
      <c r="AV488" s="9"/>
      <c r="AW488" s="9"/>
      <c r="AZ488" s="9"/>
      <c r="BA488" s="9"/>
      <c r="BD488" s="27"/>
      <c r="BE488" s="27"/>
      <c r="BP488" s="27"/>
      <c r="BQ488" s="27"/>
    </row>
    <row r="489" spans="1:69" s="8" customFormat="1" x14ac:dyDescent="0.45">
      <c r="B489" s="9">
        <v>45.15</v>
      </c>
      <c r="C489" s="9">
        <v>-73.666666666666671</v>
      </c>
      <c r="D489" s="8">
        <v>27.6</v>
      </c>
      <c r="E489" s="8">
        <v>42.3</v>
      </c>
      <c r="F489" s="8">
        <v>30.1</v>
      </c>
      <c r="G489" s="8" t="s">
        <v>30</v>
      </c>
      <c r="H489" s="8" t="s">
        <v>174</v>
      </c>
      <c r="I489" s="8">
        <v>2005</v>
      </c>
      <c r="J489" s="8">
        <v>4.7</v>
      </c>
      <c r="K489" s="8">
        <v>1162</v>
      </c>
      <c r="L489" s="8">
        <v>20</v>
      </c>
      <c r="M489" s="8">
        <v>1.27</v>
      </c>
      <c r="N489" s="9">
        <v>5</v>
      </c>
      <c r="P489" s="27">
        <v>6.4814814814814818</v>
      </c>
      <c r="Q489" s="33">
        <f t="shared" si="73"/>
        <v>0.64814814814814814</v>
      </c>
      <c r="R489" s="8">
        <v>4</v>
      </c>
      <c r="T489" s="27">
        <v>52.981530343007904</v>
      </c>
      <c r="U489" s="33">
        <f t="shared" si="74"/>
        <v>5.2981530343007908</v>
      </c>
      <c r="V489" s="8">
        <v>4</v>
      </c>
      <c r="X489" s="33">
        <v>59.463011824489385</v>
      </c>
      <c r="Y489" s="33">
        <f t="shared" si="65"/>
        <v>5.9463011824489387</v>
      </c>
      <c r="Z489" s="8">
        <v>4</v>
      </c>
      <c r="AF489" s="9">
        <v>374.4</v>
      </c>
      <c r="AG489" s="9">
        <f t="shared" si="75"/>
        <v>37.44</v>
      </c>
      <c r="AH489" s="8">
        <v>4</v>
      </c>
      <c r="AJ489" s="9">
        <v>21.4</v>
      </c>
      <c r="AK489" s="9">
        <f t="shared" si="76"/>
        <v>2.1399999999999997</v>
      </c>
      <c r="AL489" s="8">
        <v>4</v>
      </c>
      <c r="AN489" s="9">
        <v>17.5</v>
      </c>
      <c r="AO489" s="9">
        <f t="shared" si="77"/>
        <v>1.75</v>
      </c>
      <c r="AP489" s="8">
        <v>4</v>
      </c>
      <c r="AR489" s="9"/>
      <c r="AS489" s="9"/>
      <c r="AV489" s="9"/>
      <c r="AW489" s="9"/>
      <c r="AZ489" s="9"/>
      <c r="BA489" s="9"/>
      <c r="BD489" s="27"/>
      <c r="BE489" s="27"/>
      <c r="BP489" s="27"/>
      <c r="BQ489" s="27"/>
    </row>
    <row r="490" spans="1:69" s="8" customFormat="1" x14ac:dyDescent="0.45">
      <c r="B490" s="9">
        <v>45.15</v>
      </c>
      <c r="C490" s="9">
        <v>-73.666666666666671</v>
      </c>
      <c r="D490" s="8">
        <v>27.6</v>
      </c>
      <c r="E490" s="8">
        <v>42.3</v>
      </c>
      <c r="F490" s="8">
        <v>30.1</v>
      </c>
      <c r="G490" s="8" t="s">
        <v>30</v>
      </c>
      <c r="H490" s="8" t="s">
        <v>175</v>
      </c>
      <c r="I490" s="8">
        <v>2005</v>
      </c>
      <c r="J490" s="8">
        <v>4.7</v>
      </c>
      <c r="K490" s="8">
        <v>1162</v>
      </c>
      <c r="L490" s="8">
        <v>20</v>
      </c>
      <c r="M490" s="8">
        <v>1.27</v>
      </c>
      <c r="N490" s="9">
        <v>5</v>
      </c>
      <c r="P490" s="27">
        <v>9.2777777777777768</v>
      </c>
      <c r="Q490" s="33">
        <f t="shared" si="73"/>
        <v>0.9277777777777777</v>
      </c>
      <c r="R490" s="8">
        <v>4</v>
      </c>
      <c r="T490" s="27">
        <v>72.506596306068644</v>
      </c>
      <c r="U490" s="33">
        <f t="shared" si="74"/>
        <v>7.2506596306068642</v>
      </c>
      <c r="V490" s="8">
        <v>4</v>
      </c>
      <c r="X490" s="33">
        <v>81.784374083846416</v>
      </c>
      <c r="Y490" s="33">
        <f t="shared" si="65"/>
        <v>8.1784374083846423</v>
      </c>
      <c r="Z490" s="8">
        <v>4</v>
      </c>
      <c r="AF490" s="9">
        <v>374.4</v>
      </c>
      <c r="AG490" s="9">
        <f t="shared" si="75"/>
        <v>37.44</v>
      </c>
      <c r="AH490" s="8">
        <v>4</v>
      </c>
      <c r="AJ490" s="9">
        <v>21.4</v>
      </c>
      <c r="AK490" s="9">
        <f t="shared" si="76"/>
        <v>2.1399999999999997</v>
      </c>
      <c r="AL490" s="8">
        <v>4</v>
      </c>
      <c r="AN490" s="9">
        <v>17.5</v>
      </c>
      <c r="AO490" s="9">
        <f t="shared" si="77"/>
        <v>1.75</v>
      </c>
      <c r="AP490" s="8">
        <v>4</v>
      </c>
      <c r="AR490" s="9"/>
      <c r="AS490" s="9"/>
      <c r="AV490" s="9"/>
      <c r="AW490" s="9"/>
      <c r="AZ490" s="9"/>
      <c r="BA490" s="9"/>
      <c r="BD490" s="27"/>
      <c r="BE490" s="27"/>
      <c r="BP490" s="27"/>
      <c r="BQ490" s="27"/>
    </row>
    <row r="491" spans="1:69" s="8" customFormat="1" x14ac:dyDescent="0.45">
      <c r="B491" s="9">
        <v>45.15</v>
      </c>
      <c r="C491" s="9">
        <v>-73.666666666666671</v>
      </c>
      <c r="D491" s="8">
        <v>27.6</v>
      </c>
      <c r="E491" s="8">
        <v>42.3</v>
      </c>
      <c r="F491" s="8">
        <v>30.1</v>
      </c>
      <c r="G491" s="8" t="s">
        <v>30</v>
      </c>
      <c r="H491" s="8" t="s">
        <v>172</v>
      </c>
      <c r="I491" s="8" t="s">
        <v>150</v>
      </c>
      <c r="J491" s="8">
        <v>4.7</v>
      </c>
      <c r="K491" s="8">
        <v>1162</v>
      </c>
      <c r="L491" s="8">
        <v>20</v>
      </c>
      <c r="M491" s="8">
        <v>1.27</v>
      </c>
      <c r="N491" s="9">
        <v>5</v>
      </c>
      <c r="P491" s="27">
        <v>1.3796296296296289</v>
      </c>
      <c r="Q491" s="33">
        <f t="shared" si="73"/>
        <v>0.1379629629629629</v>
      </c>
      <c r="R491" s="8">
        <v>4</v>
      </c>
      <c r="T491" s="27">
        <v>32.40105540897099</v>
      </c>
      <c r="U491" s="33">
        <f t="shared" si="74"/>
        <v>3.2401055408970989</v>
      </c>
      <c r="V491" s="8">
        <v>4</v>
      </c>
      <c r="X491" s="33">
        <v>33.780685038600616</v>
      </c>
      <c r="Y491" s="33">
        <f t="shared" si="65"/>
        <v>3.3780685038600615</v>
      </c>
      <c r="Z491" s="8">
        <v>4</v>
      </c>
      <c r="AF491" s="9">
        <v>374.4</v>
      </c>
      <c r="AG491" s="9">
        <f t="shared" si="75"/>
        <v>37.44</v>
      </c>
      <c r="AH491" s="8">
        <v>4</v>
      </c>
      <c r="AJ491" s="9">
        <v>21.4</v>
      </c>
      <c r="AK491" s="9">
        <f t="shared" si="76"/>
        <v>2.1399999999999997</v>
      </c>
      <c r="AL491" s="8">
        <v>4</v>
      </c>
      <c r="AN491" s="9">
        <v>17.5</v>
      </c>
      <c r="AO491" s="9">
        <f t="shared" si="77"/>
        <v>1.75</v>
      </c>
      <c r="AP491" s="8">
        <v>4</v>
      </c>
      <c r="AR491" s="9"/>
      <c r="AS491" s="9"/>
      <c r="AV491" s="9"/>
      <c r="AW491" s="9"/>
      <c r="AZ491" s="9"/>
      <c r="BA491" s="9"/>
      <c r="BD491" s="27"/>
      <c r="BE491" s="27"/>
      <c r="BP491" s="27"/>
      <c r="BQ491" s="27"/>
    </row>
    <row r="492" spans="1:69" s="8" customFormat="1" x14ac:dyDescent="0.45">
      <c r="B492" s="9">
        <v>45.15</v>
      </c>
      <c r="C492" s="9">
        <v>-73.666666666666671</v>
      </c>
      <c r="D492" s="8">
        <v>27.6</v>
      </c>
      <c r="E492" s="8">
        <v>42.3</v>
      </c>
      <c r="F492" s="8">
        <v>30.1</v>
      </c>
      <c r="G492" s="8" t="s">
        <v>30</v>
      </c>
      <c r="H492" s="8" t="s">
        <v>173</v>
      </c>
      <c r="I492" s="8" t="s">
        <v>150</v>
      </c>
      <c r="J492" s="8">
        <v>4.7</v>
      </c>
      <c r="K492" s="8">
        <v>1162</v>
      </c>
      <c r="L492" s="8">
        <v>20</v>
      </c>
      <c r="M492" s="8">
        <v>1.27</v>
      </c>
      <c r="N492" s="9">
        <v>5</v>
      </c>
      <c r="P492" s="27">
        <v>3.2199074074074066</v>
      </c>
      <c r="Q492" s="33">
        <f t="shared" si="73"/>
        <v>0.32199074074074063</v>
      </c>
      <c r="R492" s="8">
        <v>4</v>
      </c>
      <c r="T492" s="27">
        <v>44.498680738786263</v>
      </c>
      <c r="U492" s="33">
        <f t="shared" si="74"/>
        <v>4.4498680738786263</v>
      </c>
      <c r="V492" s="8">
        <v>4</v>
      </c>
      <c r="X492" s="33">
        <v>47.718588146193667</v>
      </c>
      <c r="Y492" s="33">
        <f t="shared" si="65"/>
        <v>4.7718588146193666</v>
      </c>
      <c r="Z492" s="8">
        <v>4</v>
      </c>
      <c r="AF492" s="9">
        <v>374.4</v>
      </c>
      <c r="AG492" s="9">
        <f t="shared" si="75"/>
        <v>37.44</v>
      </c>
      <c r="AH492" s="8">
        <v>4</v>
      </c>
      <c r="AJ492" s="9">
        <v>21.4</v>
      </c>
      <c r="AK492" s="9">
        <f t="shared" si="76"/>
        <v>2.1399999999999997</v>
      </c>
      <c r="AL492" s="8">
        <v>4</v>
      </c>
      <c r="AN492" s="9">
        <v>17.5</v>
      </c>
      <c r="AO492" s="9">
        <f t="shared" si="77"/>
        <v>1.75</v>
      </c>
      <c r="AP492" s="8">
        <v>4</v>
      </c>
      <c r="AR492" s="9"/>
      <c r="AS492" s="9"/>
      <c r="AV492" s="9"/>
      <c r="AW492" s="9"/>
      <c r="AZ492" s="9"/>
      <c r="BA492" s="9"/>
      <c r="BD492" s="27"/>
      <c r="BE492" s="27"/>
      <c r="BP492" s="27"/>
      <c r="BQ492" s="27"/>
    </row>
    <row r="493" spans="1:69" s="8" customFormat="1" x14ac:dyDescent="0.45">
      <c r="B493" s="9">
        <v>45.15</v>
      </c>
      <c r="C493" s="9">
        <v>-73.666666666666671</v>
      </c>
      <c r="D493" s="8">
        <v>27.6</v>
      </c>
      <c r="E493" s="8">
        <v>42.3</v>
      </c>
      <c r="F493" s="8">
        <v>30.1</v>
      </c>
      <c r="G493" s="8" t="s">
        <v>30</v>
      </c>
      <c r="H493" s="8" t="s">
        <v>174</v>
      </c>
      <c r="I493" s="8" t="s">
        <v>150</v>
      </c>
      <c r="J493" s="8">
        <v>4.7</v>
      </c>
      <c r="K493" s="8">
        <v>1162</v>
      </c>
      <c r="L493" s="8">
        <v>20</v>
      </c>
      <c r="M493" s="8">
        <v>1.27</v>
      </c>
      <c r="N493" s="9">
        <v>5</v>
      </c>
      <c r="P493" s="27">
        <v>6.4074074074074066</v>
      </c>
      <c r="Q493" s="33">
        <f t="shared" si="73"/>
        <v>0.64074074074074061</v>
      </c>
      <c r="R493" s="8">
        <v>4</v>
      </c>
      <c r="T493" s="27">
        <v>59.815303430079183</v>
      </c>
      <c r="U493" s="33">
        <f t="shared" si="74"/>
        <v>5.9815303430079183</v>
      </c>
      <c r="V493" s="8">
        <v>4</v>
      </c>
      <c r="X493" s="33">
        <v>66.222710837486588</v>
      </c>
      <c r="Y493" s="33">
        <f t="shared" ref="Y493:Y556" si="78">X493/10</f>
        <v>6.6222710837486591</v>
      </c>
      <c r="Z493" s="8">
        <v>4</v>
      </c>
      <c r="AF493" s="9">
        <v>374.4</v>
      </c>
      <c r="AG493" s="9">
        <f t="shared" si="75"/>
        <v>37.44</v>
      </c>
      <c r="AH493" s="8">
        <v>4</v>
      </c>
      <c r="AJ493" s="9">
        <v>21.4</v>
      </c>
      <c r="AK493" s="9">
        <f t="shared" si="76"/>
        <v>2.1399999999999997</v>
      </c>
      <c r="AL493" s="8">
        <v>4</v>
      </c>
      <c r="AN493" s="9">
        <v>17.5</v>
      </c>
      <c r="AO493" s="9">
        <f t="shared" si="77"/>
        <v>1.75</v>
      </c>
      <c r="AP493" s="8">
        <v>4</v>
      </c>
      <c r="AR493" s="9"/>
      <c r="AS493" s="9"/>
      <c r="AV493" s="9"/>
      <c r="AW493" s="9"/>
      <c r="AZ493" s="9"/>
      <c r="BA493" s="9"/>
      <c r="BD493" s="27"/>
      <c r="BE493" s="27"/>
      <c r="BP493" s="27"/>
      <c r="BQ493" s="27"/>
    </row>
    <row r="494" spans="1:69" s="8" customFormat="1" x14ac:dyDescent="0.45">
      <c r="B494" s="9">
        <v>45.15</v>
      </c>
      <c r="C494" s="9">
        <v>-73.666666666666671</v>
      </c>
      <c r="D494" s="8">
        <v>27.6</v>
      </c>
      <c r="E494" s="8">
        <v>42.3</v>
      </c>
      <c r="F494" s="8">
        <v>30.1</v>
      </c>
      <c r="G494" s="8" t="s">
        <v>30</v>
      </c>
      <c r="H494" s="8" t="s">
        <v>175</v>
      </c>
      <c r="I494" s="8" t="s">
        <v>150</v>
      </c>
      <c r="J494" s="8">
        <v>4.7</v>
      </c>
      <c r="K494" s="8">
        <v>1162</v>
      </c>
      <c r="L494" s="8">
        <v>20</v>
      </c>
      <c r="M494" s="8">
        <v>1.27</v>
      </c>
      <c r="N494" s="9">
        <v>5</v>
      </c>
      <c r="P494" s="27">
        <v>8.2951388888888857</v>
      </c>
      <c r="Q494" s="33">
        <f t="shared" si="73"/>
        <v>0.82951388888888855</v>
      </c>
      <c r="R494" s="8">
        <v>4</v>
      </c>
      <c r="T494" s="27">
        <v>76.266490765171511</v>
      </c>
      <c r="U494" s="33">
        <f t="shared" si="74"/>
        <v>7.6266490765171513</v>
      </c>
      <c r="V494" s="8">
        <v>4</v>
      </c>
      <c r="X494" s="33">
        <v>84.561629654060397</v>
      </c>
      <c r="Y494" s="33">
        <f t="shared" si="78"/>
        <v>8.4561629654060404</v>
      </c>
      <c r="Z494" s="8">
        <v>4</v>
      </c>
      <c r="AF494" s="9">
        <v>374.4</v>
      </c>
      <c r="AG494" s="9">
        <f t="shared" si="75"/>
        <v>37.44</v>
      </c>
      <c r="AH494" s="8">
        <v>4</v>
      </c>
      <c r="AJ494" s="9">
        <v>21.4</v>
      </c>
      <c r="AK494" s="9">
        <f t="shared" si="76"/>
        <v>2.1399999999999997</v>
      </c>
      <c r="AL494" s="8">
        <v>4</v>
      </c>
      <c r="AN494" s="9">
        <v>17.5</v>
      </c>
      <c r="AO494" s="9">
        <f t="shared" si="77"/>
        <v>1.75</v>
      </c>
      <c r="AP494" s="8">
        <v>4</v>
      </c>
      <c r="AR494" s="9"/>
      <c r="AS494" s="9"/>
      <c r="AV494" s="9"/>
      <c r="AW494" s="9"/>
      <c r="AZ494" s="9"/>
      <c r="BA494" s="9"/>
      <c r="BD494" s="27"/>
      <c r="BE494" s="27"/>
      <c r="BP494" s="27"/>
      <c r="BQ494" s="27"/>
    </row>
    <row r="495" spans="1:69" s="8" customFormat="1" x14ac:dyDescent="0.45">
      <c r="B495" s="9">
        <v>45.15</v>
      </c>
      <c r="C495" s="9">
        <v>-73.666666666666671</v>
      </c>
      <c r="D495" s="8">
        <v>27.6</v>
      </c>
      <c r="E495" s="8">
        <v>42.3</v>
      </c>
      <c r="F495" s="8">
        <v>30.1</v>
      </c>
      <c r="G495" s="8" t="s">
        <v>30</v>
      </c>
      <c r="H495" s="8" t="s">
        <v>172</v>
      </c>
      <c r="I495" s="8">
        <v>2004</v>
      </c>
      <c r="J495" s="8">
        <v>4.7</v>
      </c>
      <c r="K495" s="8">
        <v>1162</v>
      </c>
      <c r="L495" s="8">
        <v>20</v>
      </c>
      <c r="M495" s="8">
        <v>1.27</v>
      </c>
      <c r="N495" s="9">
        <v>5</v>
      </c>
      <c r="P495" s="27">
        <v>2.6334269662921339</v>
      </c>
      <c r="Q495" s="33">
        <f t="shared" si="73"/>
        <v>0.26334269662921339</v>
      </c>
      <c r="R495" s="8">
        <v>4</v>
      </c>
      <c r="T495" s="27">
        <v>38.25797872340425</v>
      </c>
      <c r="U495" s="33">
        <f t="shared" si="74"/>
        <v>3.8257978723404249</v>
      </c>
      <c r="V495" s="8">
        <v>4</v>
      </c>
      <c r="X495" s="33">
        <v>40.891405689696384</v>
      </c>
      <c r="Y495" s="33">
        <f t="shared" si="78"/>
        <v>4.0891405689696381</v>
      </c>
      <c r="Z495" s="8">
        <v>4</v>
      </c>
      <c r="AF495" s="9">
        <v>374.4</v>
      </c>
      <c r="AG495" s="9">
        <f t="shared" si="75"/>
        <v>37.44</v>
      </c>
      <c r="AH495" s="8">
        <v>4</v>
      </c>
      <c r="AJ495" s="9">
        <v>21.4</v>
      </c>
      <c r="AK495" s="9">
        <f t="shared" si="76"/>
        <v>2.1399999999999997</v>
      </c>
      <c r="AL495" s="8">
        <v>4</v>
      </c>
      <c r="AN495" s="9">
        <v>17.5</v>
      </c>
      <c r="AO495" s="9">
        <f t="shared" si="77"/>
        <v>1.75</v>
      </c>
      <c r="AP495" s="8">
        <v>4</v>
      </c>
      <c r="AR495" s="9"/>
      <c r="AS495" s="9"/>
      <c r="AV495" s="9"/>
      <c r="AW495" s="9"/>
      <c r="AZ495" s="9"/>
      <c r="BA495" s="9"/>
      <c r="BD495" s="27"/>
      <c r="BE495" s="27"/>
      <c r="BP495" s="27"/>
      <c r="BQ495" s="27"/>
    </row>
    <row r="496" spans="1:69" s="8" customFormat="1" x14ac:dyDescent="0.45">
      <c r="B496" s="9">
        <v>45.15</v>
      </c>
      <c r="C496" s="9">
        <v>-73.666666666666671</v>
      </c>
      <c r="D496" s="8">
        <v>27.6</v>
      </c>
      <c r="E496" s="8">
        <v>42.3</v>
      </c>
      <c r="F496" s="8">
        <v>30.1</v>
      </c>
      <c r="G496" s="8" t="s">
        <v>30</v>
      </c>
      <c r="H496" s="8" t="s">
        <v>173</v>
      </c>
      <c r="I496" s="8">
        <v>2004</v>
      </c>
      <c r="J496" s="8">
        <v>4.7</v>
      </c>
      <c r="K496" s="8">
        <v>1162</v>
      </c>
      <c r="L496" s="8">
        <v>20</v>
      </c>
      <c r="M496" s="8">
        <v>1.27</v>
      </c>
      <c r="N496" s="9">
        <v>5</v>
      </c>
      <c r="P496" s="27">
        <v>9.4382022471910112</v>
      </c>
      <c r="Q496" s="33">
        <f t="shared" si="73"/>
        <v>0.9438202247191011</v>
      </c>
      <c r="R496" s="8">
        <v>4</v>
      </c>
      <c r="T496" s="27">
        <v>55.85106382978725</v>
      </c>
      <c r="U496" s="33">
        <f t="shared" si="74"/>
        <v>5.5851063829787249</v>
      </c>
      <c r="V496" s="8">
        <v>4</v>
      </c>
      <c r="X496" s="33">
        <v>65.289266076978265</v>
      </c>
      <c r="Y496" s="33">
        <f t="shared" si="78"/>
        <v>6.5289266076978265</v>
      </c>
      <c r="Z496" s="8">
        <v>4</v>
      </c>
      <c r="AF496" s="9">
        <v>374.4</v>
      </c>
      <c r="AG496" s="9">
        <f t="shared" si="75"/>
        <v>37.44</v>
      </c>
      <c r="AH496" s="8">
        <v>4</v>
      </c>
      <c r="AJ496" s="9">
        <v>21.4</v>
      </c>
      <c r="AK496" s="9">
        <f t="shared" si="76"/>
        <v>2.1399999999999997</v>
      </c>
      <c r="AL496" s="8">
        <v>4</v>
      </c>
      <c r="AN496" s="9">
        <v>17.5</v>
      </c>
      <c r="AO496" s="9">
        <f t="shared" si="77"/>
        <v>1.75</v>
      </c>
      <c r="AP496" s="8">
        <v>4</v>
      </c>
      <c r="AR496" s="9"/>
      <c r="AS496" s="9"/>
      <c r="AV496" s="9"/>
      <c r="AW496" s="9"/>
      <c r="AZ496" s="9"/>
      <c r="BA496" s="9"/>
      <c r="BD496" s="27"/>
      <c r="BE496" s="27"/>
      <c r="BP496" s="27"/>
      <c r="BQ496" s="27"/>
    </row>
    <row r="497" spans="1:69" s="8" customFormat="1" x14ac:dyDescent="0.45">
      <c r="B497" s="9">
        <v>45.15</v>
      </c>
      <c r="C497" s="9">
        <v>-73.666666666666671</v>
      </c>
      <c r="D497" s="8">
        <v>27.6</v>
      </c>
      <c r="E497" s="8">
        <v>42.3</v>
      </c>
      <c r="F497" s="8">
        <v>30.1</v>
      </c>
      <c r="G497" s="8" t="s">
        <v>30</v>
      </c>
      <c r="H497" s="8" t="s">
        <v>174</v>
      </c>
      <c r="I497" s="8">
        <v>2004</v>
      </c>
      <c r="J497" s="8">
        <v>4.7</v>
      </c>
      <c r="K497" s="8">
        <v>1162</v>
      </c>
      <c r="L497" s="8">
        <v>20</v>
      </c>
      <c r="M497" s="8">
        <v>1.27</v>
      </c>
      <c r="N497" s="9">
        <v>5</v>
      </c>
      <c r="P497" s="27">
        <v>9.1432584269662911</v>
      </c>
      <c r="Q497" s="33">
        <f t="shared" si="73"/>
        <v>0.91432584269662909</v>
      </c>
      <c r="R497" s="8">
        <v>4</v>
      </c>
      <c r="T497" s="27">
        <v>59.082446808510653</v>
      </c>
      <c r="U497" s="33">
        <f t="shared" si="74"/>
        <v>5.9082446808510651</v>
      </c>
      <c r="V497" s="8">
        <v>4</v>
      </c>
      <c r="X497" s="33">
        <v>68.225705235476937</v>
      </c>
      <c r="Y497" s="33">
        <f t="shared" si="78"/>
        <v>6.8225705235476939</v>
      </c>
      <c r="Z497" s="8">
        <v>4</v>
      </c>
      <c r="AF497" s="9">
        <v>374.4</v>
      </c>
      <c r="AG497" s="9">
        <f t="shared" si="75"/>
        <v>37.44</v>
      </c>
      <c r="AH497" s="8">
        <v>4</v>
      </c>
      <c r="AJ497" s="9">
        <v>21.4</v>
      </c>
      <c r="AK497" s="9">
        <f t="shared" si="76"/>
        <v>2.1399999999999997</v>
      </c>
      <c r="AL497" s="8">
        <v>4</v>
      </c>
      <c r="AN497" s="9">
        <v>17.5</v>
      </c>
      <c r="AO497" s="9">
        <f t="shared" si="77"/>
        <v>1.75</v>
      </c>
      <c r="AP497" s="8">
        <v>4</v>
      </c>
      <c r="AR497" s="9"/>
      <c r="AS497" s="9"/>
      <c r="AV497" s="9"/>
      <c r="AW497" s="9"/>
      <c r="AZ497" s="9"/>
      <c r="BA497" s="9"/>
      <c r="BD497" s="27"/>
      <c r="BE497" s="27"/>
      <c r="BP497" s="27"/>
      <c r="BQ497" s="27"/>
    </row>
    <row r="498" spans="1:69" s="8" customFormat="1" x14ac:dyDescent="0.45">
      <c r="B498" s="9">
        <v>45.15</v>
      </c>
      <c r="C498" s="9">
        <v>-73.666666666666671</v>
      </c>
      <c r="D498" s="8">
        <v>27.6</v>
      </c>
      <c r="E498" s="8">
        <v>42.3</v>
      </c>
      <c r="F498" s="8">
        <v>30.1</v>
      </c>
      <c r="G498" s="8" t="s">
        <v>30</v>
      </c>
      <c r="H498" s="8" t="s">
        <v>175</v>
      </c>
      <c r="I498" s="8">
        <v>2004</v>
      </c>
      <c r="J498" s="8">
        <v>4.7</v>
      </c>
      <c r="K498" s="8">
        <v>1162</v>
      </c>
      <c r="L498" s="8">
        <v>20</v>
      </c>
      <c r="M498" s="8">
        <v>1.27</v>
      </c>
      <c r="N498" s="9">
        <v>5</v>
      </c>
      <c r="P498" s="27">
        <v>16.896067415730307</v>
      </c>
      <c r="Q498" s="33">
        <f t="shared" si="73"/>
        <v>1.6896067415730307</v>
      </c>
      <c r="R498" s="8">
        <v>4</v>
      </c>
      <c r="T498" s="27">
        <v>93.710106382978765</v>
      </c>
      <c r="U498" s="33">
        <f t="shared" si="74"/>
        <v>9.3710106382978768</v>
      </c>
      <c r="V498" s="8">
        <v>4</v>
      </c>
      <c r="X498" s="33">
        <v>110.60617379870908</v>
      </c>
      <c r="Y498" s="33">
        <f t="shared" si="78"/>
        <v>11.060617379870909</v>
      </c>
      <c r="Z498" s="8">
        <v>4</v>
      </c>
      <c r="AF498" s="9">
        <v>374.4</v>
      </c>
      <c r="AG498" s="9">
        <f t="shared" si="75"/>
        <v>37.44</v>
      </c>
      <c r="AH498" s="8">
        <v>4</v>
      </c>
      <c r="AJ498" s="9">
        <v>21.4</v>
      </c>
      <c r="AK498" s="9">
        <f t="shared" si="76"/>
        <v>2.1399999999999997</v>
      </c>
      <c r="AL498" s="8">
        <v>4</v>
      </c>
      <c r="AN498" s="9">
        <v>17.5</v>
      </c>
      <c r="AO498" s="9">
        <f t="shared" si="77"/>
        <v>1.75</v>
      </c>
      <c r="AP498" s="8">
        <v>4</v>
      </c>
      <c r="AR498" s="9"/>
      <c r="AS498" s="9"/>
      <c r="AV498" s="9"/>
      <c r="AW498" s="9"/>
      <c r="AZ498" s="9"/>
      <c r="BA498" s="9"/>
      <c r="BD498" s="27"/>
      <c r="BE498" s="27"/>
      <c r="BP498" s="27"/>
      <c r="BQ498" s="27"/>
    </row>
    <row r="499" spans="1:69" s="8" customFormat="1" x14ac:dyDescent="0.45">
      <c r="B499" s="9">
        <v>45.15</v>
      </c>
      <c r="C499" s="9">
        <v>-73.666666666666671</v>
      </c>
      <c r="D499" s="8">
        <v>27.6</v>
      </c>
      <c r="E499" s="8">
        <v>42.3</v>
      </c>
      <c r="F499" s="8">
        <v>30.1</v>
      </c>
      <c r="G499" s="8" t="s">
        <v>30</v>
      </c>
      <c r="H499" s="8" t="s">
        <v>172</v>
      </c>
      <c r="I499" s="8">
        <v>2005</v>
      </c>
      <c r="J499" s="8">
        <v>4.7</v>
      </c>
      <c r="K499" s="8">
        <v>1162</v>
      </c>
      <c r="L499" s="8">
        <v>20</v>
      </c>
      <c r="M499" s="8">
        <v>1.27</v>
      </c>
      <c r="N499" s="9">
        <v>5</v>
      </c>
      <c r="P499" s="27">
        <v>1.8726591760299642</v>
      </c>
      <c r="Q499" s="33">
        <f t="shared" si="73"/>
        <v>0.18726591760299643</v>
      </c>
      <c r="R499" s="8">
        <v>4</v>
      </c>
      <c r="T499" s="27">
        <v>35.035460992907801</v>
      </c>
      <c r="U499" s="33">
        <f t="shared" si="74"/>
        <v>3.5035460992907801</v>
      </c>
      <c r="V499" s="8">
        <v>4</v>
      </c>
      <c r="X499" s="33">
        <v>36.908120168937764</v>
      </c>
      <c r="Y499" s="33">
        <f t="shared" si="78"/>
        <v>3.6908120168937764</v>
      </c>
      <c r="Z499" s="8">
        <v>4</v>
      </c>
      <c r="AF499" s="9">
        <v>374.4</v>
      </c>
      <c r="AG499" s="9">
        <f t="shared" si="75"/>
        <v>37.44</v>
      </c>
      <c r="AH499" s="8">
        <v>4</v>
      </c>
      <c r="AJ499" s="9">
        <v>21.4</v>
      </c>
      <c r="AK499" s="9">
        <f t="shared" si="76"/>
        <v>2.1399999999999997</v>
      </c>
      <c r="AL499" s="8">
        <v>4</v>
      </c>
      <c r="AN499" s="9">
        <v>17.5</v>
      </c>
      <c r="AO499" s="9">
        <f t="shared" si="77"/>
        <v>1.75</v>
      </c>
      <c r="AP499" s="8">
        <v>4</v>
      </c>
      <c r="AR499" s="9"/>
      <c r="AS499" s="9"/>
      <c r="AV499" s="9"/>
      <c r="AW499" s="9"/>
      <c r="AZ499" s="9"/>
      <c r="BA499" s="9"/>
      <c r="BD499" s="27"/>
      <c r="BE499" s="27"/>
      <c r="BP499" s="27"/>
      <c r="BQ499" s="27"/>
    </row>
    <row r="500" spans="1:69" s="8" customFormat="1" x14ac:dyDescent="0.45">
      <c r="B500" s="9">
        <v>45.15</v>
      </c>
      <c r="C500" s="9">
        <v>-73.666666666666671</v>
      </c>
      <c r="D500" s="8">
        <v>27.6</v>
      </c>
      <c r="E500" s="8">
        <v>42.3</v>
      </c>
      <c r="F500" s="8">
        <v>30.1</v>
      </c>
      <c r="G500" s="8" t="s">
        <v>30</v>
      </c>
      <c r="H500" s="8" t="s">
        <v>173</v>
      </c>
      <c r="I500" s="8">
        <v>2005</v>
      </c>
      <c r="J500" s="8">
        <v>4.7</v>
      </c>
      <c r="K500" s="8">
        <v>1162</v>
      </c>
      <c r="L500" s="8">
        <v>20</v>
      </c>
      <c r="M500" s="8">
        <v>1.27</v>
      </c>
      <c r="N500" s="9">
        <v>5</v>
      </c>
      <c r="P500" s="27">
        <v>4.8314606741573005</v>
      </c>
      <c r="Q500" s="33">
        <f t="shared" si="73"/>
        <v>0.48314606741573007</v>
      </c>
      <c r="R500" s="8">
        <v>4</v>
      </c>
      <c r="T500" s="27">
        <v>42.198581560283699</v>
      </c>
      <c r="U500" s="33">
        <f t="shared" si="74"/>
        <v>4.2198581560283701</v>
      </c>
      <c r="V500" s="8">
        <v>4</v>
      </c>
      <c r="X500" s="33">
        <v>47.030042234440998</v>
      </c>
      <c r="Y500" s="33">
        <f t="shared" si="78"/>
        <v>4.7030042234440996</v>
      </c>
      <c r="Z500" s="8">
        <v>4</v>
      </c>
      <c r="AF500" s="9">
        <v>374.4</v>
      </c>
      <c r="AG500" s="9">
        <f t="shared" si="75"/>
        <v>37.44</v>
      </c>
      <c r="AH500" s="8">
        <v>4</v>
      </c>
      <c r="AJ500" s="9">
        <v>21.4</v>
      </c>
      <c r="AK500" s="9">
        <f t="shared" si="76"/>
        <v>2.1399999999999997</v>
      </c>
      <c r="AL500" s="8">
        <v>4</v>
      </c>
      <c r="AN500" s="9">
        <v>17.5</v>
      </c>
      <c r="AO500" s="9">
        <f t="shared" si="77"/>
        <v>1.75</v>
      </c>
      <c r="AP500" s="8">
        <v>4</v>
      </c>
      <c r="AR500" s="9"/>
      <c r="AS500" s="9"/>
      <c r="AV500" s="9"/>
      <c r="AW500" s="9"/>
      <c r="AZ500" s="9"/>
      <c r="BA500" s="9"/>
      <c r="BD500" s="27"/>
      <c r="BE500" s="27"/>
      <c r="BP500" s="27"/>
      <c r="BQ500" s="27"/>
    </row>
    <row r="501" spans="1:69" s="8" customFormat="1" x14ac:dyDescent="0.45">
      <c r="B501" s="9">
        <v>45.15</v>
      </c>
      <c r="C501" s="9">
        <v>-73.666666666666671</v>
      </c>
      <c r="D501" s="8">
        <v>27.6</v>
      </c>
      <c r="E501" s="8">
        <v>42.3</v>
      </c>
      <c r="F501" s="8">
        <v>30.1</v>
      </c>
      <c r="G501" s="8" t="s">
        <v>30</v>
      </c>
      <c r="H501" s="8" t="s">
        <v>174</v>
      </c>
      <c r="I501" s="8">
        <v>2005</v>
      </c>
      <c r="J501" s="8">
        <v>4.7</v>
      </c>
      <c r="K501" s="8">
        <v>1162</v>
      </c>
      <c r="L501" s="8">
        <v>20</v>
      </c>
      <c r="M501" s="8">
        <v>1.27</v>
      </c>
      <c r="N501" s="9">
        <v>5</v>
      </c>
      <c r="P501" s="27">
        <v>6.2546816479400729</v>
      </c>
      <c r="Q501" s="33">
        <f t="shared" si="73"/>
        <v>0.62546816479400724</v>
      </c>
      <c r="R501" s="8">
        <v>4</v>
      </c>
      <c r="T501" s="27">
        <v>45.425531914893639</v>
      </c>
      <c r="U501" s="33">
        <f t="shared" si="74"/>
        <v>4.5425531914893638</v>
      </c>
      <c r="V501" s="8">
        <v>4</v>
      </c>
      <c r="X501" s="33">
        <v>51.680213562833714</v>
      </c>
      <c r="Y501" s="33">
        <f t="shared" si="78"/>
        <v>5.1680213562833712</v>
      </c>
      <c r="Z501" s="8">
        <v>4</v>
      </c>
      <c r="AF501" s="9">
        <v>374.4</v>
      </c>
      <c r="AG501" s="9">
        <f t="shared" si="75"/>
        <v>37.44</v>
      </c>
      <c r="AH501" s="8">
        <v>4</v>
      </c>
      <c r="AJ501" s="9">
        <v>21.4</v>
      </c>
      <c r="AK501" s="9">
        <f t="shared" si="76"/>
        <v>2.1399999999999997</v>
      </c>
      <c r="AL501" s="8">
        <v>4</v>
      </c>
      <c r="AN501" s="9">
        <v>17.5</v>
      </c>
      <c r="AO501" s="9">
        <f t="shared" si="77"/>
        <v>1.75</v>
      </c>
      <c r="AP501" s="8">
        <v>4</v>
      </c>
      <c r="AR501" s="9"/>
      <c r="AS501" s="9"/>
      <c r="AV501" s="9"/>
      <c r="AW501" s="9"/>
      <c r="AZ501" s="9"/>
      <c r="BA501" s="9"/>
      <c r="BD501" s="27"/>
      <c r="BE501" s="27"/>
      <c r="BP501" s="27"/>
      <c r="BQ501" s="27"/>
    </row>
    <row r="502" spans="1:69" s="8" customFormat="1" x14ac:dyDescent="0.45">
      <c r="B502" s="9">
        <v>45.15</v>
      </c>
      <c r="C502" s="9">
        <v>-73.666666666666671</v>
      </c>
      <c r="D502" s="8">
        <v>27.6</v>
      </c>
      <c r="E502" s="8">
        <v>42.3</v>
      </c>
      <c r="F502" s="8">
        <v>30.1</v>
      </c>
      <c r="G502" s="8" t="s">
        <v>30</v>
      </c>
      <c r="H502" s="8" t="s">
        <v>175</v>
      </c>
      <c r="I502" s="8">
        <v>2005</v>
      </c>
      <c r="J502" s="8">
        <v>4.7</v>
      </c>
      <c r="K502" s="8">
        <v>1162</v>
      </c>
      <c r="L502" s="8">
        <v>20</v>
      </c>
      <c r="M502" s="8">
        <v>1.27</v>
      </c>
      <c r="N502" s="9">
        <v>5</v>
      </c>
      <c r="P502" s="27">
        <v>10.374531835205996</v>
      </c>
      <c r="Q502" s="33">
        <f t="shared" si="73"/>
        <v>1.0374531835205996</v>
      </c>
      <c r="R502" s="8">
        <v>4</v>
      </c>
      <c r="T502" s="27">
        <v>56.489361702127674</v>
      </c>
      <c r="U502" s="33">
        <f t="shared" si="74"/>
        <v>5.6489361702127674</v>
      </c>
      <c r="V502" s="8">
        <v>4</v>
      </c>
      <c r="X502" s="33">
        <v>66.863893537333666</v>
      </c>
      <c r="Y502" s="33">
        <f t="shared" si="78"/>
        <v>6.6863893537333663</v>
      </c>
      <c r="Z502" s="8">
        <v>4</v>
      </c>
      <c r="AF502" s="9">
        <v>374.4</v>
      </c>
      <c r="AG502" s="9">
        <f t="shared" si="75"/>
        <v>37.44</v>
      </c>
      <c r="AH502" s="8">
        <v>4</v>
      </c>
      <c r="AJ502" s="9">
        <v>21.4</v>
      </c>
      <c r="AK502" s="9">
        <f t="shared" si="76"/>
        <v>2.1399999999999997</v>
      </c>
      <c r="AL502" s="8">
        <v>4</v>
      </c>
      <c r="AN502" s="9">
        <v>17.5</v>
      </c>
      <c r="AO502" s="9">
        <f t="shared" si="77"/>
        <v>1.75</v>
      </c>
      <c r="AP502" s="8">
        <v>4</v>
      </c>
      <c r="AR502" s="9"/>
      <c r="AS502" s="9"/>
      <c r="AV502" s="9"/>
      <c r="AW502" s="9"/>
      <c r="AZ502" s="9"/>
      <c r="BA502" s="9"/>
      <c r="BD502" s="27"/>
      <c r="BE502" s="27"/>
      <c r="BP502" s="27"/>
      <c r="BQ502" s="27"/>
    </row>
    <row r="503" spans="1:69" s="8" customFormat="1" x14ac:dyDescent="0.45">
      <c r="B503" s="9">
        <v>45.15</v>
      </c>
      <c r="C503" s="9">
        <v>-73.666666666666671</v>
      </c>
      <c r="D503" s="8">
        <v>27.6</v>
      </c>
      <c r="E503" s="8">
        <v>42.3</v>
      </c>
      <c r="F503" s="8">
        <v>30.1</v>
      </c>
      <c r="G503" s="8" t="s">
        <v>30</v>
      </c>
      <c r="H503" s="8" t="s">
        <v>172</v>
      </c>
      <c r="I503" s="8" t="s">
        <v>150</v>
      </c>
      <c r="J503" s="8">
        <v>4.7</v>
      </c>
      <c r="K503" s="8">
        <v>1162</v>
      </c>
      <c r="L503" s="8">
        <v>20</v>
      </c>
      <c r="M503" s="8">
        <v>1.27</v>
      </c>
      <c r="N503" s="9">
        <v>5</v>
      </c>
      <c r="P503" s="27">
        <v>2.253043071161049</v>
      </c>
      <c r="Q503" s="33">
        <f t="shared" si="73"/>
        <v>0.22530430711610488</v>
      </c>
      <c r="R503" s="8">
        <v>4</v>
      </c>
      <c r="T503" s="27">
        <v>36.646719858156025</v>
      </c>
      <c r="U503" s="33">
        <f t="shared" si="74"/>
        <v>3.6646719858156027</v>
      </c>
      <c r="V503" s="8">
        <v>4</v>
      </c>
      <c r="X503" s="33">
        <v>38.899762929317077</v>
      </c>
      <c r="Y503" s="33">
        <f t="shared" si="78"/>
        <v>3.8899762929317077</v>
      </c>
      <c r="Z503" s="8">
        <v>4</v>
      </c>
      <c r="AF503" s="9">
        <v>374.4</v>
      </c>
      <c r="AG503" s="9">
        <f t="shared" si="75"/>
        <v>37.44</v>
      </c>
      <c r="AH503" s="8">
        <v>4</v>
      </c>
      <c r="AJ503" s="9">
        <v>21.4</v>
      </c>
      <c r="AK503" s="9">
        <f t="shared" si="76"/>
        <v>2.1399999999999997</v>
      </c>
      <c r="AL503" s="8">
        <v>4</v>
      </c>
      <c r="AN503" s="9">
        <v>17.5</v>
      </c>
      <c r="AO503" s="9">
        <f t="shared" si="77"/>
        <v>1.75</v>
      </c>
      <c r="AP503" s="8">
        <v>4</v>
      </c>
      <c r="AR503" s="9"/>
      <c r="AS503" s="9"/>
      <c r="AV503" s="9"/>
      <c r="AW503" s="9"/>
      <c r="AZ503" s="9"/>
      <c r="BA503" s="9"/>
      <c r="BD503" s="27"/>
      <c r="BE503" s="27"/>
      <c r="BP503" s="27"/>
      <c r="BQ503" s="27"/>
    </row>
    <row r="504" spans="1:69" s="8" customFormat="1" x14ac:dyDescent="0.45">
      <c r="B504" s="9">
        <v>45.15</v>
      </c>
      <c r="C504" s="9">
        <v>-73.666666666666671</v>
      </c>
      <c r="D504" s="8">
        <v>27.6</v>
      </c>
      <c r="E504" s="8">
        <v>42.3</v>
      </c>
      <c r="F504" s="8">
        <v>30.1</v>
      </c>
      <c r="G504" s="8" t="s">
        <v>30</v>
      </c>
      <c r="H504" s="8" t="s">
        <v>173</v>
      </c>
      <c r="I504" s="8" t="s">
        <v>150</v>
      </c>
      <c r="J504" s="8">
        <v>4.7</v>
      </c>
      <c r="K504" s="8">
        <v>1162</v>
      </c>
      <c r="L504" s="8">
        <v>20</v>
      </c>
      <c r="M504" s="8">
        <v>1.27</v>
      </c>
      <c r="N504" s="9">
        <v>5</v>
      </c>
      <c r="P504" s="27">
        <v>7.1348314606741559</v>
      </c>
      <c r="Q504" s="33">
        <f t="shared" si="73"/>
        <v>0.71348314606741559</v>
      </c>
      <c r="R504" s="8">
        <v>4</v>
      </c>
      <c r="T504" s="27">
        <v>49.024822695035475</v>
      </c>
      <c r="U504" s="33">
        <f t="shared" si="74"/>
        <v>4.9024822695035475</v>
      </c>
      <c r="V504" s="8">
        <v>4</v>
      </c>
      <c r="X504" s="33">
        <v>56.159654155709632</v>
      </c>
      <c r="Y504" s="33">
        <f t="shared" si="78"/>
        <v>5.6159654155709635</v>
      </c>
      <c r="Z504" s="8">
        <v>4</v>
      </c>
      <c r="AF504" s="9">
        <v>374.4</v>
      </c>
      <c r="AG504" s="9">
        <f t="shared" si="75"/>
        <v>37.44</v>
      </c>
      <c r="AH504" s="8">
        <v>4</v>
      </c>
      <c r="AJ504" s="9">
        <v>21.4</v>
      </c>
      <c r="AK504" s="9">
        <f t="shared" si="76"/>
        <v>2.1399999999999997</v>
      </c>
      <c r="AL504" s="8">
        <v>4</v>
      </c>
      <c r="AN504" s="9">
        <v>17.5</v>
      </c>
      <c r="AO504" s="9">
        <f t="shared" si="77"/>
        <v>1.75</v>
      </c>
      <c r="AP504" s="8">
        <v>4</v>
      </c>
      <c r="AR504" s="9"/>
      <c r="AS504" s="9"/>
      <c r="AV504" s="9"/>
      <c r="AW504" s="9"/>
      <c r="AZ504" s="9"/>
      <c r="BA504" s="9"/>
      <c r="BD504" s="27"/>
      <c r="BE504" s="27"/>
      <c r="BP504" s="27"/>
      <c r="BQ504" s="27"/>
    </row>
    <row r="505" spans="1:69" s="8" customFormat="1" x14ac:dyDescent="0.45">
      <c r="B505" s="9">
        <v>45.15</v>
      </c>
      <c r="C505" s="9">
        <v>-73.666666666666671</v>
      </c>
      <c r="D505" s="8">
        <v>27.6</v>
      </c>
      <c r="E505" s="8">
        <v>42.3</v>
      </c>
      <c r="F505" s="8">
        <v>30.1</v>
      </c>
      <c r="G505" s="8" t="s">
        <v>30</v>
      </c>
      <c r="H505" s="8" t="s">
        <v>174</v>
      </c>
      <c r="I505" s="8" t="s">
        <v>150</v>
      </c>
      <c r="J505" s="8">
        <v>4.7</v>
      </c>
      <c r="K505" s="8">
        <v>1162</v>
      </c>
      <c r="L505" s="8">
        <v>20</v>
      </c>
      <c r="M505" s="8">
        <v>1.27</v>
      </c>
      <c r="N505" s="9">
        <v>5</v>
      </c>
      <c r="P505" s="27">
        <v>7.698970037453182</v>
      </c>
      <c r="Q505" s="33">
        <f t="shared" si="73"/>
        <v>0.76989700374531822</v>
      </c>
      <c r="R505" s="8">
        <v>4</v>
      </c>
      <c r="T505" s="27">
        <v>52.253989361702146</v>
      </c>
      <c r="U505" s="33">
        <f t="shared" si="74"/>
        <v>5.2253989361702144</v>
      </c>
      <c r="V505" s="8">
        <v>4</v>
      </c>
      <c r="X505" s="33">
        <v>59.952959399155326</v>
      </c>
      <c r="Y505" s="33">
        <f t="shared" si="78"/>
        <v>5.9952959399155326</v>
      </c>
      <c r="Z505" s="8">
        <v>4</v>
      </c>
      <c r="AF505" s="9">
        <v>374.4</v>
      </c>
      <c r="AG505" s="9">
        <f t="shared" si="75"/>
        <v>37.44</v>
      </c>
      <c r="AH505" s="8">
        <v>4</v>
      </c>
      <c r="AJ505" s="9">
        <v>21.4</v>
      </c>
      <c r="AK505" s="9">
        <f t="shared" si="76"/>
        <v>2.1399999999999997</v>
      </c>
      <c r="AL505" s="8">
        <v>4</v>
      </c>
      <c r="AN505" s="9">
        <v>17.5</v>
      </c>
      <c r="AO505" s="9">
        <f t="shared" si="77"/>
        <v>1.75</v>
      </c>
      <c r="AP505" s="8">
        <v>4</v>
      </c>
      <c r="AR505" s="9"/>
      <c r="AS505" s="9"/>
      <c r="AV505" s="9"/>
      <c r="AW505" s="9"/>
      <c r="AZ505" s="9"/>
      <c r="BA505" s="9"/>
      <c r="BD505" s="27"/>
      <c r="BE505" s="27"/>
      <c r="BP505" s="27"/>
      <c r="BQ505" s="27"/>
    </row>
    <row r="506" spans="1:69" s="8" customFormat="1" x14ac:dyDescent="0.45">
      <c r="B506" s="9">
        <v>45.15</v>
      </c>
      <c r="C506" s="9">
        <v>-73.666666666666671</v>
      </c>
      <c r="D506" s="8">
        <v>27.6</v>
      </c>
      <c r="E506" s="8">
        <v>42.3</v>
      </c>
      <c r="F506" s="8">
        <v>30.1</v>
      </c>
      <c r="G506" s="8" t="s">
        <v>30</v>
      </c>
      <c r="H506" s="8" t="s">
        <v>175</v>
      </c>
      <c r="I506" s="8" t="s">
        <v>150</v>
      </c>
      <c r="J506" s="8">
        <v>4.7</v>
      </c>
      <c r="K506" s="8">
        <v>1162</v>
      </c>
      <c r="L506" s="8">
        <v>20</v>
      </c>
      <c r="M506" s="8">
        <v>1.27</v>
      </c>
      <c r="N506" s="9">
        <v>5</v>
      </c>
      <c r="P506" s="27">
        <v>13.635299625468152</v>
      </c>
      <c r="Q506" s="33">
        <f t="shared" si="73"/>
        <v>1.3635299625468151</v>
      </c>
      <c r="R506" s="8">
        <v>4</v>
      </c>
      <c r="T506" s="27">
        <v>75.099734042553223</v>
      </c>
      <c r="U506" s="33">
        <f t="shared" si="74"/>
        <v>7.5099734042553221</v>
      </c>
      <c r="V506" s="8">
        <v>4</v>
      </c>
      <c r="X506" s="33">
        <v>88.735033668021373</v>
      </c>
      <c r="Y506" s="33">
        <f t="shared" si="78"/>
        <v>8.8735033668021366</v>
      </c>
      <c r="Z506" s="8">
        <v>4</v>
      </c>
      <c r="AF506" s="9">
        <v>374.4</v>
      </c>
      <c r="AG506" s="9">
        <f t="shared" si="75"/>
        <v>37.44</v>
      </c>
      <c r="AH506" s="8">
        <v>4</v>
      </c>
      <c r="AJ506" s="9">
        <v>21.4</v>
      </c>
      <c r="AK506" s="9">
        <f t="shared" si="76"/>
        <v>2.1399999999999997</v>
      </c>
      <c r="AL506" s="8">
        <v>4</v>
      </c>
      <c r="AN506" s="9">
        <v>17.5</v>
      </c>
      <c r="AO506" s="9">
        <f t="shared" si="77"/>
        <v>1.75</v>
      </c>
      <c r="AP506" s="8">
        <v>4</v>
      </c>
      <c r="AR506" s="9"/>
      <c r="AS506" s="9"/>
      <c r="AV506" s="9"/>
      <c r="AW506" s="9"/>
      <c r="AZ506" s="9"/>
      <c r="BA506" s="9"/>
      <c r="BD506" s="27"/>
      <c r="BE506" s="27"/>
      <c r="BP506" s="27"/>
      <c r="BQ506" s="27"/>
    </row>
    <row r="507" spans="1:69" s="8" customFormat="1" x14ac:dyDescent="0.45">
      <c r="A507" s="8" t="s">
        <v>176</v>
      </c>
      <c r="B507" s="9">
        <v>46.083333333333336</v>
      </c>
      <c r="C507" s="9">
        <v>-71.033333333333331</v>
      </c>
      <c r="D507" s="8">
        <v>41</v>
      </c>
      <c r="E507" s="8">
        <v>42</v>
      </c>
      <c r="F507" s="8">
        <v>17</v>
      </c>
      <c r="G507" s="8" t="s">
        <v>30</v>
      </c>
      <c r="H507" s="8" t="s">
        <v>177</v>
      </c>
      <c r="I507" s="8">
        <v>2006</v>
      </c>
      <c r="J507" s="8">
        <v>4.2</v>
      </c>
      <c r="K507" s="8">
        <v>1213</v>
      </c>
      <c r="L507" s="8">
        <v>10</v>
      </c>
      <c r="M507" s="8">
        <v>1.38</v>
      </c>
      <c r="N507" s="9">
        <v>5.8</v>
      </c>
      <c r="P507" s="27">
        <v>11.66778085168688</v>
      </c>
      <c r="Q507" s="33">
        <f t="shared" si="73"/>
        <v>1.166778085168688</v>
      </c>
      <c r="R507" s="8">
        <v>4</v>
      </c>
      <c r="T507" s="27">
        <v>10.519435154554225</v>
      </c>
      <c r="U507" s="33">
        <f t="shared" si="74"/>
        <v>1.0519435154554224</v>
      </c>
      <c r="V507" s="8">
        <v>4</v>
      </c>
      <c r="X507" s="33">
        <v>22.187216006241105</v>
      </c>
      <c r="Y507" s="33">
        <f t="shared" si="78"/>
        <v>2.2187216006241104</v>
      </c>
      <c r="Z507" s="8">
        <v>4</v>
      </c>
      <c r="AF507" s="9">
        <v>19.5</v>
      </c>
      <c r="AG507" s="9">
        <f t="shared" si="75"/>
        <v>1.95</v>
      </c>
      <c r="AH507" s="8">
        <v>4</v>
      </c>
      <c r="AJ507" s="9">
        <v>1.7</v>
      </c>
      <c r="AK507" s="9">
        <f t="shared" si="76"/>
        <v>0.16999999999999998</v>
      </c>
      <c r="AL507" s="8">
        <v>4</v>
      </c>
      <c r="AN507" s="9">
        <f t="shared" ref="AN507:AN515" si="79">AF507/AJ507</f>
        <v>11.470588235294118</v>
      </c>
      <c r="AO507" s="9">
        <f t="shared" si="77"/>
        <v>1.1470588235294117</v>
      </c>
      <c r="AP507" s="8">
        <v>4</v>
      </c>
      <c r="AR507" s="9"/>
      <c r="AS507" s="9"/>
      <c r="AV507" s="9"/>
      <c r="AW507" s="9"/>
      <c r="AZ507" s="9"/>
      <c r="BA507" s="9"/>
      <c r="BD507" s="27"/>
      <c r="BE507" s="27"/>
      <c r="BP507" s="27"/>
      <c r="BQ507" s="27"/>
    </row>
    <row r="508" spans="1:69" s="8" customFormat="1" x14ac:dyDescent="0.45">
      <c r="B508" s="9">
        <v>46.083333333333336</v>
      </c>
      <c r="C508" s="9">
        <v>-71.033333333333331</v>
      </c>
      <c r="D508" s="8">
        <v>41</v>
      </c>
      <c r="E508" s="8">
        <v>42</v>
      </c>
      <c r="F508" s="8">
        <v>17</v>
      </c>
      <c r="G508" s="8" t="s">
        <v>30</v>
      </c>
      <c r="H508" s="8" t="s">
        <v>177</v>
      </c>
      <c r="I508" s="8">
        <v>2006</v>
      </c>
      <c r="J508" s="8">
        <v>4.2</v>
      </c>
      <c r="K508" s="8">
        <v>1213</v>
      </c>
      <c r="L508" s="8">
        <v>10</v>
      </c>
      <c r="M508" s="8">
        <v>1.38</v>
      </c>
      <c r="N508" s="9">
        <v>5.8</v>
      </c>
      <c r="P508" s="27">
        <v>9.3080483834112133</v>
      </c>
      <c r="Q508" s="33">
        <f t="shared" si="73"/>
        <v>0.93080483834112138</v>
      </c>
      <c r="R508" s="8">
        <v>4</v>
      </c>
      <c r="T508" s="27">
        <v>15.836265440044052</v>
      </c>
      <c r="U508" s="33">
        <f t="shared" si="74"/>
        <v>1.5836265440044053</v>
      </c>
      <c r="V508" s="8">
        <v>4</v>
      </c>
      <c r="X508" s="33">
        <v>25.144313823455263</v>
      </c>
      <c r="Y508" s="33">
        <f t="shared" si="78"/>
        <v>2.5144313823455264</v>
      </c>
      <c r="Z508" s="8">
        <v>4</v>
      </c>
      <c r="AF508" s="9">
        <v>19.5</v>
      </c>
      <c r="AG508" s="9">
        <f t="shared" si="75"/>
        <v>1.95</v>
      </c>
      <c r="AH508" s="8">
        <v>4</v>
      </c>
      <c r="AJ508" s="9">
        <v>1.7</v>
      </c>
      <c r="AK508" s="9">
        <f t="shared" si="76"/>
        <v>0.16999999999999998</v>
      </c>
      <c r="AL508" s="8">
        <v>4</v>
      </c>
      <c r="AN508" s="9">
        <f t="shared" si="79"/>
        <v>11.470588235294118</v>
      </c>
      <c r="AO508" s="9">
        <f t="shared" si="77"/>
        <v>1.1470588235294117</v>
      </c>
      <c r="AP508" s="8">
        <v>4</v>
      </c>
      <c r="AR508" s="9"/>
      <c r="AS508" s="9"/>
      <c r="AV508" s="9"/>
      <c r="AW508" s="9"/>
      <c r="AZ508" s="9"/>
      <c r="BA508" s="9"/>
      <c r="BD508" s="27"/>
      <c r="BE508" s="27"/>
      <c r="BP508" s="27"/>
      <c r="BQ508" s="27"/>
    </row>
    <row r="509" spans="1:69" s="8" customFormat="1" x14ac:dyDescent="0.45">
      <c r="B509" s="9">
        <v>46.083333333333336</v>
      </c>
      <c r="C509" s="9">
        <v>-71.033333333333331</v>
      </c>
      <c r="D509" s="8">
        <v>41</v>
      </c>
      <c r="E509" s="8">
        <v>42</v>
      </c>
      <c r="F509" s="8">
        <v>17</v>
      </c>
      <c r="G509" s="8" t="s">
        <v>30</v>
      </c>
      <c r="H509" s="8" t="s">
        <v>177</v>
      </c>
      <c r="I509" s="8">
        <v>2006</v>
      </c>
      <c r="J509" s="8">
        <v>4.2</v>
      </c>
      <c r="K509" s="8">
        <v>1213</v>
      </c>
      <c r="L509" s="8">
        <v>10</v>
      </c>
      <c r="M509" s="8">
        <v>1.38</v>
      </c>
      <c r="N509" s="9">
        <v>5.8</v>
      </c>
      <c r="P509" s="27">
        <v>24.432160720958834</v>
      </c>
      <c r="Q509" s="33">
        <f t="shared" si="73"/>
        <v>2.4432160720958835</v>
      </c>
      <c r="R509" s="8">
        <v>4</v>
      </c>
      <c r="T509" s="27">
        <v>10.481062425578441</v>
      </c>
      <c r="U509" s="33">
        <f t="shared" si="74"/>
        <v>1.0481062425578442</v>
      </c>
      <c r="V509" s="8">
        <v>4</v>
      </c>
      <c r="X509" s="33">
        <v>34.913223146537277</v>
      </c>
      <c r="Y509" s="33">
        <f t="shared" si="78"/>
        <v>3.4913223146537278</v>
      </c>
      <c r="Z509" s="8">
        <v>4</v>
      </c>
      <c r="AF509" s="9">
        <v>19.5</v>
      </c>
      <c r="AG509" s="9">
        <f t="shared" si="75"/>
        <v>1.95</v>
      </c>
      <c r="AH509" s="8">
        <v>4</v>
      </c>
      <c r="AJ509" s="9">
        <v>1.7</v>
      </c>
      <c r="AK509" s="9">
        <f t="shared" si="76"/>
        <v>0.16999999999999998</v>
      </c>
      <c r="AL509" s="8">
        <v>4</v>
      </c>
      <c r="AN509" s="9">
        <f t="shared" si="79"/>
        <v>11.470588235294118</v>
      </c>
      <c r="AO509" s="9">
        <f t="shared" si="77"/>
        <v>1.1470588235294117</v>
      </c>
      <c r="AP509" s="8">
        <v>4</v>
      </c>
      <c r="AR509" s="9"/>
      <c r="AS509" s="9"/>
      <c r="AV509" s="9"/>
      <c r="AW509" s="9"/>
      <c r="AZ509" s="9"/>
      <c r="BA509" s="9"/>
      <c r="BD509" s="27"/>
      <c r="BE509" s="27"/>
      <c r="BP509" s="27"/>
      <c r="BQ509" s="27"/>
    </row>
    <row r="510" spans="1:69" s="8" customFormat="1" x14ac:dyDescent="0.45">
      <c r="B510" s="9">
        <v>46.083333333333336</v>
      </c>
      <c r="C510" s="9">
        <v>-71.033333333333331</v>
      </c>
      <c r="D510" s="8">
        <v>41</v>
      </c>
      <c r="E510" s="8">
        <v>42</v>
      </c>
      <c r="F510" s="8">
        <v>17</v>
      </c>
      <c r="G510" s="8" t="s">
        <v>30</v>
      </c>
      <c r="H510" s="8" t="s">
        <v>177</v>
      </c>
      <c r="I510" s="8">
        <v>2006</v>
      </c>
      <c r="J510" s="8">
        <v>4.2</v>
      </c>
      <c r="K510" s="8">
        <v>1213</v>
      </c>
      <c r="L510" s="8">
        <v>10</v>
      </c>
      <c r="M510" s="8">
        <v>1.38</v>
      </c>
      <c r="N510" s="9">
        <v>5.8</v>
      </c>
      <c r="P510" s="27">
        <v>20.134478544099554</v>
      </c>
      <c r="Q510" s="33">
        <f t="shared" si="73"/>
        <v>2.0134478544099554</v>
      </c>
      <c r="R510" s="8">
        <v>4</v>
      </c>
      <c r="T510" s="27">
        <v>18.403001722189451</v>
      </c>
      <c r="U510" s="33">
        <f t="shared" si="74"/>
        <v>1.8403001722189452</v>
      </c>
      <c r="V510" s="8">
        <v>4</v>
      </c>
      <c r="X510" s="33">
        <v>38.537480266289009</v>
      </c>
      <c r="Y510" s="33">
        <f t="shared" si="78"/>
        <v>3.8537480266289008</v>
      </c>
      <c r="Z510" s="8">
        <v>4</v>
      </c>
      <c r="AF510" s="9">
        <v>19.5</v>
      </c>
      <c r="AG510" s="9">
        <f t="shared" si="75"/>
        <v>1.95</v>
      </c>
      <c r="AH510" s="8">
        <v>4</v>
      </c>
      <c r="AJ510" s="9">
        <v>1.7</v>
      </c>
      <c r="AK510" s="9">
        <f t="shared" si="76"/>
        <v>0.16999999999999998</v>
      </c>
      <c r="AL510" s="8">
        <v>4</v>
      </c>
      <c r="AN510" s="9">
        <f t="shared" si="79"/>
        <v>11.470588235294118</v>
      </c>
      <c r="AO510" s="9">
        <f t="shared" si="77"/>
        <v>1.1470588235294117</v>
      </c>
      <c r="AP510" s="8">
        <v>4</v>
      </c>
      <c r="AR510" s="9"/>
      <c r="AS510" s="9"/>
      <c r="AV510" s="9"/>
      <c r="AW510" s="9"/>
      <c r="AZ510" s="9"/>
      <c r="BA510" s="9"/>
      <c r="BD510" s="27"/>
      <c r="BE510" s="27"/>
      <c r="BP510" s="27"/>
      <c r="BQ510" s="27"/>
    </row>
    <row r="511" spans="1:69" s="8" customFormat="1" x14ac:dyDescent="0.45">
      <c r="A511" s="8" t="s">
        <v>178</v>
      </c>
      <c r="B511" s="9">
        <v>46.083333333333336</v>
      </c>
      <c r="C511" s="9">
        <v>-71.033333333333331</v>
      </c>
      <c r="D511" s="8">
        <v>41</v>
      </c>
      <c r="E511" s="8">
        <v>42</v>
      </c>
      <c r="F511" s="8">
        <v>27</v>
      </c>
      <c r="G511" s="8" t="s">
        <v>30</v>
      </c>
      <c r="H511" s="8" t="s">
        <v>179</v>
      </c>
      <c r="I511" s="8">
        <v>2007</v>
      </c>
      <c r="J511" s="8">
        <v>4.2</v>
      </c>
      <c r="K511" s="8">
        <v>1213</v>
      </c>
      <c r="L511" s="8">
        <v>8</v>
      </c>
      <c r="M511" s="8">
        <v>1.38</v>
      </c>
      <c r="N511" s="9">
        <v>5.5</v>
      </c>
      <c r="P511" s="27">
        <v>53.500855272943625</v>
      </c>
      <c r="Q511" s="33">
        <f t="shared" si="73"/>
        <v>5.3500855272943628</v>
      </c>
      <c r="R511" s="8">
        <v>3</v>
      </c>
      <c r="T511" s="27">
        <v>30.000000000000007</v>
      </c>
      <c r="U511" s="33">
        <f t="shared" si="74"/>
        <v>3.0000000000000009</v>
      </c>
      <c r="V511" s="8">
        <v>3</v>
      </c>
      <c r="X511" s="33">
        <v>83.500855272943625</v>
      </c>
      <c r="Y511" s="33">
        <f t="shared" si="78"/>
        <v>8.3500855272943628</v>
      </c>
      <c r="Z511" s="8">
        <v>3</v>
      </c>
      <c r="AF511" s="9">
        <v>22</v>
      </c>
      <c r="AG511" s="9">
        <f t="shared" si="75"/>
        <v>2.2000000000000002</v>
      </c>
      <c r="AH511" s="8">
        <v>3</v>
      </c>
      <c r="AJ511" s="9">
        <v>1.9</v>
      </c>
      <c r="AK511" s="9">
        <f t="shared" si="76"/>
        <v>0.19</v>
      </c>
      <c r="AL511" s="8">
        <v>3</v>
      </c>
      <c r="AN511" s="9">
        <f t="shared" si="79"/>
        <v>11.578947368421053</v>
      </c>
      <c r="AO511" s="9">
        <f t="shared" si="77"/>
        <v>1.1578947368421053</v>
      </c>
      <c r="AP511" s="8">
        <v>3</v>
      </c>
      <c r="AR511" s="9"/>
      <c r="AS511" s="9"/>
      <c r="AV511" s="9"/>
      <c r="AW511" s="9"/>
      <c r="AZ511" s="9"/>
      <c r="BA511" s="9"/>
      <c r="BD511" s="27"/>
      <c r="BE511" s="27"/>
      <c r="BP511" s="27"/>
      <c r="BQ511" s="27"/>
    </row>
    <row r="512" spans="1:69" s="8" customFormat="1" x14ac:dyDescent="0.45">
      <c r="B512" s="9">
        <v>46.083333333333336</v>
      </c>
      <c r="C512" s="9">
        <v>-71.033333333333331</v>
      </c>
      <c r="D512" s="8">
        <v>41</v>
      </c>
      <c r="E512" s="8">
        <v>42</v>
      </c>
      <c r="F512" s="8">
        <v>27</v>
      </c>
      <c r="G512" s="8" t="s">
        <v>30</v>
      </c>
      <c r="H512" s="8" t="s">
        <v>179</v>
      </c>
      <c r="I512" s="8">
        <v>2007</v>
      </c>
      <c r="J512" s="8">
        <v>4.2</v>
      </c>
      <c r="K512" s="8">
        <v>1213</v>
      </c>
      <c r="L512" s="8">
        <v>8</v>
      </c>
      <c r="M512" s="8">
        <v>1.38</v>
      </c>
      <c r="N512" s="9">
        <v>5.5</v>
      </c>
      <c r="P512" s="27">
        <v>463.1342655028314</v>
      </c>
      <c r="Q512" s="33">
        <f t="shared" si="73"/>
        <v>46.31342655028314</v>
      </c>
      <c r="R512" s="8">
        <v>3</v>
      </c>
      <c r="T512" s="27">
        <v>46.304347826086911</v>
      </c>
      <c r="U512" s="33">
        <f t="shared" si="74"/>
        <v>4.6304347826086909</v>
      </c>
      <c r="V512" s="8">
        <v>3</v>
      </c>
      <c r="X512" s="33">
        <v>509.43861332891834</v>
      </c>
      <c r="Y512" s="33">
        <f t="shared" si="78"/>
        <v>50.943861332891835</v>
      </c>
      <c r="Z512" s="8">
        <v>3</v>
      </c>
      <c r="AF512" s="9">
        <v>22</v>
      </c>
      <c r="AG512" s="9">
        <f t="shared" si="75"/>
        <v>2.2000000000000002</v>
      </c>
      <c r="AH512" s="8">
        <v>3</v>
      </c>
      <c r="AJ512" s="9">
        <v>1.9</v>
      </c>
      <c r="AK512" s="9">
        <f t="shared" si="76"/>
        <v>0.19</v>
      </c>
      <c r="AL512" s="8">
        <v>3</v>
      </c>
      <c r="AN512" s="9">
        <f t="shared" si="79"/>
        <v>11.578947368421053</v>
      </c>
      <c r="AO512" s="9">
        <f t="shared" si="77"/>
        <v>1.1578947368421053</v>
      </c>
      <c r="AP512" s="8">
        <v>3</v>
      </c>
      <c r="AR512" s="9"/>
      <c r="AS512" s="9"/>
      <c r="AV512" s="9"/>
      <c r="AW512" s="9"/>
      <c r="AZ512" s="9"/>
      <c r="BA512" s="9"/>
      <c r="BD512" s="27"/>
      <c r="BE512" s="27"/>
      <c r="BP512" s="27"/>
      <c r="BQ512" s="27"/>
    </row>
    <row r="513" spans="1:69" s="8" customFormat="1" x14ac:dyDescent="0.45">
      <c r="B513" s="9">
        <v>46.083333333333336</v>
      </c>
      <c r="C513" s="9">
        <v>-71.033333333333331</v>
      </c>
      <c r="D513" s="8">
        <v>41</v>
      </c>
      <c r="E513" s="8">
        <v>42</v>
      </c>
      <c r="F513" s="8">
        <v>27</v>
      </c>
      <c r="G513" s="8" t="s">
        <v>30</v>
      </c>
      <c r="H513" s="8" t="s">
        <v>179</v>
      </c>
      <c r="I513" s="8">
        <v>2007</v>
      </c>
      <c r="J513" s="8">
        <v>4.2</v>
      </c>
      <c r="K513" s="8">
        <v>1213</v>
      </c>
      <c r="L513" s="8">
        <v>8</v>
      </c>
      <c r="M513" s="8">
        <v>1.38</v>
      </c>
      <c r="N513" s="9">
        <v>5.5</v>
      </c>
      <c r="P513" s="27">
        <v>57.741056819872114</v>
      </c>
      <c r="Q513" s="33">
        <f t="shared" si="73"/>
        <v>5.7741056819872112</v>
      </c>
      <c r="R513" s="8">
        <v>3</v>
      </c>
      <c r="T513" s="27">
        <v>34.903381642512073</v>
      </c>
      <c r="U513" s="33">
        <f t="shared" si="74"/>
        <v>3.4903381642512072</v>
      </c>
      <c r="V513" s="8">
        <v>3</v>
      </c>
      <c r="X513" s="33">
        <v>92.644438462384187</v>
      </c>
      <c r="Y513" s="33">
        <f t="shared" si="78"/>
        <v>9.264443846238418</v>
      </c>
      <c r="Z513" s="8">
        <v>3</v>
      </c>
      <c r="AF513" s="9">
        <v>22</v>
      </c>
      <c r="AG513" s="9">
        <f t="shared" si="75"/>
        <v>2.2000000000000002</v>
      </c>
      <c r="AH513" s="8">
        <v>3</v>
      </c>
      <c r="AJ513" s="9">
        <v>1.9</v>
      </c>
      <c r="AK513" s="9">
        <f t="shared" si="76"/>
        <v>0.19</v>
      </c>
      <c r="AL513" s="8">
        <v>3</v>
      </c>
      <c r="AN513" s="9">
        <f t="shared" si="79"/>
        <v>11.578947368421053</v>
      </c>
      <c r="AO513" s="9">
        <f t="shared" si="77"/>
        <v>1.1578947368421053</v>
      </c>
      <c r="AP513" s="8">
        <v>3</v>
      </c>
      <c r="AR513" s="9"/>
      <c r="AS513" s="9"/>
      <c r="AV513" s="9"/>
      <c r="AW513" s="9"/>
      <c r="AZ513" s="9"/>
      <c r="BA513" s="9"/>
      <c r="BD513" s="27"/>
      <c r="BE513" s="27"/>
      <c r="BP513" s="27"/>
      <c r="BQ513" s="27"/>
    </row>
    <row r="514" spans="1:69" s="8" customFormat="1" x14ac:dyDescent="0.45">
      <c r="B514" s="9">
        <v>46.083333333333336</v>
      </c>
      <c r="C514" s="9">
        <v>-71.033333333333331</v>
      </c>
      <c r="D514" s="8">
        <v>41</v>
      </c>
      <c r="E514" s="8">
        <v>42</v>
      </c>
      <c r="F514" s="8">
        <v>27</v>
      </c>
      <c r="G514" s="8" t="s">
        <v>30</v>
      </c>
      <c r="H514" s="8" t="s">
        <v>179</v>
      </c>
      <c r="I514" s="8">
        <v>2007</v>
      </c>
      <c r="J514" s="8">
        <v>4.2</v>
      </c>
      <c r="K514" s="8">
        <v>1213</v>
      </c>
      <c r="L514" s="8">
        <v>8</v>
      </c>
      <c r="M514" s="8">
        <v>1.38</v>
      </c>
      <c r="N514" s="9">
        <v>5.5</v>
      </c>
      <c r="P514" s="27">
        <v>3.9179402796370644</v>
      </c>
      <c r="Q514" s="33">
        <f t="shared" si="73"/>
        <v>0.39179402796370644</v>
      </c>
      <c r="R514" s="8">
        <v>3</v>
      </c>
      <c r="T514" s="27">
        <v>27.318840579710145</v>
      </c>
      <c r="U514" s="33">
        <f t="shared" si="74"/>
        <v>2.7318840579710146</v>
      </c>
      <c r="V514" s="8">
        <v>3</v>
      </c>
      <c r="X514" s="33">
        <v>31.23678085934721</v>
      </c>
      <c r="Y514" s="33">
        <f t="shared" si="78"/>
        <v>3.1236780859347211</v>
      </c>
      <c r="Z514" s="8">
        <v>3</v>
      </c>
      <c r="AF514" s="9">
        <v>22</v>
      </c>
      <c r="AG514" s="9">
        <f t="shared" si="75"/>
        <v>2.2000000000000002</v>
      </c>
      <c r="AH514" s="8">
        <v>3</v>
      </c>
      <c r="AJ514" s="9">
        <v>1.9</v>
      </c>
      <c r="AK514" s="9">
        <f t="shared" si="76"/>
        <v>0.19</v>
      </c>
      <c r="AL514" s="8">
        <v>3</v>
      </c>
      <c r="AN514" s="9">
        <f t="shared" si="79"/>
        <v>11.578947368421053</v>
      </c>
      <c r="AO514" s="9">
        <f t="shared" si="77"/>
        <v>1.1578947368421053</v>
      </c>
      <c r="AP514" s="8">
        <v>3</v>
      </c>
      <c r="AR514" s="9"/>
      <c r="AS514" s="9"/>
      <c r="AV514" s="9"/>
      <c r="AW514" s="9"/>
      <c r="AZ514" s="9"/>
      <c r="BA514" s="9"/>
      <c r="BD514" s="27"/>
      <c r="BE514" s="27"/>
      <c r="BP514" s="27"/>
      <c r="BQ514" s="27"/>
    </row>
    <row r="515" spans="1:69" s="8" customFormat="1" x14ac:dyDescent="0.45">
      <c r="B515" s="9">
        <v>46.083333333333336</v>
      </c>
      <c r="C515" s="9">
        <v>-71.033333333333331</v>
      </c>
      <c r="D515" s="8">
        <v>41</v>
      </c>
      <c r="E515" s="8">
        <v>42</v>
      </c>
      <c r="F515" s="8">
        <v>27</v>
      </c>
      <c r="G515" s="8" t="s">
        <v>30</v>
      </c>
      <c r="H515" s="8" t="s">
        <v>179</v>
      </c>
      <c r="I515" s="8">
        <v>2007</v>
      </c>
      <c r="J515" s="8">
        <v>4.2</v>
      </c>
      <c r="K515" s="8">
        <v>1213</v>
      </c>
      <c r="L515" s="8">
        <v>8</v>
      </c>
      <c r="M515" s="8">
        <v>1.38</v>
      </c>
      <c r="N515" s="9">
        <v>5.5</v>
      </c>
      <c r="P515" s="27">
        <v>41.841997620110135</v>
      </c>
      <c r="Q515" s="33">
        <f t="shared" si="73"/>
        <v>4.1841997620110138</v>
      </c>
      <c r="R515" s="8">
        <v>3</v>
      </c>
      <c r="T515" s="27">
        <v>33.115942028985501</v>
      </c>
      <c r="U515" s="33">
        <f t="shared" si="74"/>
        <v>3.3115942028985499</v>
      </c>
      <c r="V515" s="8">
        <v>3</v>
      </c>
      <c r="X515" s="33">
        <v>74.957939649095636</v>
      </c>
      <c r="Y515" s="33">
        <f t="shared" si="78"/>
        <v>7.4957939649095637</v>
      </c>
      <c r="Z515" s="8">
        <v>3</v>
      </c>
      <c r="AF515" s="9">
        <v>22</v>
      </c>
      <c r="AG515" s="9">
        <f t="shared" si="75"/>
        <v>2.2000000000000002</v>
      </c>
      <c r="AH515" s="8">
        <v>3</v>
      </c>
      <c r="AJ515" s="9">
        <v>1.9</v>
      </c>
      <c r="AK515" s="9">
        <f t="shared" si="76"/>
        <v>0.19</v>
      </c>
      <c r="AL515" s="8">
        <v>3</v>
      </c>
      <c r="AN515" s="9">
        <f t="shared" si="79"/>
        <v>11.578947368421053</v>
      </c>
      <c r="AO515" s="9">
        <f t="shared" si="77"/>
        <v>1.1578947368421053</v>
      </c>
      <c r="AP515" s="8">
        <v>3</v>
      </c>
      <c r="AR515" s="9"/>
      <c r="AS515" s="9"/>
      <c r="AV515" s="9"/>
      <c r="AW515" s="9"/>
      <c r="AZ515" s="9"/>
      <c r="BA515" s="9"/>
      <c r="BD515" s="27"/>
      <c r="BE515" s="27"/>
      <c r="BP515" s="27"/>
      <c r="BQ515" s="27"/>
    </row>
    <row r="516" spans="1:69" s="8" customFormat="1" x14ac:dyDescent="0.45">
      <c r="A516" s="8" t="s">
        <v>180</v>
      </c>
      <c r="B516" s="9">
        <v>46.766666666666666</v>
      </c>
      <c r="C516" s="9">
        <v>-71.316666666666663</v>
      </c>
      <c r="D516" s="8">
        <v>0.7</v>
      </c>
      <c r="E516" s="8">
        <v>0.11</v>
      </c>
      <c r="F516" s="8">
        <v>0.19</v>
      </c>
      <c r="G516" s="8" t="s">
        <v>30</v>
      </c>
      <c r="H516" s="8" t="s">
        <v>181</v>
      </c>
      <c r="I516" s="8">
        <v>2001</v>
      </c>
      <c r="J516" s="8">
        <v>4.2</v>
      </c>
      <c r="K516" s="8">
        <v>1213</v>
      </c>
      <c r="L516" s="8">
        <v>7.5</v>
      </c>
      <c r="M516" s="8">
        <v>1.3</v>
      </c>
      <c r="N516" s="9"/>
      <c r="P516" s="27">
        <v>3.4101700768367444</v>
      </c>
      <c r="Q516" s="27">
        <f t="shared" si="73"/>
        <v>0.34101700768367443</v>
      </c>
      <c r="R516" s="8">
        <v>4</v>
      </c>
      <c r="T516" s="27">
        <v>2.909891828097634</v>
      </c>
      <c r="U516" s="27">
        <f t="shared" si="74"/>
        <v>0.29098918280976338</v>
      </c>
      <c r="V516" s="8">
        <v>4</v>
      </c>
      <c r="X516" s="33">
        <v>6.320061904934378</v>
      </c>
      <c r="Y516" s="27">
        <f t="shared" si="78"/>
        <v>0.63200619049343776</v>
      </c>
      <c r="Z516" s="8">
        <v>4</v>
      </c>
      <c r="AF516" s="9"/>
      <c r="AG516" s="9"/>
      <c r="AJ516" s="9"/>
      <c r="AK516" s="9"/>
      <c r="AN516" s="9"/>
      <c r="AO516" s="9"/>
      <c r="AR516" s="9"/>
      <c r="AS516" s="9"/>
      <c r="AV516" s="9"/>
      <c r="AW516" s="9"/>
      <c r="AZ516" s="9"/>
      <c r="BA516" s="9"/>
      <c r="BD516" s="27"/>
      <c r="BE516" s="27"/>
      <c r="BP516" s="27"/>
      <c r="BQ516" s="27"/>
    </row>
    <row r="517" spans="1:69" s="8" customFormat="1" x14ac:dyDescent="0.45">
      <c r="B517" s="9">
        <v>46.766666666666666</v>
      </c>
      <c r="C517" s="9">
        <v>-71.316666666666663</v>
      </c>
      <c r="D517" s="8">
        <v>0.7</v>
      </c>
      <c r="E517" s="8">
        <v>0.11</v>
      </c>
      <c r="F517" s="8">
        <v>0.19</v>
      </c>
      <c r="G517" s="8" t="s">
        <v>30</v>
      </c>
      <c r="H517" s="8" t="s">
        <v>182</v>
      </c>
      <c r="I517" s="8">
        <v>2001</v>
      </c>
      <c r="J517" s="8">
        <v>4.2</v>
      </c>
      <c r="K517" s="8">
        <v>1213</v>
      </c>
      <c r="L517" s="8">
        <v>7.5</v>
      </c>
      <c r="M517" s="8">
        <v>1.3</v>
      </c>
      <c r="N517" s="9"/>
      <c r="P517" s="27">
        <v>4.0231373564706905</v>
      </c>
      <c r="Q517" s="27">
        <f t="shared" si="73"/>
        <v>0.40231373564706907</v>
      </c>
      <c r="R517" s="8">
        <v>4</v>
      </c>
      <c r="T517" s="27">
        <v>0.69984740169436721</v>
      </c>
      <c r="U517" s="27">
        <f t="shared" si="74"/>
        <v>6.9984740169436718E-2</v>
      </c>
      <c r="V517" s="8">
        <v>4</v>
      </c>
      <c r="X517" s="33">
        <v>4.7229847581650573</v>
      </c>
      <c r="Y517" s="27">
        <f t="shared" si="78"/>
        <v>0.47229847581650575</v>
      </c>
      <c r="Z517" s="8">
        <v>4</v>
      </c>
      <c r="AF517" s="9"/>
      <c r="AG517" s="9"/>
      <c r="AJ517" s="9"/>
      <c r="AK517" s="9"/>
      <c r="AN517" s="9"/>
      <c r="AO517" s="9"/>
      <c r="AR517" s="9"/>
      <c r="AS517" s="9"/>
      <c r="AV517" s="9"/>
      <c r="AW517" s="9"/>
      <c r="AZ517" s="9"/>
      <c r="BA517" s="9"/>
      <c r="BD517" s="27"/>
      <c r="BE517" s="27"/>
      <c r="BP517" s="27"/>
      <c r="BQ517" s="27"/>
    </row>
    <row r="518" spans="1:69" s="8" customFormat="1" ht="15.75" customHeight="1" x14ac:dyDescent="0.45">
      <c r="B518" s="9">
        <v>46.766666666666666</v>
      </c>
      <c r="C518" s="9">
        <v>-71.316666666666663</v>
      </c>
      <c r="D518" s="8">
        <v>0.7</v>
      </c>
      <c r="E518" s="8">
        <v>0.11</v>
      </c>
      <c r="F518" s="8">
        <v>0.19</v>
      </c>
      <c r="G518" s="8" t="s">
        <v>30</v>
      </c>
      <c r="H518" s="8" t="s">
        <v>183</v>
      </c>
      <c r="I518" s="8">
        <v>2001</v>
      </c>
      <c r="J518" s="8">
        <v>4.2</v>
      </c>
      <c r="K518" s="8">
        <v>1213</v>
      </c>
      <c r="L518" s="8">
        <v>7.5</v>
      </c>
      <c r="M518" s="8">
        <v>1.3</v>
      </c>
      <c r="N518" s="9"/>
      <c r="P518" s="27">
        <v>3.9497539497539513</v>
      </c>
      <c r="Q518" s="27">
        <f t="shared" si="73"/>
        <v>0.39497539497539513</v>
      </c>
      <c r="R518" s="8">
        <v>4</v>
      </c>
      <c r="T518" s="27">
        <v>2.644160295875337</v>
      </c>
      <c r="U518" s="27">
        <f t="shared" si="74"/>
        <v>0.26441602958753369</v>
      </c>
      <c r="V518" s="8">
        <v>4</v>
      </c>
      <c r="X518" s="33">
        <v>6.5939142456292874</v>
      </c>
      <c r="Y518" s="27">
        <f t="shared" si="78"/>
        <v>0.65939142456292876</v>
      </c>
      <c r="Z518" s="8">
        <v>4</v>
      </c>
      <c r="AF518" s="9"/>
      <c r="AG518" s="9"/>
      <c r="AJ518" s="9"/>
      <c r="AK518" s="9"/>
      <c r="AN518" s="9"/>
      <c r="AO518" s="9"/>
      <c r="AR518" s="9"/>
      <c r="AS518" s="9"/>
      <c r="AV518" s="9"/>
      <c r="AW518" s="9"/>
      <c r="AZ518" s="9"/>
      <c r="BA518" s="9"/>
      <c r="BD518" s="27"/>
      <c r="BE518" s="27"/>
      <c r="BP518" s="27"/>
      <c r="BQ518" s="27"/>
    </row>
    <row r="519" spans="1:69" s="8" customFormat="1" x14ac:dyDescent="0.45">
      <c r="B519" s="9">
        <v>46.766666666666666</v>
      </c>
      <c r="C519" s="9">
        <v>-71.316666666666663</v>
      </c>
      <c r="D519" s="8">
        <v>0.44</v>
      </c>
      <c r="E519" s="8">
        <v>0.34</v>
      </c>
      <c r="F519" s="8">
        <v>0.22</v>
      </c>
      <c r="G519" s="8" t="s">
        <v>30</v>
      </c>
      <c r="H519" s="8" t="s">
        <v>181</v>
      </c>
      <c r="I519" s="8">
        <v>2001</v>
      </c>
      <c r="J519" s="8">
        <v>4.2</v>
      </c>
      <c r="K519" s="8">
        <v>1213</v>
      </c>
      <c r="L519" s="8">
        <v>7.5</v>
      </c>
      <c r="M519" s="8">
        <v>1.3</v>
      </c>
      <c r="N519" s="9"/>
      <c r="P519" s="27">
        <v>2.407244230300531</v>
      </c>
      <c r="Q519" s="27">
        <f t="shared" si="73"/>
        <v>0.24072442303005309</v>
      </c>
      <c r="R519" s="8">
        <v>4</v>
      </c>
      <c r="T519" s="27">
        <v>2.9008029008029008</v>
      </c>
      <c r="U519" s="27">
        <f t="shared" si="74"/>
        <v>0.29008029008029007</v>
      </c>
      <c r="V519" s="8">
        <v>4</v>
      </c>
      <c r="X519" s="33">
        <v>5.3080471311034314</v>
      </c>
      <c r="Y519" s="27">
        <f t="shared" si="78"/>
        <v>0.53080471311034316</v>
      </c>
      <c r="Z519" s="8">
        <v>4</v>
      </c>
      <c r="AF519" s="9"/>
      <c r="AG519" s="9"/>
      <c r="AJ519" s="9"/>
      <c r="AK519" s="9"/>
      <c r="AN519" s="9"/>
      <c r="AO519" s="9"/>
      <c r="AR519" s="9"/>
      <c r="AS519" s="9"/>
      <c r="AV519" s="9"/>
      <c r="AW519" s="9"/>
      <c r="AZ519" s="9"/>
      <c r="BA519" s="9"/>
      <c r="BD519" s="27"/>
      <c r="BE519" s="27"/>
      <c r="BP519" s="27"/>
      <c r="BQ519" s="27"/>
    </row>
    <row r="520" spans="1:69" s="8" customFormat="1" x14ac:dyDescent="0.45">
      <c r="B520" s="9">
        <v>46.766666666666666</v>
      </c>
      <c r="C520" s="9">
        <v>-71.316666666666663</v>
      </c>
      <c r="D520" s="8">
        <v>0.44</v>
      </c>
      <c r="E520" s="8">
        <v>0.34</v>
      </c>
      <c r="F520" s="8">
        <v>0.22</v>
      </c>
      <c r="G520" s="8" t="s">
        <v>30</v>
      </c>
      <c r="H520" s="8" t="s">
        <v>182</v>
      </c>
      <c r="I520" s="8">
        <v>2001</v>
      </c>
      <c r="J520" s="8">
        <v>4.2</v>
      </c>
      <c r="K520" s="8">
        <v>1213</v>
      </c>
      <c r="L520" s="8">
        <v>7.5</v>
      </c>
      <c r="M520" s="8">
        <v>1.3</v>
      </c>
      <c r="N520" s="9"/>
      <c r="P520" s="27">
        <v>2.4297418399295059</v>
      </c>
      <c r="Q520" s="27">
        <f t="shared" si="73"/>
        <v>0.24297418399295059</v>
      </c>
      <c r="R520" s="8">
        <v>4</v>
      </c>
      <c r="T520" s="27">
        <v>2.317104756129146</v>
      </c>
      <c r="U520" s="27">
        <f t="shared" si="74"/>
        <v>0.23171047561291461</v>
      </c>
      <c r="V520" s="8">
        <v>4</v>
      </c>
      <c r="X520" s="33">
        <v>4.7468465960586519</v>
      </c>
      <c r="Y520" s="27">
        <f t="shared" si="78"/>
        <v>0.4746846596058652</v>
      </c>
      <c r="Z520" s="8">
        <v>4</v>
      </c>
      <c r="AF520" s="9"/>
      <c r="AG520" s="9"/>
      <c r="AJ520" s="9"/>
      <c r="AK520" s="9"/>
      <c r="AN520" s="9"/>
      <c r="AO520" s="9"/>
      <c r="AR520" s="9"/>
      <c r="AS520" s="9"/>
      <c r="AV520" s="9"/>
      <c r="AW520" s="9"/>
      <c r="AZ520" s="9"/>
      <c r="BA520" s="9"/>
      <c r="BD520" s="27"/>
      <c r="BE520" s="27"/>
      <c r="BP520" s="27"/>
      <c r="BQ520" s="27"/>
    </row>
    <row r="521" spans="1:69" s="8" customFormat="1" x14ac:dyDescent="0.45">
      <c r="B521" s="9">
        <v>46.766666666666666</v>
      </c>
      <c r="C521" s="9">
        <v>-71.316666666666663</v>
      </c>
      <c r="D521" s="8">
        <v>0.44</v>
      </c>
      <c r="E521" s="8">
        <v>0.34</v>
      </c>
      <c r="F521" s="8">
        <v>0.22</v>
      </c>
      <c r="G521" s="8" t="s">
        <v>30</v>
      </c>
      <c r="H521" s="8" t="s">
        <v>183</v>
      </c>
      <c r="I521" s="8">
        <v>2001</v>
      </c>
      <c r="J521" s="8">
        <v>4.2</v>
      </c>
      <c r="K521" s="8">
        <v>1213</v>
      </c>
      <c r="L521" s="8">
        <v>7.5</v>
      </c>
      <c r="M521" s="8">
        <v>1.3</v>
      </c>
      <c r="N521" s="9"/>
      <c r="P521" s="27">
        <v>2.0172856633982641</v>
      </c>
      <c r="Q521" s="27">
        <f t="shared" si="73"/>
        <v>0.20172856633982642</v>
      </c>
      <c r="R521" s="8">
        <v>4</v>
      </c>
      <c r="T521" s="27">
        <v>2.8212076992564801</v>
      </c>
      <c r="U521" s="27">
        <f t="shared" si="74"/>
        <v>0.282120769925648</v>
      </c>
      <c r="V521" s="8">
        <v>4</v>
      </c>
      <c r="X521" s="33">
        <v>4.8384933626547442</v>
      </c>
      <c r="Y521" s="27">
        <f t="shared" si="78"/>
        <v>0.48384933626547444</v>
      </c>
      <c r="Z521" s="8">
        <v>4</v>
      </c>
      <c r="AF521" s="9"/>
      <c r="AG521" s="9"/>
      <c r="AJ521" s="9"/>
      <c r="AK521" s="9"/>
      <c r="AN521" s="9"/>
      <c r="AO521" s="9"/>
      <c r="AR521" s="9"/>
      <c r="AS521" s="9"/>
      <c r="AV521" s="9"/>
      <c r="AW521" s="9"/>
      <c r="AZ521" s="9"/>
      <c r="BA521" s="9"/>
      <c r="BD521" s="27"/>
      <c r="BE521" s="27"/>
      <c r="BP521" s="27"/>
      <c r="BQ521" s="27"/>
    </row>
    <row r="522" spans="1:69" s="8" customFormat="1" x14ac:dyDescent="0.45">
      <c r="B522" s="9">
        <v>46.766666666666666</v>
      </c>
      <c r="C522" s="9">
        <v>-71.316666666666663</v>
      </c>
      <c r="D522" s="8">
        <v>0.44</v>
      </c>
      <c r="E522" s="8">
        <v>0.34</v>
      </c>
      <c r="F522" s="8">
        <v>0.22</v>
      </c>
      <c r="G522" s="8" t="s">
        <v>30</v>
      </c>
      <c r="H522" s="8" t="s">
        <v>181</v>
      </c>
      <c r="I522" s="8">
        <v>2002</v>
      </c>
      <c r="J522" s="8">
        <v>4.2</v>
      </c>
      <c r="K522" s="8">
        <v>1213</v>
      </c>
      <c r="L522" s="8">
        <v>7.5</v>
      </c>
      <c r="M522" s="8">
        <v>1.3</v>
      </c>
      <c r="N522" s="9"/>
      <c r="P522" s="27">
        <v>2.8615925075202147</v>
      </c>
      <c r="Q522" s="27">
        <f t="shared" si="73"/>
        <v>0.28615925075202148</v>
      </c>
      <c r="R522" s="8">
        <v>4</v>
      </c>
      <c r="T522" s="27">
        <v>6.2026314339182296</v>
      </c>
      <c r="U522" s="27">
        <f t="shared" si="74"/>
        <v>0.62026314339182298</v>
      </c>
      <c r="V522" s="8">
        <v>4</v>
      </c>
      <c r="X522" s="33">
        <v>9.0642239414384438</v>
      </c>
      <c r="Y522" s="27">
        <f t="shared" si="78"/>
        <v>0.9064223941438444</v>
      </c>
      <c r="Z522" s="8">
        <v>4</v>
      </c>
      <c r="AF522" s="9"/>
      <c r="AG522" s="9"/>
      <c r="AJ522" s="9"/>
      <c r="AK522" s="9"/>
      <c r="AN522" s="9"/>
      <c r="AO522" s="9"/>
      <c r="AR522" s="9"/>
      <c r="AS522" s="9"/>
      <c r="AV522" s="9"/>
      <c r="AW522" s="9"/>
      <c r="AZ522" s="9"/>
      <c r="BA522" s="9"/>
      <c r="BD522" s="27"/>
      <c r="BE522" s="27"/>
      <c r="BP522" s="27"/>
      <c r="BQ522" s="27"/>
    </row>
    <row r="523" spans="1:69" s="8" customFormat="1" x14ac:dyDescent="0.45">
      <c r="B523" s="9">
        <v>46.766666666666666</v>
      </c>
      <c r="C523" s="9">
        <v>-71.316666666666663</v>
      </c>
      <c r="D523" s="8">
        <v>0.44</v>
      </c>
      <c r="E523" s="8">
        <v>0.34</v>
      </c>
      <c r="F523" s="8">
        <v>0.22</v>
      </c>
      <c r="G523" s="8" t="s">
        <v>30</v>
      </c>
      <c r="H523" s="8" t="s">
        <v>182</v>
      </c>
      <c r="I523" s="8">
        <v>2002</v>
      </c>
      <c r="J523" s="8">
        <v>4.2</v>
      </c>
      <c r="K523" s="8">
        <v>1213</v>
      </c>
      <c r="L523" s="8">
        <v>7.5</v>
      </c>
      <c r="M523" s="8">
        <v>1.3</v>
      </c>
      <c r="N523" s="9"/>
      <c r="P523" s="27">
        <v>2.1959735743594475</v>
      </c>
      <c r="Q523" s="27">
        <f t="shared" si="73"/>
        <v>0.21959735743594475</v>
      </c>
      <c r="R523" s="8">
        <v>4</v>
      </c>
      <c r="T523" s="27">
        <v>1.2948705968049958</v>
      </c>
      <c r="U523" s="27">
        <f t="shared" si="74"/>
        <v>0.12948705968049959</v>
      </c>
      <c r="V523" s="8">
        <v>4</v>
      </c>
      <c r="X523" s="33">
        <v>3.4908441711644436</v>
      </c>
      <c r="Y523" s="27">
        <f t="shared" si="78"/>
        <v>0.34908441711644433</v>
      </c>
      <c r="Z523" s="8">
        <v>4</v>
      </c>
      <c r="AF523" s="9"/>
      <c r="AG523" s="9"/>
      <c r="AJ523" s="9"/>
      <c r="AK523" s="9"/>
      <c r="AN523" s="9"/>
      <c r="AO523" s="9"/>
      <c r="AR523" s="9"/>
      <c r="AS523" s="9"/>
      <c r="AV523" s="9"/>
      <c r="AW523" s="9"/>
      <c r="AZ523" s="9"/>
      <c r="BA523" s="9"/>
      <c r="BD523" s="27"/>
      <c r="BE523" s="27"/>
      <c r="BP523" s="27"/>
      <c r="BQ523" s="27"/>
    </row>
    <row r="524" spans="1:69" s="8" customFormat="1" x14ac:dyDescent="0.45">
      <c r="B524" s="9">
        <v>46.766666666666666</v>
      </c>
      <c r="C524" s="9">
        <v>-71.316666666666663</v>
      </c>
      <c r="D524" s="8">
        <v>0.44</v>
      </c>
      <c r="E524" s="8">
        <v>0.34</v>
      </c>
      <c r="F524" s="8">
        <v>0.22</v>
      </c>
      <c r="G524" s="8" t="s">
        <v>30</v>
      </c>
      <c r="H524" s="8" t="s">
        <v>183</v>
      </c>
      <c r="I524" s="8">
        <v>2002</v>
      </c>
      <c r="J524" s="8">
        <v>4.2</v>
      </c>
      <c r="K524" s="8">
        <v>1213</v>
      </c>
      <c r="L524" s="8">
        <v>7.5</v>
      </c>
      <c r="M524" s="8">
        <v>1.3</v>
      </c>
      <c r="N524" s="9"/>
      <c r="P524" s="27">
        <v>2.0423692051685034</v>
      </c>
      <c r="Q524" s="27">
        <f t="shared" si="73"/>
        <v>0.20423692051685033</v>
      </c>
      <c r="R524" s="8">
        <v>4</v>
      </c>
      <c r="T524" s="27">
        <v>8.0610726531668497</v>
      </c>
      <c r="U524" s="27">
        <f t="shared" si="74"/>
        <v>0.80610726531668497</v>
      </c>
      <c r="V524" s="8">
        <v>4</v>
      </c>
      <c r="X524" s="33">
        <v>10.103441858335353</v>
      </c>
      <c r="Y524" s="27">
        <f t="shared" si="78"/>
        <v>1.0103441858335354</v>
      </c>
      <c r="Z524" s="8">
        <v>4</v>
      </c>
      <c r="AF524" s="9"/>
      <c r="AG524" s="9"/>
      <c r="AJ524" s="9"/>
      <c r="AK524" s="9"/>
      <c r="AN524" s="9"/>
      <c r="AO524" s="9"/>
      <c r="AR524" s="9"/>
      <c r="AS524" s="9"/>
      <c r="AV524" s="9"/>
      <c r="AW524" s="9"/>
      <c r="AZ524" s="9"/>
      <c r="BA524" s="9"/>
      <c r="BD524" s="27"/>
      <c r="BE524" s="27"/>
      <c r="BP524" s="27"/>
      <c r="BQ524" s="27"/>
    </row>
    <row r="525" spans="1:69" s="8" customFormat="1" x14ac:dyDescent="0.45">
      <c r="B525" s="9">
        <v>46.766666666666666</v>
      </c>
      <c r="C525" s="9">
        <v>-71.316666666666663</v>
      </c>
      <c r="D525" s="8">
        <v>0.44</v>
      </c>
      <c r="E525" s="8">
        <v>0.34</v>
      </c>
      <c r="F525" s="8">
        <v>0.22</v>
      </c>
      <c r="G525" s="8" t="s">
        <v>30</v>
      </c>
      <c r="H525" s="8" t="s">
        <v>181</v>
      </c>
      <c r="I525" s="8" t="s">
        <v>150</v>
      </c>
      <c r="J525" s="8">
        <v>4.2</v>
      </c>
      <c r="K525" s="8">
        <v>1213</v>
      </c>
      <c r="L525" s="8">
        <v>7.5</v>
      </c>
      <c r="M525" s="8">
        <v>1.3</v>
      </c>
      <c r="N525" s="9"/>
      <c r="P525" s="27">
        <v>2.6344183689103726</v>
      </c>
      <c r="Q525" s="27">
        <f t="shared" si="73"/>
        <v>0.26344183689103728</v>
      </c>
      <c r="R525" s="8">
        <v>4</v>
      </c>
      <c r="T525" s="27">
        <v>4.5517171673605645</v>
      </c>
      <c r="U525" s="27">
        <f t="shared" si="74"/>
        <v>0.45517171673605644</v>
      </c>
      <c r="V525" s="8">
        <v>4</v>
      </c>
      <c r="X525" s="33">
        <v>7.186135536270938</v>
      </c>
      <c r="Y525" s="27">
        <f t="shared" si="78"/>
        <v>0.71861355362709378</v>
      </c>
      <c r="Z525" s="8">
        <v>4</v>
      </c>
      <c r="AF525" s="9"/>
      <c r="AG525" s="9"/>
      <c r="AJ525" s="9"/>
      <c r="AK525" s="9"/>
      <c r="AN525" s="9"/>
      <c r="AO525" s="9"/>
      <c r="AR525" s="9"/>
      <c r="AS525" s="9"/>
      <c r="AV525" s="9"/>
      <c r="AW525" s="9"/>
      <c r="AZ525" s="9"/>
      <c r="BA525" s="9"/>
      <c r="BD525" s="27"/>
      <c r="BE525" s="27"/>
      <c r="BP525" s="27"/>
      <c r="BQ525" s="27"/>
    </row>
    <row r="526" spans="1:69" s="8" customFormat="1" x14ac:dyDescent="0.45">
      <c r="B526" s="9">
        <v>46.766666666666666</v>
      </c>
      <c r="C526" s="9">
        <v>-71.316666666666663</v>
      </c>
      <c r="D526" s="8">
        <v>0.44</v>
      </c>
      <c r="E526" s="8">
        <v>0.34</v>
      </c>
      <c r="F526" s="8">
        <v>0.22</v>
      </c>
      <c r="G526" s="8" t="s">
        <v>30</v>
      </c>
      <c r="H526" s="8" t="s">
        <v>182</v>
      </c>
      <c r="I526" s="8" t="s">
        <v>150</v>
      </c>
      <c r="J526" s="8">
        <v>4.2</v>
      </c>
      <c r="K526" s="8">
        <v>1213</v>
      </c>
      <c r="L526" s="8">
        <v>7.5</v>
      </c>
      <c r="M526" s="8">
        <v>1.3</v>
      </c>
      <c r="N526" s="9"/>
      <c r="P526" s="27">
        <v>2.3128577071444769</v>
      </c>
      <c r="Q526" s="27">
        <f t="shared" si="73"/>
        <v>0.2312857707144477</v>
      </c>
      <c r="R526" s="8">
        <v>4</v>
      </c>
      <c r="T526" s="27">
        <v>1.8059876764670708</v>
      </c>
      <c r="U526" s="27">
        <f t="shared" si="74"/>
        <v>0.18059876764670707</v>
      </c>
      <c r="V526" s="8">
        <v>4</v>
      </c>
      <c r="X526" s="33">
        <v>4.1188453836115473</v>
      </c>
      <c r="Y526" s="27">
        <f t="shared" si="78"/>
        <v>0.41188453836115474</v>
      </c>
      <c r="Z526" s="8">
        <v>4</v>
      </c>
      <c r="AF526" s="9"/>
      <c r="AG526" s="9"/>
      <c r="AJ526" s="9"/>
      <c r="AK526" s="9"/>
      <c r="AN526" s="9"/>
      <c r="AO526" s="9"/>
      <c r="AR526" s="9"/>
      <c r="AS526" s="9"/>
      <c r="AV526" s="9"/>
      <c r="AW526" s="9"/>
      <c r="AZ526" s="9"/>
      <c r="BA526" s="9"/>
      <c r="BD526" s="27"/>
      <c r="BE526" s="27"/>
      <c r="BP526" s="27"/>
      <c r="BQ526" s="27"/>
    </row>
    <row r="527" spans="1:69" s="8" customFormat="1" x14ac:dyDescent="0.45">
      <c r="B527" s="9">
        <v>46.766666666666666</v>
      </c>
      <c r="C527" s="9">
        <v>-71.316666666666663</v>
      </c>
      <c r="D527" s="8">
        <v>0.44</v>
      </c>
      <c r="E527" s="8">
        <v>0.34</v>
      </c>
      <c r="F527" s="8">
        <v>0.22</v>
      </c>
      <c r="G527" s="8" t="s">
        <v>30</v>
      </c>
      <c r="H527" s="8" t="s">
        <v>183</v>
      </c>
      <c r="I527" s="8" t="s">
        <v>150</v>
      </c>
      <c r="J527" s="8">
        <v>4.2</v>
      </c>
      <c r="K527" s="8">
        <v>1213</v>
      </c>
      <c r="L527" s="8">
        <v>7.5</v>
      </c>
      <c r="M527" s="8">
        <v>1.3</v>
      </c>
      <c r="N527" s="9"/>
      <c r="P527" s="27">
        <v>2.0298274342833835</v>
      </c>
      <c r="Q527" s="27">
        <f t="shared" si="73"/>
        <v>0.20298274342833836</v>
      </c>
      <c r="R527" s="8">
        <v>4</v>
      </c>
      <c r="T527" s="27">
        <v>5.4411401762116647</v>
      </c>
      <c r="U527" s="27">
        <f t="shared" si="74"/>
        <v>0.54411401762116651</v>
      </c>
      <c r="V527" s="8">
        <v>4</v>
      </c>
      <c r="X527" s="33">
        <v>7.4709676104950473</v>
      </c>
      <c r="Y527" s="27">
        <f t="shared" si="78"/>
        <v>0.74709676104950473</v>
      </c>
      <c r="Z527" s="8">
        <v>4</v>
      </c>
      <c r="AF527" s="9"/>
      <c r="AG527" s="9"/>
      <c r="AJ527" s="9"/>
      <c r="AK527" s="9"/>
      <c r="AN527" s="9"/>
      <c r="AO527" s="9"/>
      <c r="AR527" s="9"/>
      <c r="AS527" s="9"/>
      <c r="AV527" s="9"/>
      <c r="AW527" s="9"/>
      <c r="AZ527" s="9"/>
      <c r="BA527" s="9"/>
      <c r="BD527" s="27"/>
      <c r="BE527" s="27"/>
      <c r="BP527" s="27"/>
      <c r="BQ527" s="27"/>
    </row>
    <row r="528" spans="1:69" s="8" customFormat="1" x14ac:dyDescent="0.45">
      <c r="B528" s="9">
        <v>46.766666666666666</v>
      </c>
      <c r="C528" s="9">
        <v>-71.316666666666663</v>
      </c>
      <c r="D528" s="8">
        <v>7.0000000000000007E-2</v>
      </c>
      <c r="E528" s="8">
        <v>0.16</v>
      </c>
      <c r="F528" s="8">
        <v>0.77</v>
      </c>
      <c r="G528" s="8" t="s">
        <v>30</v>
      </c>
      <c r="H528" s="8" t="s">
        <v>181</v>
      </c>
      <c r="I528" s="8">
        <v>2001</v>
      </c>
      <c r="J528" s="8">
        <v>4.2</v>
      </c>
      <c r="K528" s="8">
        <v>1213</v>
      </c>
      <c r="L528" s="8">
        <v>7.5</v>
      </c>
      <c r="M528" s="8">
        <v>1.3</v>
      </c>
      <c r="N528" s="9"/>
      <c r="P528" s="27">
        <v>2.7504590899816379</v>
      </c>
      <c r="Q528" s="27">
        <f t="shared" si="73"/>
        <v>0.27504590899816378</v>
      </c>
      <c r="R528" s="8">
        <v>4</v>
      </c>
      <c r="T528" s="27">
        <v>3.4629319955406928</v>
      </c>
      <c r="U528" s="27">
        <f t="shared" si="74"/>
        <v>0.34629319955406929</v>
      </c>
      <c r="V528" s="8">
        <v>4</v>
      </c>
      <c r="X528" s="33">
        <v>6.2133910855223311</v>
      </c>
      <c r="Y528" s="27">
        <f t="shared" si="78"/>
        <v>0.62133910855223307</v>
      </c>
      <c r="Z528" s="8">
        <v>4</v>
      </c>
      <c r="AF528" s="9"/>
      <c r="AG528" s="9"/>
      <c r="AJ528" s="9"/>
      <c r="AK528" s="9"/>
      <c r="AN528" s="9"/>
      <c r="AO528" s="9"/>
      <c r="AR528" s="9"/>
      <c r="AS528" s="9"/>
      <c r="AV528" s="9"/>
      <c r="AW528" s="9"/>
      <c r="AZ528" s="9"/>
      <c r="BA528" s="9"/>
      <c r="BD528" s="27"/>
      <c r="BE528" s="27"/>
      <c r="BP528" s="27"/>
      <c r="BQ528" s="27"/>
    </row>
    <row r="529" spans="1:69" s="8" customFormat="1" x14ac:dyDescent="0.45">
      <c r="B529" s="9">
        <v>46.766666666666666</v>
      </c>
      <c r="C529" s="9">
        <v>-71.316666666666663</v>
      </c>
      <c r="D529" s="8">
        <v>7.0000000000000007E-2</v>
      </c>
      <c r="E529" s="8">
        <v>0.16</v>
      </c>
      <c r="F529" s="8">
        <v>0.77</v>
      </c>
      <c r="G529" s="8" t="s">
        <v>30</v>
      </c>
      <c r="H529" s="8" t="s">
        <v>182</v>
      </c>
      <c r="I529" s="8">
        <v>2001</v>
      </c>
      <c r="J529" s="8">
        <v>4.2</v>
      </c>
      <c r="K529" s="8">
        <v>1213</v>
      </c>
      <c r="L529" s="8">
        <v>7.5</v>
      </c>
      <c r="M529" s="8">
        <v>1.3</v>
      </c>
      <c r="N529" s="9"/>
      <c r="P529" s="27">
        <v>3.7788206488471783</v>
      </c>
      <c r="Q529" s="27">
        <f t="shared" si="73"/>
        <v>0.37788206488471782</v>
      </c>
      <c r="R529" s="8">
        <v>4</v>
      </c>
      <c r="T529" s="27">
        <v>2.7996098104793794</v>
      </c>
      <c r="U529" s="27">
        <f t="shared" si="74"/>
        <v>0.27996098104793793</v>
      </c>
      <c r="V529" s="8">
        <v>4</v>
      </c>
      <c r="X529" s="33">
        <v>6.5784304593265572</v>
      </c>
      <c r="Y529" s="27">
        <f t="shared" si="78"/>
        <v>0.65784304593265575</v>
      </c>
      <c r="Z529" s="8">
        <v>4</v>
      </c>
      <c r="AF529" s="9"/>
      <c r="AG529" s="9"/>
      <c r="AJ529" s="9"/>
      <c r="AK529" s="9"/>
      <c r="AN529" s="9"/>
      <c r="AO529" s="9"/>
      <c r="AR529" s="9"/>
      <c r="AS529" s="9"/>
      <c r="AV529" s="9"/>
      <c r="AW529" s="9"/>
      <c r="AZ529" s="9"/>
      <c r="BA529" s="9"/>
      <c r="BD529" s="27"/>
      <c r="BE529" s="27"/>
      <c r="BP529" s="27"/>
      <c r="BQ529" s="27"/>
    </row>
    <row r="530" spans="1:69" s="8" customFormat="1" x14ac:dyDescent="0.45">
      <c r="B530" s="9">
        <v>46.766666666666666</v>
      </c>
      <c r="C530" s="9">
        <v>-71.316666666666663</v>
      </c>
      <c r="D530" s="8">
        <v>7.0000000000000007E-2</v>
      </c>
      <c r="E530" s="8">
        <v>0.16</v>
      </c>
      <c r="F530" s="8">
        <v>0.77</v>
      </c>
      <c r="G530" s="8" t="s">
        <v>30</v>
      </c>
      <c r="H530" s="8" t="s">
        <v>183</v>
      </c>
      <c r="I530" s="8">
        <v>2001</v>
      </c>
      <c r="J530" s="8">
        <v>4.2</v>
      </c>
      <c r="K530" s="8">
        <v>1213</v>
      </c>
      <c r="L530" s="8">
        <v>7.5</v>
      </c>
      <c r="M530" s="8">
        <v>1.3</v>
      </c>
      <c r="N530" s="9"/>
      <c r="P530" s="27">
        <v>2.0322383187104678</v>
      </c>
      <c r="Q530" s="27">
        <f t="shared" si="73"/>
        <v>0.20322383187104678</v>
      </c>
      <c r="R530" s="8">
        <v>4</v>
      </c>
      <c r="T530" s="27">
        <v>3.1312709030100341</v>
      </c>
      <c r="U530" s="27">
        <f t="shared" si="74"/>
        <v>0.31312709030100339</v>
      </c>
      <c r="V530" s="8">
        <v>4</v>
      </c>
      <c r="X530" s="33">
        <v>5.1635092217205019</v>
      </c>
      <c r="Y530" s="27">
        <f t="shared" si="78"/>
        <v>0.51635092217205014</v>
      </c>
      <c r="Z530" s="8">
        <v>4</v>
      </c>
      <c r="AF530" s="9"/>
      <c r="AG530" s="9"/>
      <c r="AJ530" s="9"/>
      <c r="AK530" s="9"/>
      <c r="AN530" s="9"/>
      <c r="AO530" s="9"/>
      <c r="AR530" s="9"/>
      <c r="AS530" s="9"/>
      <c r="AV530" s="9"/>
      <c r="AW530" s="9"/>
      <c r="AZ530" s="9"/>
      <c r="BA530" s="9"/>
      <c r="BD530" s="27"/>
      <c r="BE530" s="27"/>
      <c r="BP530" s="27"/>
      <c r="BQ530" s="27"/>
    </row>
    <row r="531" spans="1:69" s="8" customFormat="1" x14ac:dyDescent="0.45">
      <c r="B531" s="9">
        <v>46.766666666666666</v>
      </c>
      <c r="C531" s="9">
        <v>-71.316666666666663</v>
      </c>
      <c r="D531" s="8">
        <v>7.0000000000000007E-2</v>
      </c>
      <c r="E531" s="8">
        <v>0.16</v>
      </c>
      <c r="F531" s="8">
        <v>0.77</v>
      </c>
      <c r="G531" s="8" t="s">
        <v>30</v>
      </c>
      <c r="H531" s="8" t="s">
        <v>181</v>
      </c>
      <c r="I531" s="8">
        <v>2002</v>
      </c>
      <c r="J531" s="8">
        <v>4.2</v>
      </c>
      <c r="K531" s="8">
        <v>1213</v>
      </c>
      <c r="L531" s="8">
        <v>7.5</v>
      </c>
      <c r="M531" s="8">
        <v>1.3</v>
      </c>
      <c r="N531" s="9"/>
      <c r="P531" s="27">
        <v>4.4691794074397215</v>
      </c>
      <c r="Q531" s="27">
        <f t="shared" si="73"/>
        <v>0.44691794074397218</v>
      </c>
      <c r="R531" s="8">
        <v>4</v>
      </c>
      <c r="T531" s="27">
        <v>8.0291584976742385</v>
      </c>
      <c r="U531" s="27">
        <f t="shared" si="74"/>
        <v>0.80291584976742381</v>
      </c>
      <c r="V531" s="8">
        <v>4</v>
      </c>
      <c r="X531" s="33">
        <v>12.49833790511396</v>
      </c>
      <c r="Y531" s="27">
        <f t="shared" si="78"/>
        <v>1.2498337905113961</v>
      </c>
      <c r="Z531" s="8">
        <v>4</v>
      </c>
      <c r="AF531" s="9"/>
      <c r="AG531" s="9"/>
      <c r="AJ531" s="9"/>
      <c r="AK531" s="9"/>
      <c r="AN531" s="9"/>
      <c r="AO531" s="9"/>
      <c r="AR531" s="9"/>
      <c r="AS531" s="9"/>
      <c r="AV531" s="9"/>
      <c r="AW531" s="9"/>
      <c r="AZ531" s="9"/>
      <c r="BA531" s="9"/>
      <c r="BD531" s="27"/>
      <c r="BE531" s="27"/>
      <c r="BP531" s="27"/>
      <c r="BQ531" s="27"/>
    </row>
    <row r="532" spans="1:69" s="8" customFormat="1" x14ac:dyDescent="0.45">
      <c r="B532" s="9">
        <v>46.766666666666666</v>
      </c>
      <c r="C532" s="9">
        <v>-71.316666666666663</v>
      </c>
      <c r="D532" s="8">
        <v>7.0000000000000007E-2</v>
      </c>
      <c r="E532" s="8">
        <v>0.16</v>
      </c>
      <c r="F532" s="8">
        <v>0.77</v>
      </c>
      <c r="G532" s="8" t="s">
        <v>30</v>
      </c>
      <c r="H532" s="8" t="s">
        <v>182</v>
      </c>
      <c r="I532" s="8">
        <v>2002</v>
      </c>
      <c r="J532" s="8">
        <v>4.2</v>
      </c>
      <c r="K532" s="8">
        <v>1213</v>
      </c>
      <c r="L532" s="8">
        <v>7.5</v>
      </c>
      <c r="M532" s="8">
        <v>1.3</v>
      </c>
      <c r="N532" s="9"/>
      <c r="P532" s="27">
        <v>2.0995011573992648</v>
      </c>
      <c r="Q532" s="27">
        <f t="shared" si="73"/>
        <v>0.20995011573992647</v>
      </c>
      <c r="R532" s="8">
        <v>4</v>
      </c>
      <c r="T532" s="27">
        <v>1.9509476031215154</v>
      </c>
      <c r="U532" s="27">
        <f t="shared" si="74"/>
        <v>0.19509476031215153</v>
      </c>
      <c r="V532" s="8">
        <v>4</v>
      </c>
      <c r="X532" s="33">
        <v>4.05044876052078</v>
      </c>
      <c r="Y532" s="27">
        <f t="shared" si="78"/>
        <v>0.40504487605207801</v>
      </c>
      <c r="Z532" s="8">
        <v>4</v>
      </c>
      <c r="AF532" s="9"/>
      <c r="AG532" s="9"/>
      <c r="AJ532" s="9"/>
      <c r="AK532" s="9"/>
      <c r="AN532" s="9"/>
      <c r="AO532" s="9"/>
      <c r="AR532" s="9"/>
      <c r="AS532" s="9"/>
      <c r="AV532" s="9"/>
      <c r="AW532" s="9"/>
      <c r="AZ532" s="9"/>
      <c r="BA532" s="9"/>
      <c r="BD532" s="27"/>
      <c r="BE532" s="27"/>
      <c r="BP532" s="27"/>
      <c r="BQ532" s="27"/>
    </row>
    <row r="533" spans="1:69" s="8" customFormat="1" x14ac:dyDescent="0.45">
      <c r="B533" s="9">
        <v>46.766666666666666</v>
      </c>
      <c r="C533" s="9">
        <v>-71.316666666666663</v>
      </c>
      <c r="D533" s="8">
        <v>7.0000000000000007E-2</v>
      </c>
      <c r="E533" s="8">
        <v>0.16</v>
      </c>
      <c r="F533" s="8">
        <v>0.77</v>
      </c>
      <c r="G533" s="8" t="s">
        <v>30</v>
      </c>
      <c r="H533" s="8" t="s">
        <v>183</v>
      </c>
      <c r="I533" s="8">
        <v>2002</v>
      </c>
      <c r="J533" s="8">
        <v>4.2</v>
      </c>
      <c r="K533" s="8">
        <v>1213</v>
      </c>
      <c r="L533" s="8">
        <v>7.5</v>
      </c>
      <c r="M533" s="8">
        <v>1.3</v>
      </c>
      <c r="N533" s="9"/>
      <c r="P533" s="27">
        <v>1.5197461461067066</v>
      </c>
      <c r="Q533" s="27">
        <f t="shared" si="73"/>
        <v>0.15197461461067066</v>
      </c>
      <c r="R533" s="8">
        <v>4</v>
      </c>
      <c r="T533" s="27">
        <v>10.134836427939875</v>
      </c>
      <c r="U533" s="27">
        <f t="shared" si="74"/>
        <v>1.0134836427939875</v>
      </c>
      <c r="V533" s="8">
        <v>4</v>
      </c>
      <c r="X533" s="33">
        <v>11.65458257404658</v>
      </c>
      <c r="Y533" s="27">
        <f t="shared" si="78"/>
        <v>1.1654582574046581</v>
      </c>
      <c r="Z533" s="8">
        <v>4</v>
      </c>
      <c r="AF533" s="9"/>
      <c r="AG533" s="9"/>
      <c r="AJ533" s="9"/>
      <c r="AK533" s="9"/>
      <c r="AN533" s="9"/>
      <c r="AO533" s="9"/>
      <c r="AR533" s="9"/>
      <c r="AS533" s="9"/>
      <c r="AV533" s="9"/>
      <c r="AW533" s="9"/>
      <c r="AZ533" s="9"/>
      <c r="BA533" s="9"/>
      <c r="BD533" s="27"/>
      <c r="BE533" s="27"/>
      <c r="BP533" s="27"/>
      <c r="BQ533" s="27"/>
    </row>
    <row r="534" spans="1:69" s="8" customFormat="1" x14ac:dyDescent="0.45">
      <c r="B534" s="9">
        <v>46.766666666666666</v>
      </c>
      <c r="C534" s="9">
        <v>-71.316666666666663</v>
      </c>
      <c r="D534" s="8">
        <v>7.0000000000000007E-2</v>
      </c>
      <c r="E534" s="8">
        <v>0.16</v>
      </c>
      <c r="F534" s="8">
        <v>0.77</v>
      </c>
      <c r="G534" s="8" t="s">
        <v>30</v>
      </c>
      <c r="H534" s="8" t="s">
        <v>181</v>
      </c>
      <c r="I534" s="8" t="s">
        <v>150</v>
      </c>
      <c r="J534" s="8">
        <v>4.2</v>
      </c>
      <c r="K534" s="8">
        <v>1213</v>
      </c>
      <c r="L534" s="8">
        <v>7.5</v>
      </c>
      <c r="M534" s="8">
        <v>1.3</v>
      </c>
      <c r="N534" s="9"/>
      <c r="P534" s="27">
        <v>3.6098192487106795</v>
      </c>
      <c r="Q534" s="27">
        <f t="shared" si="73"/>
        <v>0.36098192487106795</v>
      </c>
      <c r="R534" s="8">
        <v>4</v>
      </c>
      <c r="T534" s="27">
        <v>5.7460452466074656</v>
      </c>
      <c r="U534" s="27">
        <f t="shared" si="74"/>
        <v>0.57460452466074652</v>
      </c>
      <c r="V534" s="8">
        <v>4</v>
      </c>
      <c r="X534" s="33">
        <v>9.355864495318146</v>
      </c>
      <c r="Y534" s="27">
        <f t="shared" si="78"/>
        <v>0.93558644953181458</v>
      </c>
      <c r="Z534" s="8">
        <v>4</v>
      </c>
      <c r="AF534" s="9"/>
      <c r="AG534" s="9"/>
      <c r="AJ534" s="9"/>
      <c r="AK534" s="9"/>
      <c r="AN534" s="9"/>
      <c r="AO534" s="9"/>
      <c r="AR534" s="9"/>
      <c r="AS534" s="9"/>
      <c r="AV534" s="9"/>
      <c r="AW534" s="9"/>
      <c r="AZ534" s="9"/>
      <c r="BA534" s="9"/>
      <c r="BD534" s="27"/>
      <c r="BE534" s="27"/>
      <c r="BP534" s="27"/>
      <c r="BQ534" s="27"/>
    </row>
    <row r="535" spans="1:69" s="8" customFormat="1" x14ac:dyDescent="0.45">
      <c r="B535" s="9">
        <v>46.766666666666666</v>
      </c>
      <c r="C535" s="9">
        <v>-71.316666666666663</v>
      </c>
      <c r="D535" s="8">
        <v>7.0000000000000007E-2</v>
      </c>
      <c r="E535" s="8">
        <v>0.16</v>
      </c>
      <c r="F535" s="8">
        <v>0.77</v>
      </c>
      <c r="G535" s="8" t="s">
        <v>30</v>
      </c>
      <c r="H535" s="8" t="s">
        <v>182</v>
      </c>
      <c r="I535" s="8" t="s">
        <v>150</v>
      </c>
      <c r="J535" s="8">
        <v>4.2</v>
      </c>
      <c r="K535" s="8">
        <v>1213</v>
      </c>
      <c r="L535" s="8">
        <v>7.5</v>
      </c>
      <c r="M535" s="8">
        <v>1.3</v>
      </c>
      <c r="N535" s="9"/>
      <c r="P535" s="27">
        <v>2.9391609031232218</v>
      </c>
      <c r="Q535" s="27">
        <f t="shared" si="73"/>
        <v>0.29391609031232219</v>
      </c>
      <c r="R535" s="8">
        <v>4</v>
      </c>
      <c r="T535" s="27">
        <v>2.3752787068004477</v>
      </c>
      <c r="U535" s="27">
        <f t="shared" si="74"/>
        <v>0.23752787068004477</v>
      </c>
      <c r="V535" s="8">
        <v>4</v>
      </c>
      <c r="X535" s="33">
        <v>5.314439609923669</v>
      </c>
      <c r="Y535" s="27">
        <f t="shared" si="78"/>
        <v>0.5314439609923669</v>
      </c>
      <c r="Z535" s="8">
        <v>4</v>
      </c>
      <c r="AF535" s="9"/>
      <c r="AG535" s="9"/>
      <c r="AJ535" s="9"/>
      <c r="AK535" s="9"/>
      <c r="AN535" s="9"/>
      <c r="AO535" s="9"/>
      <c r="AR535" s="9"/>
      <c r="AS535" s="9"/>
      <c r="AV535" s="9"/>
      <c r="AW535" s="9"/>
      <c r="AZ535" s="9"/>
      <c r="BA535" s="9"/>
      <c r="BD535" s="27"/>
      <c r="BE535" s="27"/>
      <c r="BP535" s="27"/>
      <c r="BQ535" s="27"/>
    </row>
    <row r="536" spans="1:69" s="8" customFormat="1" x14ac:dyDescent="0.45">
      <c r="B536" s="9">
        <v>46.766666666666666</v>
      </c>
      <c r="C536" s="9">
        <v>-71.316666666666663</v>
      </c>
      <c r="D536" s="8">
        <v>7.0000000000000007E-2</v>
      </c>
      <c r="E536" s="8">
        <v>0.16</v>
      </c>
      <c r="F536" s="8">
        <v>0.77</v>
      </c>
      <c r="G536" s="8" t="s">
        <v>30</v>
      </c>
      <c r="H536" s="8" t="s">
        <v>183</v>
      </c>
      <c r="I536" s="8" t="s">
        <v>150</v>
      </c>
      <c r="J536" s="8">
        <v>4.2</v>
      </c>
      <c r="K536" s="8">
        <v>1213</v>
      </c>
      <c r="L536" s="8">
        <v>7.5</v>
      </c>
      <c r="M536" s="8">
        <v>1.3</v>
      </c>
      <c r="N536" s="9"/>
      <c r="P536" s="27">
        <v>1.7759922324085871</v>
      </c>
      <c r="Q536" s="27">
        <f t="shared" si="73"/>
        <v>0.17759922324085869</v>
      </c>
      <c r="R536" s="8">
        <v>4</v>
      </c>
      <c r="T536" s="27">
        <v>6.6330536654749537</v>
      </c>
      <c r="U536" s="27">
        <f t="shared" si="74"/>
        <v>0.66330536654749539</v>
      </c>
      <c r="V536" s="8">
        <v>4</v>
      </c>
      <c r="X536" s="33">
        <v>8.4090458978835425</v>
      </c>
      <c r="Y536" s="27">
        <f t="shared" si="78"/>
        <v>0.84090458978835425</v>
      </c>
      <c r="Z536" s="8">
        <v>4</v>
      </c>
      <c r="AF536" s="9"/>
      <c r="AG536" s="9"/>
      <c r="AJ536" s="9"/>
      <c r="AK536" s="9"/>
      <c r="AN536" s="9"/>
      <c r="AO536" s="9"/>
      <c r="AR536" s="9"/>
      <c r="AS536" s="9"/>
      <c r="AV536" s="9"/>
      <c r="AW536" s="9"/>
      <c r="AZ536" s="9"/>
      <c r="BA536" s="9"/>
      <c r="BD536" s="27"/>
      <c r="BE536" s="27"/>
      <c r="BP536" s="27"/>
      <c r="BQ536" s="27"/>
    </row>
    <row r="537" spans="1:69" s="8" customFormat="1" x14ac:dyDescent="0.45">
      <c r="A537" s="8" t="s">
        <v>184</v>
      </c>
      <c r="B537" s="9">
        <v>46.8</v>
      </c>
      <c r="C537" s="9">
        <v>-71.38333333333334</v>
      </c>
      <c r="D537" s="8">
        <v>11.2</v>
      </c>
      <c r="E537" s="8">
        <v>40.700000000000003</v>
      </c>
      <c r="F537" s="8">
        <v>48.1</v>
      </c>
      <c r="G537" s="8" t="s">
        <v>30</v>
      </c>
      <c r="H537" s="8" t="s">
        <v>185</v>
      </c>
      <c r="I537" s="8">
        <v>2002</v>
      </c>
      <c r="J537" s="8">
        <v>4.2</v>
      </c>
      <c r="K537" s="8">
        <v>1213</v>
      </c>
      <c r="L537" s="8">
        <v>30</v>
      </c>
      <c r="M537" s="8">
        <v>1.45</v>
      </c>
      <c r="N537" s="9"/>
      <c r="P537" s="27">
        <v>0.68735083532219521</v>
      </c>
      <c r="Q537" s="27">
        <f t="shared" si="73"/>
        <v>6.8735083532219521E-2</v>
      </c>
      <c r="R537" s="8">
        <v>4</v>
      </c>
      <c r="T537" s="27">
        <v>2.1997767857142856</v>
      </c>
      <c r="U537" s="27">
        <f t="shared" si="74"/>
        <v>0.21997767857142855</v>
      </c>
      <c r="V537" s="8">
        <v>4</v>
      </c>
      <c r="X537" s="33">
        <v>2.8871276210364809</v>
      </c>
      <c r="Y537" s="27">
        <f t="shared" si="78"/>
        <v>0.2887127621036481</v>
      </c>
      <c r="Z537" s="8">
        <v>4</v>
      </c>
      <c r="AF537" s="9"/>
      <c r="AG537" s="9"/>
      <c r="AJ537" s="9"/>
      <c r="AK537" s="9"/>
      <c r="AN537" s="9"/>
      <c r="AO537" s="9"/>
      <c r="AR537" s="9"/>
      <c r="AS537" s="9"/>
      <c r="AV537" s="9"/>
      <c r="AW537" s="9"/>
      <c r="AZ537" s="9"/>
      <c r="BA537" s="9"/>
      <c r="BD537" s="27"/>
      <c r="BE537" s="27"/>
      <c r="BP537" s="27"/>
      <c r="BQ537" s="27"/>
    </row>
    <row r="538" spans="1:69" s="8" customFormat="1" x14ac:dyDescent="0.45">
      <c r="B538" s="9">
        <v>46.8</v>
      </c>
      <c r="C538" s="9">
        <v>-71.38333333333334</v>
      </c>
      <c r="D538" s="8">
        <v>11.2</v>
      </c>
      <c r="E538" s="8">
        <v>40.700000000000003</v>
      </c>
      <c r="F538" s="8">
        <v>48.1</v>
      </c>
      <c r="G538" s="8" t="s">
        <v>30</v>
      </c>
      <c r="H538" s="8" t="s">
        <v>186</v>
      </c>
      <c r="I538" s="8">
        <v>2002</v>
      </c>
      <c r="J538" s="8">
        <v>4.2</v>
      </c>
      <c r="K538" s="8">
        <v>1213</v>
      </c>
      <c r="L538" s="8">
        <v>30</v>
      </c>
      <c r="M538" s="8">
        <v>1.45</v>
      </c>
      <c r="N538" s="9"/>
      <c r="P538" s="27">
        <v>0.57551994544834606</v>
      </c>
      <c r="Q538" s="27">
        <f t="shared" ref="Q538:Q585" si="80">P538/10</f>
        <v>5.7551994544834603E-2</v>
      </c>
      <c r="R538" s="8">
        <v>4</v>
      </c>
      <c r="T538" s="27">
        <v>1.9252232142857142</v>
      </c>
      <c r="U538" s="27">
        <f t="shared" ref="U538:U585" si="81">T538/10</f>
        <v>0.19252232142857142</v>
      </c>
      <c r="V538" s="8">
        <v>4</v>
      </c>
      <c r="X538" s="33">
        <v>2.5007431597340601</v>
      </c>
      <c r="Y538" s="27">
        <f t="shared" si="78"/>
        <v>0.25007431597340601</v>
      </c>
      <c r="Z538" s="8">
        <v>4</v>
      </c>
      <c r="AF538" s="9"/>
      <c r="AG538" s="9"/>
      <c r="AJ538" s="9"/>
      <c r="AK538" s="9"/>
      <c r="AN538" s="9"/>
      <c r="AO538" s="9"/>
      <c r="AR538" s="9"/>
      <c r="AS538" s="9"/>
      <c r="AV538" s="9"/>
      <c r="AW538" s="9"/>
      <c r="AZ538" s="9"/>
      <c r="BA538" s="9"/>
      <c r="BD538" s="27"/>
      <c r="BE538" s="27"/>
      <c r="BP538" s="27"/>
      <c r="BQ538" s="27"/>
    </row>
    <row r="539" spans="1:69" s="8" customFormat="1" x14ac:dyDescent="0.45">
      <c r="B539" s="9">
        <v>46.8</v>
      </c>
      <c r="C539" s="9">
        <v>-71.38333333333334</v>
      </c>
      <c r="D539" s="8">
        <v>11.2</v>
      </c>
      <c r="E539" s="8">
        <v>40.700000000000003</v>
      </c>
      <c r="F539" s="8">
        <v>48.1</v>
      </c>
      <c r="G539" s="8" t="s">
        <v>30</v>
      </c>
      <c r="H539" s="8" t="s">
        <v>187</v>
      </c>
      <c r="I539" s="8">
        <v>2002</v>
      </c>
      <c r="J539" s="8">
        <v>4.2</v>
      </c>
      <c r="K539" s="8">
        <v>1213</v>
      </c>
      <c r="L539" s="8">
        <v>30</v>
      </c>
      <c r="M539" s="8">
        <v>1.45</v>
      </c>
      <c r="N539" s="9"/>
      <c r="P539" s="27">
        <v>1.6556426866689395</v>
      </c>
      <c r="Q539" s="27">
        <f t="shared" si="80"/>
        <v>0.16556426866689394</v>
      </c>
      <c r="R539" s="8">
        <v>4</v>
      </c>
      <c r="T539" s="27">
        <v>5.8459821428571432</v>
      </c>
      <c r="U539" s="27">
        <f t="shared" si="81"/>
        <v>0.58459821428571435</v>
      </c>
      <c r="V539" s="8">
        <v>4</v>
      </c>
      <c r="X539" s="33">
        <v>7.501624829526083</v>
      </c>
      <c r="Y539" s="27">
        <f t="shared" si="78"/>
        <v>0.75016248295260834</v>
      </c>
      <c r="Z539" s="8">
        <v>4</v>
      </c>
      <c r="AF539" s="9"/>
      <c r="AG539" s="9"/>
      <c r="AJ539" s="9"/>
      <c r="AK539" s="9"/>
      <c r="AN539" s="9"/>
      <c r="AO539" s="9"/>
      <c r="AR539" s="9"/>
      <c r="AS539" s="9"/>
      <c r="AV539" s="9"/>
      <c r="AW539" s="9"/>
      <c r="AZ539" s="9"/>
      <c r="BA539" s="9"/>
      <c r="BD539" s="27"/>
      <c r="BE539" s="27"/>
      <c r="BP539" s="27"/>
      <c r="BQ539" s="27"/>
    </row>
    <row r="540" spans="1:69" s="8" customFormat="1" x14ac:dyDescent="0.45">
      <c r="B540" s="9">
        <v>46.8</v>
      </c>
      <c r="C540" s="9">
        <v>-71.38333333333334</v>
      </c>
      <c r="D540" s="8">
        <v>11.2</v>
      </c>
      <c r="E540" s="8">
        <v>40.700000000000003</v>
      </c>
      <c r="F540" s="8">
        <v>48.1</v>
      </c>
      <c r="G540" s="8" t="s">
        <v>30</v>
      </c>
      <c r="H540" s="8" t="s">
        <v>185</v>
      </c>
      <c r="I540" s="8">
        <v>2003</v>
      </c>
      <c r="J540" s="8">
        <v>4.2</v>
      </c>
      <c r="K540" s="8">
        <v>1213</v>
      </c>
      <c r="L540" s="8">
        <v>30</v>
      </c>
      <c r="M540" s="8">
        <v>1.45</v>
      </c>
      <c r="N540" s="9"/>
      <c r="P540" s="27">
        <v>0.68735083532219565</v>
      </c>
      <c r="Q540" s="27">
        <f t="shared" si="80"/>
        <v>6.8735083532219562E-2</v>
      </c>
      <c r="R540" s="8">
        <v>4</v>
      </c>
      <c r="T540" s="27">
        <v>1.8062499999999999</v>
      </c>
      <c r="U540" s="27">
        <f t="shared" si="81"/>
        <v>0.18062499999999998</v>
      </c>
      <c r="V540" s="8">
        <v>4</v>
      </c>
      <c r="X540" s="33">
        <v>2.4936008353221957</v>
      </c>
      <c r="Y540" s="27">
        <f t="shared" si="78"/>
        <v>0.24936008353221956</v>
      </c>
      <c r="Z540" s="8">
        <v>4</v>
      </c>
      <c r="AF540" s="9"/>
      <c r="AG540" s="9"/>
      <c r="AJ540" s="9"/>
      <c r="AK540" s="9"/>
      <c r="AN540" s="9"/>
      <c r="AO540" s="9"/>
      <c r="AR540" s="9"/>
      <c r="AS540" s="9"/>
      <c r="AV540" s="9"/>
      <c r="AW540" s="9"/>
      <c r="AZ540" s="9"/>
      <c r="BA540" s="9"/>
      <c r="BD540" s="27"/>
      <c r="BE540" s="27"/>
      <c r="BP540" s="27"/>
      <c r="BQ540" s="27"/>
    </row>
    <row r="541" spans="1:69" s="8" customFormat="1" x14ac:dyDescent="0.45">
      <c r="B541" s="9">
        <v>46.8</v>
      </c>
      <c r="C541" s="9">
        <v>-71.38333333333334</v>
      </c>
      <c r="D541" s="8">
        <v>11.2</v>
      </c>
      <c r="E541" s="8">
        <v>40.700000000000003</v>
      </c>
      <c r="F541" s="8">
        <v>48.1</v>
      </c>
      <c r="G541" s="8" t="s">
        <v>30</v>
      </c>
      <c r="H541" s="8" t="s">
        <v>186</v>
      </c>
      <c r="I541" s="8">
        <v>2003</v>
      </c>
      <c r="J541" s="8">
        <v>4.2</v>
      </c>
      <c r="K541" s="8">
        <v>1213</v>
      </c>
      <c r="L541" s="8">
        <v>30</v>
      </c>
      <c r="M541" s="8">
        <v>1.45</v>
      </c>
      <c r="N541" s="9"/>
      <c r="P541" s="27">
        <v>0.56515513126491612</v>
      </c>
      <c r="Q541" s="27">
        <f t="shared" si="80"/>
        <v>5.6515513126491612E-2</v>
      </c>
      <c r="R541" s="8">
        <v>4</v>
      </c>
      <c r="T541" s="27">
        <v>1.5375000000000001</v>
      </c>
      <c r="U541" s="27">
        <f t="shared" si="81"/>
        <v>0.15375</v>
      </c>
      <c r="V541" s="8">
        <v>4</v>
      </c>
      <c r="X541" s="33">
        <v>2.1026551312649162</v>
      </c>
      <c r="Y541" s="27">
        <f t="shared" si="78"/>
        <v>0.21026551312649161</v>
      </c>
      <c r="Z541" s="8">
        <v>4</v>
      </c>
      <c r="AF541" s="9"/>
      <c r="AG541" s="9"/>
      <c r="AJ541" s="9"/>
      <c r="AK541" s="9"/>
      <c r="AN541" s="9"/>
      <c r="AO541" s="9"/>
      <c r="AR541" s="9"/>
      <c r="AS541" s="9"/>
      <c r="AV541" s="9"/>
      <c r="AW541" s="9"/>
      <c r="AZ541" s="9"/>
      <c r="BA541" s="9"/>
      <c r="BD541" s="27"/>
      <c r="BE541" s="27"/>
      <c r="BP541" s="27"/>
      <c r="BQ541" s="27"/>
    </row>
    <row r="542" spans="1:69" s="8" customFormat="1" x14ac:dyDescent="0.45">
      <c r="B542" s="9">
        <v>46.8</v>
      </c>
      <c r="C542" s="9">
        <v>-71.38333333333334</v>
      </c>
      <c r="D542" s="8">
        <v>11.2</v>
      </c>
      <c r="E542" s="8">
        <v>40.700000000000003</v>
      </c>
      <c r="F542" s="8">
        <v>48.1</v>
      </c>
      <c r="G542" s="8" t="s">
        <v>30</v>
      </c>
      <c r="H542" s="8" t="s">
        <v>187</v>
      </c>
      <c r="I542" s="8">
        <v>2003</v>
      </c>
      <c r="J542" s="8">
        <v>4.2</v>
      </c>
      <c r="K542" s="8">
        <v>1213</v>
      </c>
      <c r="L542" s="8">
        <v>30</v>
      </c>
      <c r="M542" s="8">
        <v>1.45</v>
      </c>
      <c r="N542" s="9"/>
      <c r="P542" s="27">
        <v>1.1990453460620523</v>
      </c>
      <c r="Q542" s="27">
        <f t="shared" si="80"/>
        <v>0.11990453460620523</v>
      </c>
      <c r="R542" s="8">
        <v>4</v>
      </c>
      <c r="T542" s="27">
        <v>3.7937500000000002</v>
      </c>
      <c r="U542" s="27">
        <f t="shared" si="81"/>
        <v>0.37937500000000002</v>
      </c>
      <c r="V542" s="8">
        <v>4</v>
      </c>
      <c r="X542" s="33">
        <v>4.9927953460620529</v>
      </c>
      <c r="Y542" s="27">
        <f t="shared" si="78"/>
        <v>0.49927953460620528</v>
      </c>
      <c r="Z542" s="8">
        <v>4</v>
      </c>
      <c r="AF542" s="9"/>
      <c r="AG542" s="9"/>
      <c r="AJ542" s="9"/>
      <c r="AK542" s="9"/>
      <c r="AN542" s="9"/>
      <c r="AO542" s="9"/>
      <c r="AR542" s="9"/>
      <c r="AS542" s="9"/>
      <c r="AV542" s="9"/>
      <c r="AW542" s="9"/>
      <c r="AZ542" s="9"/>
      <c r="BA542" s="9"/>
      <c r="BD542" s="27"/>
      <c r="BE542" s="27"/>
      <c r="BP542" s="27"/>
      <c r="BQ542" s="27"/>
    </row>
    <row r="543" spans="1:69" s="8" customFormat="1" x14ac:dyDescent="0.45">
      <c r="B543" s="9">
        <v>46.8</v>
      </c>
      <c r="C543" s="9">
        <v>-71.38333333333334</v>
      </c>
      <c r="D543" s="8">
        <v>11.2</v>
      </c>
      <c r="E543" s="8">
        <v>40.700000000000003</v>
      </c>
      <c r="F543" s="8">
        <v>48.1</v>
      </c>
      <c r="G543" s="8" t="s">
        <v>30</v>
      </c>
      <c r="H543" s="8" t="s">
        <v>185</v>
      </c>
      <c r="I543" s="8" t="s">
        <v>150</v>
      </c>
      <c r="J543" s="8">
        <v>4.2</v>
      </c>
      <c r="K543" s="8">
        <v>1213</v>
      </c>
      <c r="L543" s="8">
        <v>30</v>
      </c>
      <c r="M543" s="8">
        <v>1.45</v>
      </c>
      <c r="N543" s="9"/>
      <c r="P543" s="27">
        <v>0.68735083532219543</v>
      </c>
      <c r="Q543" s="27">
        <f t="shared" si="80"/>
        <v>6.8735083532219549E-2</v>
      </c>
      <c r="R543" s="8">
        <v>4</v>
      </c>
      <c r="T543" s="27">
        <v>2.0030133928571425</v>
      </c>
      <c r="U543" s="27">
        <f t="shared" si="81"/>
        <v>0.20030133928571425</v>
      </c>
      <c r="V543" s="8">
        <v>4</v>
      </c>
      <c r="X543" s="33">
        <v>2.6903642281793378</v>
      </c>
      <c r="Y543" s="27">
        <f t="shared" si="78"/>
        <v>0.26903642281793377</v>
      </c>
      <c r="Z543" s="8">
        <v>4</v>
      </c>
      <c r="AF543" s="9"/>
      <c r="AG543" s="9"/>
      <c r="AJ543" s="9"/>
      <c r="AK543" s="9"/>
      <c r="AN543" s="9"/>
      <c r="AO543" s="9"/>
      <c r="AR543" s="9"/>
      <c r="AS543" s="9"/>
      <c r="AV543" s="9"/>
      <c r="AW543" s="9"/>
      <c r="AZ543" s="9"/>
      <c r="BA543" s="9"/>
      <c r="BD543" s="27"/>
      <c r="BE543" s="27"/>
      <c r="BP543" s="27"/>
      <c r="BQ543" s="27"/>
    </row>
    <row r="544" spans="1:69" s="8" customFormat="1" x14ac:dyDescent="0.45">
      <c r="B544" s="9">
        <v>46.8</v>
      </c>
      <c r="C544" s="9">
        <v>-71.38333333333334</v>
      </c>
      <c r="D544" s="8">
        <v>11.2</v>
      </c>
      <c r="E544" s="8">
        <v>40.700000000000003</v>
      </c>
      <c r="F544" s="8">
        <v>48.1</v>
      </c>
      <c r="G544" s="8" t="s">
        <v>30</v>
      </c>
      <c r="H544" s="8" t="s">
        <v>186</v>
      </c>
      <c r="I544" s="8" t="s">
        <v>150</v>
      </c>
      <c r="J544" s="8">
        <v>4.2</v>
      </c>
      <c r="K544" s="8">
        <v>1213</v>
      </c>
      <c r="L544" s="8">
        <v>30</v>
      </c>
      <c r="M544" s="8">
        <v>1.45</v>
      </c>
      <c r="N544" s="9"/>
      <c r="P544" s="27">
        <v>0.57033753835663115</v>
      </c>
      <c r="Q544" s="27">
        <f t="shared" si="80"/>
        <v>5.7033753835663115E-2</v>
      </c>
      <c r="R544" s="8">
        <v>4</v>
      </c>
      <c r="T544" s="27">
        <v>1.731361607142857</v>
      </c>
      <c r="U544" s="27">
        <f t="shared" si="81"/>
        <v>0.1731361607142857</v>
      </c>
      <c r="V544" s="8">
        <v>4</v>
      </c>
      <c r="X544" s="33">
        <v>2.3016991454994882</v>
      </c>
      <c r="Y544" s="27">
        <f t="shared" si="78"/>
        <v>0.23016991454994881</v>
      </c>
      <c r="Z544" s="8">
        <v>4</v>
      </c>
      <c r="AF544" s="9"/>
      <c r="AG544" s="9"/>
      <c r="AJ544" s="9"/>
      <c r="AK544" s="9"/>
      <c r="AN544" s="9"/>
      <c r="AO544" s="9"/>
      <c r="AR544" s="9"/>
      <c r="AS544" s="9"/>
      <c r="AV544" s="9"/>
      <c r="AW544" s="9"/>
      <c r="AZ544" s="9"/>
      <c r="BA544" s="9"/>
      <c r="BD544" s="27"/>
      <c r="BE544" s="27"/>
      <c r="BP544" s="27"/>
      <c r="BQ544" s="27"/>
    </row>
    <row r="545" spans="1:69" s="8" customFormat="1" x14ac:dyDescent="0.45">
      <c r="B545" s="9">
        <v>46.8</v>
      </c>
      <c r="C545" s="9">
        <v>-71.38333333333334</v>
      </c>
      <c r="D545" s="8">
        <v>11.2</v>
      </c>
      <c r="E545" s="8">
        <v>40.700000000000003</v>
      </c>
      <c r="F545" s="8">
        <v>48.1</v>
      </c>
      <c r="G545" s="8" t="s">
        <v>30</v>
      </c>
      <c r="H545" s="8" t="s">
        <v>187</v>
      </c>
      <c r="I545" s="8" t="s">
        <v>150</v>
      </c>
      <c r="J545" s="8">
        <v>4.2</v>
      </c>
      <c r="K545" s="8">
        <v>1213</v>
      </c>
      <c r="L545" s="8">
        <v>30</v>
      </c>
      <c r="M545" s="8">
        <v>1.45</v>
      </c>
      <c r="N545" s="9"/>
      <c r="P545" s="27">
        <v>1.4273440163654958</v>
      </c>
      <c r="Q545" s="27">
        <f t="shared" si="80"/>
        <v>0.14273440163654957</v>
      </c>
      <c r="R545" s="8">
        <v>4</v>
      </c>
      <c r="T545" s="27">
        <v>4.8198660714285717</v>
      </c>
      <c r="U545" s="27">
        <f t="shared" si="81"/>
        <v>0.48198660714285718</v>
      </c>
      <c r="V545" s="8">
        <v>4</v>
      </c>
      <c r="X545" s="33">
        <v>6.2472100877940679</v>
      </c>
      <c r="Y545" s="27">
        <f t="shared" si="78"/>
        <v>0.62472100877940684</v>
      </c>
      <c r="Z545" s="8">
        <v>4</v>
      </c>
      <c r="AF545" s="9"/>
      <c r="AG545" s="9"/>
      <c r="AJ545" s="9"/>
      <c r="AK545" s="9"/>
      <c r="AN545" s="9"/>
      <c r="AO545" s="9"/>
      <c r="AR545" s="9"/>
      <c r="AS545" s="9"/>
      <c r="AV545" s="9"/>
      <c r="AW545" s="9"/>
      <c r="AZ545" s="9"/>
      <c r="BA545" s="9"/>
      <c r="BD545" s="27"/>
      <c r="BE545" s="27"/>
      <c r="BP545" s="27"/>
      <c r="BQ545" s="27"/>
    </row>
    <row r="546" spans="1:69" s="8" customFormat="1" x14ac:dyDescent="0.45">
      <c r="B546" s="9">
        <v>46.8</v>
      </c>
      <c r="C546" s="9">
        <v>-71.38333333333334</v>
      </c>
      <c r="D546" s="8">
        <v>30.4</v>
      </c>
      <c r="E546" s="8">
        <v>36.299999999999997</v>
      </c>
      <c r="F546" s="8">
        <v>33.299999999999997</v>
      </c>
      <c r="G546" s="8" t="s">
        <v>30</v>
      </c>
      <c r="H546" s="8" t="s">
        <v>185</v>
      </c>
      <c r="I546" s="8">
        <v>2002</v>
      </c>
      <c r="J546" s="8">
        <v>4.2</v>
      </c>
      <c r="K546" s="8">
        <v>1213</v>
      </c>
      <c r="L546" s="8">
        <v>30</v>
      </c>
      <c r="M546" s="8">
        <v>1.45</v>
      </c>
      <c r="N546" s="9"/>
      <c r="P546" s="27">
        <v>1.5390232770424457</v>
      </c>
      <c r="Q546" s="27">
        <f t="shared" si="80"/>
        <v>0.15390232770424456</v>
      </c>
      <c r="R546" s="8">
        <v>4</v>
      </c>
      <c r="T546" s="27">
        <v>4.1981132075471708</v>
      </c>
      <c r="U546" s="27">
        <f t="shared" si="81"/>
        <v>0.41981132075471705</v>
      </c>
      <c r="V546" s="8">
        <v>4</v>
      </c>
      <c r="X546" s="33">
        <v>5.737136484589616</v>
      </c>
      <c r="Y546" s="27">
        <f t="shared" si="78"/>
        <v>0.57371364845896156</v>
      </c>
      <c r="Z546" s="8">
        <v>4</v>
      </c>
      <c r="AF546" s="9"/>
      <c r="AG546" s="9"/>
      <c r="AJ546" s="9"/>
      <c r="AK546" s="9"/>
      <c r="AN546" s="9"/>
      <c r="AO546" s="9"/>
      <c r="AR546" s="9"/>
      <c r="AS546" s="9"/>
      <c r="AV546" s="9"/>
      <c r="AW546" s="9"/>
      <c r="AZ546" s="9"/>
      <c r="BA546" s="9"/>
      <c r="BD546" s="27"/>
      <c r="BE546" s="27"/>
      <c r="BP546" s="27"/>
      <c r="BQ546" s="27"/>
    </row>
    <row r="547" spans="1:69" s="8" customFormat="1" x14ac:dyDescent="0.45">
      <c r="B547" s="9">
        <v>46.8</v>
      </c>
      <c r="C547" s="9">
        <v>-71.38333333333334</v>
      </c>
      <c r="D547" s="8">
        <v>30.4</v>
      </c>
      <c r="E547" s="8">
        <v>36.299999999999997</v>
      </c>
      <c r="F547" s="8">
        <v>33.299999999999997</v>
      </c>
      <c r="G547" s="8" t="s">
        <v>30</v>
      </c>
      <c r="H547" s="8" t="s">
        <v>186</v>
      </c>
      <c r="I547" s="8">
        <v>2002</v>
      </c>
      <c r="J547" s="8">
        <v>4.2</v>
      </c>
      <c r="K547" s="8">
        <v>1213</v>
      </c>
      <c r="L547" s="8">
        <v>30</v>
      </c>
      <c r="M547" s="8">
        <v>1.45</v>
      </c>
      <c r="N547" s="9"/>
      <c r="P547" s="27">
        <v>1.1063441350981285</v>
      </c>
      <c r="Q547" s="27">
        <f t="shared" si="80"/>
        <v>0.11063441350981285</v>
      </c>
      <c r="R547" s="8">
        <v>4</v>
      </c>
      <c r="T547" s="27">
        <v>3.9252021563342319</v>
      </c>
      <c r="U547" s="27">
        <f t="shared" si="81"/>
        <v>0.39252021563342321</v>
      </c>
      <c r="V547" s="8">
        <v>4</v>
      </c>
      <c r="X547" s="33">
        <v>5.0315462914323605</v>
      </c>
      <c r="Y547" s="27">
        <f t="shared" si="78"/>
        <v>0.50315462914323605</v>
      </c>
      <c r="Z547" s="8">
        <v>4</v>
      </c>
      <c r="AF547" s="9"/>
      <c r="AG547" s="9"/>
      <c r="AJ547" s="9"/>
      <c r="AK547" s="9"/>
      <c r="AN547" s="9"/>
      <c r="AO547" s="9"/>
      <c r="AR547" s="9"/>
      <c r="AS547" s="9"/>
      <c r="AV547" s="9"/>
      <c r="AW547" s="9"/>
      <c r="AZ547" s="9"/>
      <c r="BA547" s="9"/>
      <c r="BD547" s="27"/>
      <c r="BE547" s="27"/>
      <c r="BP547" s="27"/>
      <c r="BQ547" s="27"/>
    </row>
    <row r="548" spans="1:69" s="8" customFormat="1" x14ac:dyDescent="0.45">
      <c r="B548" s="9">
        <v>46.8</v>
      </c>
      <c r="C548" s="9">
        <v>-71.38333333333334</v>
      </c>
      <c r="D548" s="8">
        <v>30.4</v>
      </c>
      <c r="E548" s="8">
        <v>36.299999999999997</v>
      </c>
      <c r="F548" s="8">
        <v>33.299999999999997</v>
      </c>
      <c r="G548" s="8" t="s">
        <v>30</v>
      </c>
      <c r="H548" s="8" t="s">
        <v>187</v>
      </c>
      <c r="I548" s="8">
        <v>2002</v>
      </c>
      <c r="J548" s="8">
        <v>4.2</v>
      </c>
      <c r="K548" s="8">
        <v>1213</v>
      </c>
      <c r="L548" s="8">
        <v>30</v>
      </c>
      <c r="M548" s="8">
        <v>1.45</v>
      </c>
      <c r="N548" s="9"/>
      <c r="P548" s="27">
        <v>3.8722044728434497</v>
      </c>
      <c r="Q548" s="27">
        <f t="shared" si="80"/>
        <v>0.38722044728434496</v>
      </c>
      <c r="R548" s="8">
        <v>4</v>
      </c>
      <c r="T548" s="27">
        <v>8.8005390835579522</v>
      </c>
      <c r="U548" s="27">
        <f t="shared" si="81"/>
        <v>0.88005390835579522</v>
      </c>
      <c r="V548" s="8">
        <v>4</v>
      </c>
      <c r="X548" s="33">
        <v>12.672743556401402</v>
      </c>
      <c r="Y548" s="27">
        <f t="shared" si="78"/>
        <v>1.2672743556401402</v>
      </c>
      <c r="Z548" s="8">
        <v>4</v>
      </c>
      <c r="AF548" s="9"/>
      <c r="AG548" s="9"/>
      <c r="AJ548" s="9"/>
      <c r="AK548" s="9"/>
      <c r="AN548" s="9"/>
      <c r="AO548" s="9"/>
      <c r="AR548" s="9"/>
      <c r="AS548" s="9"/>
      <c r="AV548" s="9"/>
      <c r="AW548" s="9"/>
      <c r="AZ548" s="9"/>
      <c r="BA548" s="9"/>
      <c r="BD548" s="27"/>
      <c r="BE548" s="27"/>
      <c r="BP548" s="27"/>
      <c r="BQ548" s="27"/>
    </row>
    <row r="549" spans="1:69" s="8" customFormat="1" x14ac:dyDescent="0.45">
      <c r="B549" s="9">
        <v>46.8</v>
      </c>
      <c r="C549" s="9">
        <v>-71.38333333333334</v>
      </c>
      <c r="D549" s="8">
        <v>30.4</v>
      </c>
      <c r="E549" s="8">
        <v>36.299999999999997</v>
      </c>
      <c r="F549" s="8">
        <v>33.299999999999997</v>
      </c>
      <c r="G549" s="8" t="s">
        <v>30</v>
      </c>
      <c r="H549" s="8" t="s">
        <v>185</v>
      </c>
      <c r="I549" s="8">
        <v>2003</v>
      </c>
      <c r="J549" s="8">
        <v>4.2</v>
      </c>
      <c r="K549" s="8">
        <v>1213</v>
      </c>
      <c r="L549" s="8">
        <v>30</v>
      </c>
      <c r="M549" s="8">
        <v>1.45</v>
      </c>
      <c r="N549" s="9"/>
      <c r="P549" s="27">
        <v>1.4261980830670928</v>
      </c>
      <c r="Q549" s="27">
        <f t="shared" si="80"/>
        <v>0.14261980830670928</v>
      </c>
      <c r="R549" s="8">
        <v>4</v>
      </c>
      <c r="T549" s="27">
        <v>2.6666666666666665</v>
      </c>
      <c r="U549" s="27">
        <f t="shared" si="81"/>
        <v>0.26666666666666666</v>
      </c>
      <c r="V549" s="8">
        <v>4</v>
      </c>
      <c r="X549" s="33">
        <v>4.0928647497337591</v>
      </c>
      <c r="Y549" s="27">
        <f t="shared" si="78"/>
        <v>0.40928647497337589</v>
      </c>
      <c r="Z549" s="8">
        <v>4</v>
      </c>
      <c r="AF549" s="9"/>
      <c r="AG549" s="9"/>
      <c r="AJ549" s="9"/>
      <c r="AK549" s="9"/>
      <c r="AN549" s="9"/>
      <c r="AO549" s="9"/>
      <c r="AR549" s="9"/>
      <c r="AS549" s="9"/>
      <c r="AV549" s="9"/>
      <c r="AW549" s="9"/>
      <c r="AZ549" s="9"/>
      <c r="BA549" s="9"/>
      <c r="BD549" s="27"/>
      <c r="BE549" s="27"/>
      <c r="BP549" s="27"/>
      <c r="BQ549" s="27"/>
    </row>
    <row r="550" spans="1:69" s="8" customFormat="1" x14ac:dyDescent="0.45">
      <c r="B550" s="9">
        <v>46.8</v>
      </c>
      <c r="C550" s="9">
        <v>-71.38333333333334</v>
      </c>
      <c r="D550" s="8">
        <v>30.4</v>
      </c>
      <c r="E550" s="8">
        <v>36.299999999999997</v>
      </c>
      <c r="F550" s="8">
        <v>33.299999999999997</v>
      </c>
      <c r="G550" s="8" t="s">
        <v>30</v>
      </c>
      <c r="H550" s="8" t="s">
        <v>186</v>
      </c>
      <c r="I550" s="8">
        <v>2003</v>
      </c>
      <c r="J550" s="8">
        <v>4.2</v>
      </c>
      <c r="K550" s="8">
        <v>1213</v>
      </c>
      <c r="L550" s="8">
        <v>30</v>
      </c>
      <c r="M550" s="8">
        <v>1.45</v>
      </c>
      <c r="N550" s="9"/>
      <c r="P550" s="27">
        <v>1.4364217252396156</v>
      </c>
      <c r="Q550" s="27">
        <f t="shared" si="80"/>
        <v>0.14364217252396155</v>
      </c>
      <c r="R550" s="8">
        <v>4</v>
      </c>
      <c r="T550" s="27">
        <v>2.4465408805031439</v>
      </c>
      <c r="U550" s="27">
        <f t="shared" si="81"/>
        <v>0.24465408805031438</v>
      </c>
      <c r="V550" s="8">
        <v>4</v>
      </c>
      <c r="X550" s="33">
        <v>3.8829626057427595</v>
      </c>
      <c r="Y550" s="27">
        <f t="shared" si="78"/>
        <v>0.38829626057427596</v>
      </c>
      <c r="Z550" s="8">
        <v>4</v>
      </c>
      <c r="AF550" s="9"/>
      <c r="AG550" s="9"/>
      <c r="AJ550" s="9"/>
      <c r="AK550" s="9"/>
      <c r="AN550" s="9"/>
      <c r="AO550" s="9"/>
      <c r="AR550" s="9"/>
      <c r="AS550" s="9"/>
      <c r="AV550" s="9"/>
      <c r="AW550" s="9"/>
      <c r="AZ550" s="9"/>
      <c r="BA550" s="9"/>
      <c r="BD550" s="27"/>
      <c r="BE550" s="27"/>
      <c r="BP550" s="27"/>
      <c r="BQ550" s="27"/>
    </row>
    <row r="551" spans="1:69" s="8" customFormat="1" x14ac:dyDescent="0.45">
      <c r="B551" s="9">
        <v>46.8</v>
      </c>
      <c r="C551" s="9">
        <v>-71.38333333333334</v>
      </c>
      <c r="D551" s="8">
        <v>30.4</v>
      </c>
      <c r="E551" s="8">
        <v>36.299999999999997</v>
      </c>
      <c r="F551" s="8">
        <v>33.299999999999997</v>
      </c>
      <c r="G551" s="8" t="s">
        <v>30</v>
      </c>
      <c r="H551" s="8" t="s">
        <v>187</v>
      </c>
      <c r="I551" s="8">
        <v>2003</v>
      </c>
      <c r="J551" s="8">
        <v>4.2</v>
      </c>
      <c r="K551" s="8">
        <v>1213</v>
      </c>
      <c r="L551" s="8">
        <v>30</v>
      </c>
      <c r="M551" s="8">
        <v>1.45</v>
      </c>
      <c r="N551" s="9"/>
      <c r="P551" s="27">
        <v>2.4281150159744405</v>
      </c>
      <c r="Q551" s="27">
        <f t="shared" si="80"/>
        <v>0.24281150159744405</v>
      </c>
      <c r="R551" s="8">
        <v>4</v>
      </c>
      <c r="T551" s="27">
        <v>4.7484276729559696</v>
      </c>
      <c r="U551" s="27">
        <f t="shared" si="81"/>
        <v>0.47484276729559693</v>
      </c>
      <c r="V551" s="8">
        <v>4</v>
      </c>
      <c r="X551" s="33">
        <v>7.17654268893041</v>
      </c>
      <c r="Y551" s="27">
        <f t="shared" si="78"/>
        <v>0.71765426889304096</v>
      </c>
      <c r="Z551" s="8">
        <v>4</v>
      </c>
      <c r="AF551" s="9"/>
      <c r="AG551" s="9"/>
      <c r="AJ551" s="9"/>
      <c r="AK551" s="9"/>
      <c r="AN551" s="9"/>
      <c r="AO551" s="9"/>
      <c r="AR551" s="9"/>
      <c r="AS551" s="9"/>
      <c r="AV551" s="9"/>
      <c r="AW551" s="9"/>
      <c r="AZ551" s="9"/>
      <c r="BA551" s="9"/>
      <c r="BD551" s="27"/>
      <c r="BE551" s="27"/>
      <c r="BP551" s="27"/>
      <c r="BQ551" s="27"/>
    </row>
    <row r="552" spans="1:69" s="8" customFormat="1" x14ac:dyDescent="0.45">
      <c r="B552" s="9">
        <v>46.8</v>
      </c>
      <c r="C552" s="9">
        <v>-71.38333333333334</v>
      </c>
      <c r="D552" s="8">
        <v>30.4</v>
      </c>
      <c r="E552" s="8">
        <v>36.299999999999997</v>
      </c>
      <c r="F552" s="8">
        <v>33.299999999999997</v>
      </c>
      <c r="G552" s="8" t="s">
        <v>30</v>
      </c>
      <c r="H552" s="8" t="s">
        <v>185</v>
      </c>
      <c r="I552" s="8" t="s">
        <v>150</v>
      </c>
      <c r="J552" s="8">
        <v>4.2</v>
      </c>
      <c r="K552" s="8">
        <v>1213</v>
      </c>
      <c r="L552" s="8">
        <v>30</v>
      </c>
      <c r="M552" s="8">
        <v>1.45</v>
      </c>
      <c r="N552" s="9"/>
      <c r="P552" s="27">
        <v>1.1990453460620523</v>
      </c>
      <c r="Q552" s="27">
        <f t="shared" si="80"/>
        <v>0.11990453460620523</v>
      </c>
      <c r="R552" s="8">
        <v>4</v>
      </c>
      <c r="T552" s="27">
        <v>3.7937500000000002</v>
      </c>
      <c r="U552" s="27">
        <f t="shared" si="81"/>
        <v>0.37937500000000002</v>
      </c>
      <c r="V552" s="8">
        <v>4</v>
      </c>
      <c r="X552" s="33">
        <v>4.9927953460620529</v>
      </c>
      <c r="Y552" s="27">
        <f t="shared" si="78"/>
        <v>0.49927953460620528</v>
      </c>
      <c r="Z552" s="8">
        <v>4</v>
      </c>
      <c r="AF552" s="9"/>
      <c r="AG552" s="9"/>
      <c r="AJ552" s="9"/>
      <c r="AK552" s="9"/>
      <c r="AN552" s="9"/>
      <c r="AO552" s="9"/>
      <c r="AR552" s="9"/>
      <c r="AS552" s="9"/>
      <c r="AV552" s="9"/>
      <c r="AW552" s="9"/>
      <c r="AZ552" s="9"/>
      <c r="BA552" s="9"/>
      <c r="BD552" s="27"/>
      <c r="BE552" s="27"/>
      <c r="BP552" s="27"/>
      <c r="BQ552" s="27"/>
    </row>
    <row r="553" spans="1:69" s="8" customFormat="1" x14ac:dyDescent="0.45">
      <c r="B553" s="9">
        <v>46.8</v>
      </c>
      <c r="C553" s="9">
        <v>-71.38333333333334</v>
      </c>
      <c r="D553" s="8">
        <v>30.4</v>
      </c>
      <c r="E553" s="8">
        <v>36.299999999999997</v>
      </c>
      <c r="F553" s="8">
        <v>33.299999999999997</v>
      </c>
      <c r="G553" s="8" t="s">
        <v>30</v>
      </c>
      <c r="H553" s="8" t="s">
        <v>186</v>
      </c>
      <c r="I553" s="8" t="s">
        <v>150</v>
      </c>
      <c r="J553" s="8">
        <v>4.2</v>
      </c>
      <c r="K553" s="8">
        <v>1213</v>
      </c>
      <c r="L553" s="8">
        <v>30</v>
      </c>
      <c r="M553" s="8">
        <v>1.45</v>
      </c>
      <c r="N553" s="9"/>
      <c r="P553" s="27">
        <v>1.2713829301688722</v>
      </c>
      <c r="Q553" s="27">
        <f t="shared" si="80"/>
        <v>0.12713829301688723</v>
      </c>
      <c r="R553" s="8">
        <v>4</v>
      </c>
      <c r="T553" s="27">
        <v>3.1858715184186881</v>
      </c>
      <c r="U553" s="27">
        <f t="shared" si="81"/>
        <v>0.31858715184186881</v>
      </c>
      <c r="V553" s="8">
        <v>4</v>
      </c>
      <c r="X553" s="33">
        <v>4.4572544485875607</v>
      </c>
      <c r="Y553" s="27">
        <f t="shared" si="78"/>
        <v>0.44572544485875609</v>
      </c>
      <c r="Z553" s="8">
        <v>4</v>
      </c>
      <c r="AF553" s="9"/>
      <c r="AG553" s="9"/>
      <c r="AJ553" s="9"/>
      <c r="AK553" s="9"/>
      <c r="AN553" s="9"/>
      <c r="AO553" s="9"/>
      <c r="AR553" s="9"/>
      <c r="AS553" s="9"/>
      <c r="AV553" s="9"/>
      <c r="AW553" s="9"/>
      <c r="AZ553" s="9"/>
      <c r="BA553" s="9"/>
      <c r="BD553" s="27"/>
      <c r="BE553" s="27"/>
      <c r="BP553" s="27"/>
      <c r="BQ553" s="27"/>
    </row>
    <row r="554" spans="1:69" s="8" customFormat="1" x14ac:dyDescent="0.45">
      <c r="B554" s="9">
        <v>46.8</v>
      </c>
      <c r="C554" s="9">
        <v>-71.38333333333334</v>
      </c>
      <c r="D554" s="8">
        <v>30.4</v>
      </c>
      <c r="E554" s="8">
        <v>36.299999999999997</v>
      </c>
      <c r="F554" s="8">
        <v>33.299999999999997</v>
      </c>
      <c r="G554" s="8" t="s">
        <v>30</v>
      </c>
      <c r="H554" s="8" t="s">
        <v>187</v>
      </c>
      <c r="I554" s="8" t="s">
        <v>150</v>
      </c>
      <c r="J554" s="8">
        <v>4.2</v>
      </c>
      <c r="K554" s="8">
        <v>1213</v>
      </c>
      <c r="L554" s="8">
        <v>30</v>
      </c>
      <c r="M554" s="8">
        <v>1.45</v>
      </c>
      <c r="N554" s="9"/>
      <c r="P554" s="27">
        <v>3.1501597444089451</v>
      </c>
      <c r="Q554" s="27">
        <f t="shared" si="80"/>
        <v>0.31501597444089452</v>
      </c>
      <c r="R554" s="8">
        <v>4</v>
      </c>
      <c r="T554" s="27">
        <v>6.7744833782569609</v>
      </c>
      <c r="U554" s="27">
        <f t="shared" si="81"/>
        <v>0.67744833782569613</v>
      </c>
      <c r="V554" s="8">
        <v>4</v>
      </c>
      <c r="X554" s="33">
        <v>9.9246431226659055</v>
      </c>
      <c r="Y554" s="27">
        <f t="shared" si="78"/>
        <v>0.9924643122665906</v>
      </c>
      <c r="Z554" s="8">
        <v>4</v>
      </c>
      <c r="AF554" s="9"/>
      <c r="AG554" s="9"/>
      <c r="AJ554" s="9"/>
      <c r="AK554" s="9"/>
      <c r="AN554" s="9"/>
      <c r="AO554" s="9"/>
      <c r="AR554" s="9"/>
      <c r="AS554" s="9"/>
      <c r="AV554" s="9"/>
      <c r="AW554" s="9"/>
      <c r="AZ554" s="9"/>
      <c r="BA554" s="9"/>
      <c r="BD554" s="27"/>
      <c r="BE554" s="27"/>
      <c r="BP554" s="27"/>
      <c r="BQ554" s="27"/>
    </row>
    <row r="555" spans="1:69" s="8" customFormat="1" x14ac:dyDescent="0.45">
      <c r="A555" s="8" t="s">
        <v>188</v>
      </c>
      <c r="B555" s="9">
        <v>45.3</v>
      </c>
      <c r="C555" s="9">
        <v>-73.349999999999994</v>
      </c>
      <c r="D555" s="8">
        <v>18.7</v>
      </c>
      <c r="E555" s="8">
        <f t="shared" ref="E555:E560" si="82">100-F555-D555</f>
        <v>46.399999999999991</v>
      </c>
      <c r="F555" s="8">
        <v>34.9</v>
      </c>
      <c r="G555" s="8" t="s">
        <v>30</v>
      </c>
      <c r="I555" s="8" t="s">
        <v>189</v>
      </c>
      <c r="J555" s="8">
        <v>4.7</v>
      </c>
      <c r="K555" s="8">
        <v>1162</v>
      </c>
      <c r="L555" s="8">
        <v>15</v>
      </c>
      <c r="M555" s="8">
        <v>1.27</v>
      </c>
      <c r="N555" s="9"/>
      <c r="P555" s="27">
        <v>47.077922077922054</v>
      </c>
      <c r="Q555" s="27">
        <f t="shared" si="80"/>
        <v>4.7077922077922052</v>
      </c>
      <c r="R555" s="8">
        <v>3</v>
      </c>
      <c r="T555" s="27">
        <v>167.97900262467201</v>
      </c>
      <c r="U555" s="27">
        <f t="shared" si="81"/>
        <v>16.797900262467202</v>
      </c>
      <c r="V555" s="8">
        <v>3</v>
      </c>
      <c r="X555" s="33">
        <v>215.05692470259405</v>
      </c>
      <c r="Y555" s="27">
        <f t="shared" si="78"/>
        <v>21.505692470259405</v>
      </c>
      <c r="Z555" s="8">
        <v>3</v>
      </c>
      <c r="AF555" s="9"/>
      <c r="AG555" s="9"/>
      <c r="AJ555" s="9"/>
      <c r="AK555" s="9"/>
      <c r="AN555" s="9"/>
      <c r="AO555" s="9"/>
      <c r="AR555" s="9"/>
      <c r="AS555" s="9"/>
      <c r="AV555" s="9"/>
      <c r="AW555" s="9"/>
      <c r="AZ555" s="9"/>
      <c r="BA555" s="9"/>
      <c r="BD555" s="27"/>
      <c r="BE555" s="27"/>
      <c r="BP555" s="27"/>
      <c r="BQ555" s="27"/>
    </row>
    <row r="556" spans="1:69" s="8" customFormat="1" x14ac:dyDescent="0.45">
      <c r="B556" s="9">
        <v>45.3</v>
      </c>
      <c r="C556" s="9">
        <v>-73.349999999999994</v>
      </c>
      <c r="D556" s="8">
        <v>21.8</v>
      </c>
      <c r="E556" s="8">
        <f t="shared" si="82"/>
        <v>49.2</v>
      </c>
      <c r="F556" s="8">
        <v>29</v>
      </c>
      <c r="G556" s="8" t="s">
        <v>30</v>
      </c>
      <c r="I556" s="8" t="s">
        <v>190</v>
      </c>
      <c r="J556" s="8">
        <v>4.7</v>
      </c>
      <c r="K556" s="8">
        <v>1162</v>
      </c>
      <c r="L556" s="8">
        <v>15</v>
      </c>
      <c r="M556" s="8">
        <v>1.27</v>
      </c>
      <c r="N556" s="9"/>
      <c r="P556" s="27">
        <v>6.8993506493506658</v>
      </c>
      <c r="Q556" s="27">
        <f t="shared" si="80"/>
        <v>0.68993506493506662</v>
      </c>
      <c r="R556" s="8">
        <v>3</v>
      </c>
      <c r="T556" s="27">
        <v>213.910761154856</v>
      </c>
      <c r="U556" s="27">
        <f t="shared" si="81"/>
        <v>21.3910761154856</v>
      </c>
      <c r="V556" s="8">
        <v>3</v>
      </c>
      <c r="X556" s="33">
        <v>220.81011180420666</v>
      </c>
      <c r="Y556" s="27">
        <f t="shared" si="78"/>
        <v>22.081011180420667</v>
      </c>
      <c r="Z556" s="8">
        <v>3</v>
      </c>
      <c r="AF556" s="9"/>
      <c r="AG556" s="9"/>
      <c r="AJ556" s="9"/>
      <c r="AK556" s="9"/>
      <c r="AN556" s="9"/>
      <c r="AO556" s="9"/>
      <c r="AR556" s="9"/>
      <c r="AS556" s="9"/>
      <c r="AV556" s="9"/>
      <c r="AW556" s="9"/>
      <c r="AZ556" s="9"/>
      <c r="BA556" s="9"/>
      <c r="BD556" s="27"/>
      <c r="BE556" s="27"/>
      <c r="BP556" s="27"/>
      <c r="BQ556" s="27"/>
    </row>
    <row r="557" spans="1:69" s="8" customFormat="1" x14ac:dyDescent="0.45">
      <c r="B557" s="9">
        <v>46.8</v>
      </c>
      <c r="C557" s="9">
        <v>-71.38333333333334</v>
      </c>
      <c r="D557" s="8">
        <v>22.5</v>
      </c>
      <c r="E557" s="8">
        <f t="shared" si="82"/>
        <v>15.5</v>
      </c>
      <c r="F557" s="8">
        <v>62</v>
      </c>
      <c r="G557" s="8" t="s">
        <v>30</v>
      </c>
      <c r="I557" s="8" t="s">
        <v>189</v>
      </c>
      <c r="J557" s="8">
        <v>4.2</v>
      </c>
      <c r="K557" s="8">
        <v>1213</v>
      </c>
      <c r="L557" s="8">
        <v>15</v>
      </c>
      <c r="M557" s="8">
        <v>1.45</v>
      </c>
      <c r="N557" s="9"/>
      <c r="P557" s="27">
        <v>123.3766233766234</v>
      </c>
      <c r="Q557" s="27">
        <f t="shared" si="80"/>
        <v>12.337662337662341</v>
      </c>
      <c r="R557" s="8">
        <v>3</v>
      </c>
      <c r="T557" s="27">
        <v>227.03412073490799</v>
      </c>
      <c r="U557" s="27">
        <f t="shared" si="81"/>
        <v>22.703412073490799</v>
      </c>
      <c r="V557" s="8">
        <v>3</v>
      </c>
      <c r="X557" s="33">
        <v>350.41074411153136</v>
      </c>
      <c r="Y557" s="27">
        <f t="shared" ref="Y557:Y585" si="83">X557/10</f>
        <v>35.041074411153133</v>
      </c>
      <c r="Z557" s="8">
        <v>3</v>
      </c>
      <c r="AF557" s="9"/>
      <c r="AG557" s="9"/>
      <c r="AJ557" s="9"/>
      <c r="AK557" s="9"/>
      <c r="AN557" s="9"/>
      <c r="AO557" s="9"/>
      <c r="AR557" s="9"/>
      <c r="AS557" s="9"/>
      <c r="AV557" s="9"/>
      <c r="AW557" s="9"/>
      <c r="AZ557" s="9"/>
      <c r="BA557" s="9"/>
      <c r="BD557" s="27"/>
      <c r="BE557" s="27"/>
      <c r="BP557" s="27"/>
      <c r="BQ557" s="27"/>
    </row>
    <row r="558" spans="1:69" s="8" customFormat="1" x14ac:dyDescent="0.45">
      <c r="B558" s="9">
        <v>46.8</v>
      </c>
      <c r="C558" s="9">
        <v>-71.38333333333334</v>
      </c>
      <c r="D558" s="8">
        <v>17.5</v>
      </c>
      <c r="E558" s="8">
        <f t="shared" si="82"/>
        <v>18.700000000000003</v>
      </c>
      <c r="F558" s="8">
        <v>63.8</v>
      </c>
      <c r="G558" s="8" t="s">
        <v>30</v>
      </c>
      <c r="I558" s="8" t="s">
        <v>190</v>
      </c>
      <c r="J558" s="8">
        <v>4.2</v>
      </c>
      <c r="K558" s="8">
        <v>1213</v>
      </c>
      <c r="L558" s="8">
        <v>15</v>
      </c>
      <c r="M558" s="8">
        <v>1.45</v>
      </c>
      <c r="N558" s="9"/>
      <c r="P558" s="27">
        <v>98.214285714285907</v>
      </c>
      <c r="Q558" s="27">
        <f t="shared" si="80"/>
        <v>9.8214285714285907</v>
      </c>
      <c r="R558" s="8">
        <v>3</v>
      </c>
      <c r="T558" s="27">
        <v>266.40419947506552</v>
      </c>
      <c r="U558" s="27">
        <f t="shared" si="81"/>
        <v>26.640419947506551</v>
      </c>
      <c r="V558" s="8">
        <v>3</v>
      </c>
      <c r="X558" s="33">
        <v>364.61848518935142</v>
      </c>
      <c r="Y558" s="27">
        <f t="shared" si="83"/>
        <v>36.461848518935142</v>
      </c>
      <c r="Z558" s="8">
        <v>3</v>
      </c>
      <c r="AF558" s="9"/>
      <c r="AG558" s="9"/>
      <c r="AJ558" s="9"/>
      <c r="AK558" s="9"/>
      <c r="AN558" s="9"/>
      <c r="AO558" s="9"/>
      <c r="AR558" s="9"/>
      <c r="AS558" s="9"/>
      <c r="AV558" s="9"/>
      <c r="AW558" s="9"/>
      <c r="AZ558" s="9"/>
      <c r="BA558" s="9"/>
      <c r="BD558" s="27"/>
      <c r="BE558" s="27"/>
      <c r="BP558" s="27"/>
      <c r="BQ558" s="27"/>
    </row>
    <row r="559" spans="1:69" s="8" customFormat="1" x14ac:dyDescent="0.45">
      <c r="B559" s="9">
        <v>48.833333333333336</v>
      </c>
      <c r="C559" s="9">
        <v>-72.533333333333331</v>
      </c>
      <c r="D559" s="8">
        <v>75.8</v>
      </c>
      <c r="E559" s="8">
        <f t="shared" si="82"/>
        <v>3.9000000000000057</v>
      </c>
      <c r="F559" s="8">
        <v>20.3</v>
      </c>
      <c r="G559" s="8" t="s">
        <v>30</v>
      </c>
      <c r="I559" s="8" t="s">
        <v>189</v>
      </c>
      <c r="J559" s="8">
        <v>4.5</v>
      </c>
      <c r="K559" s="8">
        <v>1188</v>
      </c>
      <c r="L559" s="8">
        <v>15</v>
      </c>
      <c r="M559" s="8">
        <v>1.36</v>
      </c>
      <c r="N559" s="9"/>
      <c r="P559" s="27">
        <v>24.35064935064937</v>
      </c>
      <c r="Q559" s="27">
        <f t="shared" si="80"/>
        <v>2.4350649350649372</v>
      </c>
      <c r="R559" s="8">
        <v>3</v>
      </c>
      <c r="T559" s="27">
        <v>272.30971128608951</v>
      </c>
      <c r="U559" s="27">
        <f t="shared" si="81"/>
        <v>27.23097112860895</v>
      </c>
      <c r="V559" s="8">
        <v>3</v>
      </c>
      <c r="X559" s="33">
        <v>296.66036063673886</v>
      </c>
      <c r="Y559" s="27">
        <f t="shared" si="83"/>
        <v>29.666036063673886</v>
      </c>
      <c r="Z559" s="8">
        <v>3</v>
      </c>
      <c r="AF559" s="9"/>
      <c r="AG559" s="9"/>
      <c r="AJ559" s="9"/>
      <c r="AK559" s="9"/>
      <c r="AN559" s="9"/>
      <c r="AO559" s="9"/>
      <c r="AR559" s="9"/>
      <c r="AS559" s="9"/>
      <c r="AV559" s="9"/>
      <c r="AW559" s="9"/>
      <c r="AZ559" s="9"/>
      <c r="BA559" s="9"/>
      <c r="BD559" s="27"/>
      <c r="BE559" s="27"/>
      <c r="BP559" s="27"/>
      <c r="BQ559" s="27"/>
    </row>
    <row r="560" spans="1:69" s="8" customFormat="1" x14ac:dyDescent="0.45">
      <c r="B560" s="9">
        <v>48.833333333333336</v>
      </c>
      <c r="C560" s="9">
        <v>-72.533333333333331</v>
      </c>
      <c r="D560" s="8">
        <v>57.5</v>
      </c>
      <c r="E560" s="8">
        <f t="shared" si="82"/>
        <v>1.1000000000000014</v>
      </c>
      <c r="F560" s="8">
        <v>41.4</v>
      </c>
      <c r="G560" s="8" t="s">
        <v>30</v>
      </c>
      <c r="I560" s="8" t="s">
        <v>190</v>
      </c>
      <c r="J560" s="8">
        <v>4.5</v>
      </c>
      <c r="K560" s="8">
        <v>1188</v>
      </c>
      <c r="L560" s="8">
        <v>15</v>
      </c>
      <c r="M560" s="8">
        <v>1.36</v>
      </c>
      <c r="N560" s="9"/>
      <c r="P560" s="27">
        <v>22.321428571428594</v>
      </c>
      <c r="Q560" s="27">
        <f t="shared" si="80"/>
        <v>2.2321428571428594</v>
      </c>
      <c r="R560" s="8">
        <v>3</v>
      </c>
      <c r="T560" s="27">
        <v>242.78215223097098</v>
      </c>
      <c r="U560" s="27">
        <f t="shared" si="81"/>
        <v>24.278215223097099</v>
      </c>
      <c r="V560" s="8">
        <v>3</v>
      </c>
      <c r="X560" s="33">
        <v>265.10358080239956</v>
      </c>
      <c r="Y560" s="27">
        <f t="shared" si="83"/>
        <v>26.510358080239957</v>
      </c>
      <c r="Z560" s="8">
        <v>3</v>
      </c>
      <c r="AF560" s="9"/>
      <c r="AG560" s="9"/>
      <c r="AJ560" s="9"/>
      <c r="AK560" s="9"/>
      <c r="AN560" s="9"/>
      <c r="AO560" s="9"/>
      <c r="AR560" s="9"/>
      <c r="AS560" s="9"/>
      <c r="AV560" s="9"/>
      <c r="AW560" s="9"/>
      <c r="AZ560" s="9"/>
      <c r="BA560" s="9"/>
      <c r="BD560" s="27"/>
      <c r="BE560" s="27"/>
      <c r="BP560" s="27"/>
      <c r="BQ560" s="27"/>
    </row>
    <row r="561" spans="1:69" s="8" customFormat="1" x14ac:dyDescent="0.45">
      <c r="A561" s="8" t="s">
        <v>191</v>
      </c>
      <c r="B561" s="9">
        <v>35.200000000000003</v>
      </c>
      <c r="C561" s="9">
        <v>137.04083333333332</v>
      </c>
      <c r="G561" s="8" t="s">
        <v>48</v>
      </c>
      <c r="H561" s="8" t="s">
        <v>192</v>
      </c>
      <c r="I561" s="8" t="s">
        <v>193</v>
      </c>
      <c r="J561" s="8">
        <v>15</v>
      </c>
      <c r="K561" s="8">
        <v>1700</v>
      </c>
      <c r="L561" s="8">
        <v>5</v>
      </c>
      <c r="M561" s="8">
        <v>0.78</v>
      </c>
      <c r="N561" s="9"/>
      <c r="P561" s="27">
        <v>43.8</v>
      </c>
      <c r="Q561" s="27">
        <f t="shared" si="80"/>
        <v>4.38</v>
      </c>
      <c r="R561" s="8">
        <v>7</v>
      </c>
      <c r="T561" s="27">
        <v>27.6</v>
      </c>
      <c r="U561" s="27">
        <f t="shared" si="81"/>
        <v>2.7600000000000002</v>
      </c>
      <c r="V561" s="8">
        <v>7</v>
      </c>
      <c r="X561" s="33">
        <f t="shared" ref="X561:X585" si="84">P561+T561</f>
        <v>71.400000000000006</v>
      </c>
      <c r="Y561" s="27">
        <f t="shared" si="83"/>
        <v>7.1400000000000006</v>
      </c>
      <c r="Z561" s="8">
        <v>7</v>
      </c>
      <c r="AF561" s="9"/>
      <c r="AG561" s="9"/>
      <c r="AJ561" s="9"/>
      <c r="AK561" s="9"/>
      <c r="AN561" s="9"/>
      <c r="AO561" s="9"/>
      <c r="AR561" s="9"/>
      <c r="AS561" s="9"/>
      <c r="AV561" s="9"/>
      <c r="AW561" s="9"/>
      <c r="AZ561" s="9"/>
      <c r="BA561" s="9"/>
      <c r="BD561" s="27"/>
      <c r="BE561" s="27"/>
      <c r="BP561" s="27"/>
      <c r="BQ561" s="27"/>
    </row>
    <row r="562" spans="1:69" s="8" customFormat="1" x14ac:dyDescent="0.45">
      <c r="B562" s="9">
        <v>35.200000000000003</v>
      </c>
      <c r="C562" s="9">
        <v>137.59305555555557</v>
      </c>
      <c r="G562" s="8" t="s">
        <v>48</v>
      </c>
      <c r="H562" s="8" t="s">
        <v>192</v>
      </c>
      <c r="I562" s="8" t="s">
        <v>194</v>
      </c>
      <c r="J562" s="8">
        <v>15</v>
      </c>
      <c r="K562" s="8">
        <v>1700</v>
      </c>
      <c r="L562" s="8">
        <v>5</v>
      </c>
      <c r="M562" s="8">
        <v>0.21</v>
      </c>
      <c r="N562" s="9"/>
      <c r="P562" s="27">
        <v>14.4</v>
      </c>
      <c r="Q562" s="27">
        <f t="shared" si="80"/>
        <v>1.44</v>
      </c>
      <c r="R562" s="8">
        <v>7</v>
      </c>
      <c r="T562" s="27">
        <v>37.6</v>
      </c>
      <c r="U562" s="27">
        <f t="shared" si="81"/>
        <v>3.7600000000000002</v>
      </c>
      <c r="V562" s="8">
        <v>7</v>
      </c>
      <c r="X562" s="33">
        <f t="shared" si="84"/>
        <v>52</v>
      </c>
      <c r="Y562" s="27">
        <f t="shared" si="83"/>
        <v>5.2</v>
      </c>
      <c r="Z562" s="8">
        <v>7</v>
      </c>
      <c r="AF562" s="9"/>
      <c r="AG562" s="9"/>
      <c r="AJ562" s="9"/>
      <c r="AK562" s="9"/>
      <c r="AN562" s="9"/>
      <c r="AO562" s="9"/>
      <c r="AR562" s="9"/>
      <c r="AS562" s="9"/>
      <c r="AV562" s="9"/>
      <c r="AW562" s="9"/>
      <c r="AZ562" s="9"/>
      <c r="BA562" s="9"/>
      <c r="BD562" s="27"/>
      <c r="BE562" s="27"/>
      <c r="BP562" s="27"/>
      <c r="BQ562" s="27"/>
    </row>
    <row r="563" spans="1:69" s="8" customFormat="1" x14ac:dyDescent="0.45">
      <c r="B563" s="9">
        <v>35.442500000000003</v>
      </c>
      <c r="C563" s="9">
        <v>136.88527777777779</v>
      </c>
      <c r="G563" s="8" t="s">
        <v>48</v>
      </c>
      <c r="H563" s="8" t="s">
        <v>192</v>
      </c>
      <c r="I563" s="8" t="s">
        <v>195</v>
      </c>
      <c r="J563" s="8">
        <v>15</v>
      </c>
      <c r="K563" s="8">
        <v>1700</v>
      </c>
      <c r="L563" s="8">
        <v>5</v>
      </c>
      <c r="M563" s="8">
        <v>0.45</v>
      </c>
      <c r="N563" s="9"/>
      <c r="P563" s="27">
        <v>24.8</v>
      </c>
      <c r="Q563" s="27">
        <f t="shared" si="80"/>
        <v>2.48</v>
      </c>
      <c r="R563" s="8">
        <v>7</v>
      </c>
      <c r="T563" s="27">
        <v>80.7</v>
      </c>
      <c r="U563" s="27">
        <f t="shared" si="81"/>
        <v>8.07</v>
      </c>
      <c r="V563" s="8">
        <v>7</v>
      </c>
      <c r="X563" s="33">
        <f t="shared" si="84"/>
        <v>105.5</v>
      </c>
      <c r="Y563" s="27">
        <f t="shared" si="83"/>
        <v>10.55</v>
      </c>
      <c r="Z563" s="8">
        <v>7</v>
      </c>
      <c r="AF563" s="9"/>
      <c r="AG563" s="9"/>
      <c r="AJ563" s="9"/>
      <c r="AK563" s="9"/>
      <c r="AN563" s="9"/>
      <c r="AO563" s="9"/>
      <c r="AR563" s="9"/>
      <c r="AS563" s="9"/>
      <c r="AV563" s="9"/>
      <c r="AW563" s="9"/>
      <c r="AZ563" s="9"/>
      <c r="BA563" s="9"/>
      <c r="BD563" s="27"/>
      <c r="BE563" s="27"/>
      <c r="BP563" s="27"/>
      <c r="BQ563" s="27"/>
    </row>
    <row r="564" spans="1:69" s="8" customFormat="1" x14ac:dyDescent="0.45">
      <c r="B564" s="9">
        <v>35.152500000000003</v>
      </c>
      <c r="C564" s="9">
        <v>136.9686111111111</v>
      </c>
      <c r="G564" s="8" t="s">
        <v>48</v>
      </c>
      <c r="H564" s="8" t="s">
        <v>192</v>
      </c>
      <c r="I564" s="8" t="s">
        <v>196</v>
      </c>
      <c r="J564" s="8">
        <v>15</v>
      </c>
      <c r="K564" s="8">
        <v>1700</v>
      </c>
      <c r="L564" s="8">
        <v>5</v>
      </c>
      <c r="M564" s="8">
        <v>0.34</v>
      </c>
      <c r="N564" s="9"/>
      <c r="P564" s="27">
        <v>40</v>
      </c>
      <c r="Q564" s="27">
        <f t="shared" si="80"/>
        <v>4</v>
      </c>
      <c r="R564" s="8">
        <v>7</v>
      </c>
      <c r="T564" s="27">
        <v>29.1</v>
      </c>
      <c r="U564" s="27">
        <f t="shared" si="81"/>
        <v>2.91</v>
      </c>
      <c r="V564" s="8">
        <v>7</v>
      </c>
      <c r="X564" s="33">
        <f t="shared" si="84"/>
        <v>69.099999999999994</v>
      </c>
      <c r="Y564" s="27">
        <f t="shared" si="83"/>
        <v>6.9099999999999993</v>
      </c>
      <c r="Z564" s="8">
        <v>7</v>
      </c>
      <c r="AF564" s="9"/>
      <c r="AG564" s="9"/>
      <c r="AJ564" s="9"/>
      <c r="AK564" s="9"/>
      <c r="AN564" s="9"/>
      <c r="AO564" s="9"/>
      <c r="AR564" s="9"/>
      <c r="AS564" s="9"/>
      <c r="AV564" s="9"/>
      <c r="AW564" s="9"/>
      <c r="AZ564" s="9"/>
      <c r="BA564" s="9"/>
      <c r="BD564" s="27"/>
      <c r="BE564" s="27"/>
      <c r="BP564" s="27"/>
      <c r="BQ564" s="27"/>
    </row>
    <row r="565" spans="1:69" s="8" customFormat="1" x14ac:dyDescent="0.45">
      <c r="B565" s="9">
        <v>35.035555555555554</v>
      </c>
      <c r="C565" s="9">
        <v>137.18916666666667</v>
      </c>
      <c r="G565" s="8" t="s">
        <v>48</v>
      </c>
      <c r="H565" s="8" t="s">
        <v>192</v>
      </c>
      <c r="I565" s="8" t="s">
        <v>197</v>
      </c>
      <c r="J565" s="8">
        <v>15</v>
      </c>
      <c r="K565" s="8">
        <v>1700</v>
      </c>
      <c r="L565" s="8">
        <v>5</v>
      </c>
      <c r="M565" s="8">
        <v>0.85</v>
      </c>
      <c r="N565" s="9"/>
      <c r="P565" s="27">
        <v>26.6</v>
      </c>
      <c r="Q565" s="27">
        <f t="shared" si="80"/>
        <v>2.66</v>
      </c>
      <c r="R565" s="8">
        <v>7</v>
      </c>
      <c r="T565" s="27">
        <v>1.5</v>
      </c>
      <c r="U565" s="27">
        <f t="shared" si="81"/>
        <v>0.15</v>
      </c>
      <c r="V565" s="8">
        <v>7</v>
      </c>
      <c r="X565" s="33">
        <f t="shared" si="84"/>
        <v>28.1</v>
      </c>
      <c r="Y565" s="27">
        <f t="shared" si="83"/>
        <v>2.81</v>
      </c>
      <c r="Z565" s="8">
        <v>7</v>
      </c>
      <c r="AF565" s="9"/>
      <c r="AG565" s="9"/>
      <c r="AJ565" s="9"/>
      <c r="AK565" s="9"/>
      <c r="AN565" s="9"/>
      <c r="AO565" s="9"/>
      <c r="AR565" s="9"/>
      <c r="AS565" s="9"/>
      <c r="AV565" s="9"/>
      <c r="AW565" s="9"/>
      <c r="AZ565" s="9"/>
      <c r="BA565" s="9"/>
      <c r="BD565" s="27"/>
      <c r="BE565" s="27"/>
      <c r="BP565" s="27"/>
      <c r="BQ565" s="27"/>
    </row>
    <row r="566" spans="1:69" s="8" customFormat="1" x14ac:dyDescent="0.45">
      <c r="B566" s="9">
        <v>35.186944444444443</v>
      </c>
      <c r="C566" s="9">
        <v>137.25888888888889</v>
      </c>
      <c r="G566" s="8" t="s">
        <v>48</v>
      </c>
      <c r="H566" s="8" t="s">
        <v>192</v>
      </c>
      <c r="I566" s="8" t="s">
        <v>198</v>
      </c>
      <c r="J566" s="8">
        <v>15</v>
      </c>
      <c r="K566" s="8">
        <v>1700</v>
      </c>
      <c r="L566" s="8">
        <v>5</v>
      </c>
      <c r="M566" s="8">
        <v>0.91</v>
      </c>
      <c r="N566" s="9"/>
      <c r="P566" s="27">
        <v>5.9</v>
      </c>
      <c r="Q566" s="27">
        <f t="shared" si="80"/>
        <v>0.59000000000000008</v>
      </c>
      <c r="R566" s="8">
        <v>7</v>
      </c>
      <c r="T566" s="27">
        <v>19</v>
      </c>
      <c r="U566" s="27">
        <f t="shared" si="81"/>
        <v>1.9</v>
      </c>
      <c r="V566" s="8">
        <v>7</v>
      </c>
      <c r="X566" s="33">
        <f t="shared" si="84"/>
        <v>24.9</v>
      </c>
      <c r="Y566" s="27">
        <f t="shared" si="83"/>
        <v>2.4899999999999998</v>
      </c>
      <c r="Z566" s="8">
        <v>7</v>
      </c>
      <c r="AF566" s="9"/>
      <c r="AG566" s="9"/>
      <c r="AJ566" s="9"/>
      <c r="AK566" s="9"/>
      <c r="AN566" s="9"/>
      <c r="AO566" s="9"/>
      <c r="AR566" s="9"/>
      <c r="AS566" s="9"/>
      <c r="AV566" s="9"/>
      <c r="AW566" s="9"/>
      <c r="AZ566" s="9"/>
      <c r="BA566" s="9"/>
      <c r="BD566" s="27"/>
      <c r="BE566" s="27"/>
      <c r="BP566" s="27"/>
      <c r="BQ566" s="27"/>
    </row>
    <row r="567" spans="1:69" s="8" customFormat="1" x14ac:dyDescent="0.45">
      <c r="B567" s="9">
        <v>35.200000000000003</v>
      </c>
      <c r="C567" s="9">
        <v>137.28305555555556</v>
      </c>
      <c r="G567" s="8" t="s">
        <v>48</v>
      </c>
      <c r="H567" s="8" t="s">
        <v>192</v>
      </c>
      <c r="I567" s="8" t="s">
        <v>199</v>
      </c>
      <c r="J567" s="8">
        <v>15</v>
      </c>
      <c r="K567" s="8">
        <v>1700</v>
      </c>
      <c r="L567" s="8">
        <v>5</v>
      </c>
      <c r="M567" s="8">
        <v>0.87</v>
      </c>
      <c r="N567" s="9"/>
      <c r="P567" s="27">
        <v>21.8</v>
      </c>
      <c r="Q567" s="27">
        <f t="shared" si="80"/>
        <v>2.1800000000000002</v>
      </c>
      <c r="R567" s="8">
        <v>7</v>
      </c>
      <c r="T567" s="27">
        <v>9.3000000000000007</v>
      </c>
      <c r="U567" s="27">
        <f t="shared" si="81"/>
        <v>0.93</v>
      </c>
      <c r="V567" s="8">
        <v>7</v>
      </c>
      <c r="X567" s="33">
        <f t="shared" si="84"/>
        <v>31.1</v>
      </c>
      <c r="Y567" s="27">
        <f t="shared" si="83"/>
        <v>3.1100000000000003</v>
      </c>
      <c r="Z567" s="8">
        <v>7</v>
      </c>
      <c r="AF567" s="9"/>
      <c r="AG567" s="9"/>
      <c r="AJ567" s="9"/>
      <c r="AK567" s="9"/>
      <c r="AN567" s="9"/>
      <c r="AO567" s="9"/>
      <c r="AR567" s="9"/>
      <c r="AS567" s="9"/>
      <c r="AV567" s="9"/>
      <c r="AW567" s="9"/>
      <c r="AZ567" s="9"/>
      <c r="BA567" s="9"/>
      <c r="BD567" s="27"/>
      <c r="BE567" s="27"/>
      <c r="BP567" s="27"/>
      <c r="BQ567" s="27"/>
    </row>
    <row r="568" spans="1:69" s="8" customFormat="1" x14ac:dyDescent="0.45">
      <c r="B568" s="9">
        <v>35.056111111111115</v>
      </c>
      <c r="C568" s="9">
        <v>137.19666666666666</v>
      </c>
      <c r="G568" s="8" t="s">
        <v>48</v>
      </c>
      <c r="H568" s="8" t="s">
        <v>192</v>
      </c>
      <c r="I568" s="8" t="s">
        <v>200</v>
      </c>
      <c r="J568" s="8">
        <v>15</v>
      </c>
      <c r="K568" s="8">
        <v>1700</v>
      </c>
      <c r="L568" s="8">
        <v>5</v>
      </c>
      <c r="M568" s="8">
        <v>0.73</v>
      </c>
      <c r="N568" s="9"/>
      <c r="P568" s="27">
        <v>22.1</v>
      </c>
      <c r="Q568" s="27">
        <f t="shared" si="80"/>
        <v>2.21</v>
      </c>
      <c r="R568" s="8">
        <v>7</v>
      </c>
      <c r="T568" s="27">
        <v>0.8</v>
      </c>
      <c r="U568" s="27">
        <f t="shared" si="81"/>
        <v>0.08</v>
      </c>
      <c r="V568" s="8">
        <v>7</v>
      </c>
      <c r="X568" s="33">
        <f t="shared" si="84"/>
        <v>22.900000000000002</v>
      </c>
      <c r="Y568" s="27">
        <f t="shared" si="83"/>
        <v>2.29</v>
      </c>
      <c r="Z568" s="8">
        <v>7</v>
      </c>
      <c r="AF568" s="9"/>
      <c r="AG568" s="9"/>
      <c r="AJ568" s="9"/>
      <c r="AK568" s="9"/>
      <c r="AN568" s="9"/>
      <c r="AO568" s="9"/>
      <c r="AR568" s="9"/>
      <c r="AS568" s="9"/>
      <c r="AV568" s="9"/>
      <c r="AW568" s="9"/>
      <c r="AZ568" s="9"/>
      <c r="BA568" s="9"/>
      <c r="BD568" s="27"/>
      <c r="BE568" s="27"/>
      <c r="BP568" s="27"/>
      <c r="BQ568" s="27"/>
    </row>
    <row r="569" spans="1:69" s="8" customFormat="1" x14ac:dyDescent="0.45">
      <c r="B569" s="9">
        <v>35.19166666666667</v>
      </c>
      <c r="C569" s="9">
        <v>137.58305555555555</v>
      </c>
      <c r="G569" s="8" t="s">
        <v>48</v>
      </c>
      <c r="H569" s="8" t="s">
        <v>201</v>
      </c>
      <c r="I569" s="8" t="s">
        <v>202</v>
      </c>
      <c r="J569" s="8">
        <v>15</v>
      </c>
      <c r="K569" s="8">
        <v>1700</v>
      </c>
      <c r="L569" s="8">
        <v>5</v>
      </c>
      <c r="M569" s="8">
        <v>0.3</v>
      </c>
      <c r="N569" s="9"/>
      <c r="P569" s="27">
        <v>12.7</v>
      </c>
      <c r="Q569" s="27">
        <f t="shared" si="80"/>
        <v>1.27</v>
      </c>
      <c r="R569" s="8">
        <v>7</v>
      </c>
      <c r="T569" s="27">
        <v>20.399999999999999</v>
      </c>
      <c r="U569" s="27">
        <f t="shared" si="81"/>
        <v>2.04</v>
      </c>
      <c r="V569" s="8">
        <v>7</v>
      </c>
      <c r="X569" s="33">
        <f t="shared" si="84"/>
        <v>33.099999999999994</v>
      </c>
      <c r="Y569" s="27">
        <f t="shared" si="83"/>
        <v>3.3099999999999996</v>
      </c>
      <c r="Z569" s="8">
        <v>7</v>
      </c>
      <c r="AF569" s="9"/>
      <c r="AG569" s="9"/>
      <c r="AJ569" s="9"/>
      <c r="AK569" s="9"/>
      <c r="AN569" s="9"/>
      <c r="AO569" s="9"/>
      <c r="AR569" s="9"/>
      <c r="AS569" s="9"/>
      <c r="AV569" s="9"/>
      <c r="AW569" s="9"/>
      <c r="AZ569" s="9"/>
      <c r="BA569" s="9"/>
      <c r="BD569" s="27"/>
      <c r="BE569" s="27"/>
      <c r="BP569" s="27"/>
      <c r="BQ569" s="27"/>
    </row>
    <row r="570" spans="1:69" s="8" customFormat="1" x14ac:dyDescent="0.45">
      <c r="B570" s="9">
        <v>35.241666666666667</v>
      </c>
      <c r="C570" s="9">
        <v>137.14166666666668</v>
      </c>
      <c r="G570" s="8" t="s">
        <v>48</v>
      </c>
      <c r="H570" s="8" t="s">
        <v>201</v>
      </c>
      <c r="I570" s="8" t="s">
        <v>203</v>
      </c>
      <c r="J570" s="8">
        <v>15</v>
      </c>
      <c r="K570" s="8">
        <v>1700</v>
      </c>
      <c r="L570" s="8">
        <v>5</v>
      </c>
      <c r="M570" s="8">
        <v>0.36</v>
      </c>
      <c r="N570" s="9"/>
      <c r="P570" s="27">
        <v>24.8</v>
      </c>
      <c r="Q570" s="27">
        <f t="shared" si="80"/>
        <v>2.48</v>
      </c>
      <c r="R570" s="8">
        <v>7</v>
      </c>
      <c r="T570" s="27">
        <v>7.4</v>
      </c>
      <c r="U570" s="27">
        <f t="shared" si="81"/>
        <v>0.74</v>
      </c>
      <c r="V570" s="8">
        <v>7</v>
      </c>
      <c r="X570" s="33">
        <f t="shared" si="84"/>
        <v>32.200000000000003</v>
      </c>
      <c r="Y570" s="27">
        <f t="shared" si="83"/>
        <v>3.22</v>
      </c>
      <c r="Z570" s="8">
        <v>7</v>
      </c>
      <c r="AF570" s="9"/>
      <c r="AG570" s="9"/>
      <c r="AJ570" s="9"/>
      <c r="AK570" s="9"/>
      <c r="AN570" s="9"/>
      <c r="AO570" s="9"/>
      <c r="AR570" s="9"/>
      <c r="AS570" s="9"/>
      <c r="AV570" s="9"/>
      <c r="AW570" s="9"/>
      <c r="AZ570" s="9"/>
      <c r="BA570" s="9"/>
      <c r="BD570" s="27"/>
      <c r="BE570" s="27"/>
      <c r="BP570" s="27"/>
      <c r="BQ570" s="27"/>
    </row>
    <row r="571" spans="1:69" s="8" customFormat="1" x14ac:dyDescent="0.45">
      <c r="B571" s="9">
        <v>35.201388888888886</v>
      </c>
      <c r="C571" s="9">
        <v>137.55138888888888</v>
      </c>
      <c r="G571" s="8" t="s">
        <v>48</v>
      </c>
      <c r="H571" s="8" t="s">
        <v>201</v>
      </c>
      <c r="I571" s="8" t="s">
        <v>204</v>
      </c>
      <c r="J571" s="8">
        <v>15</v>
      </c>
      <c r="K571" s="8">
        <v>1700</v>
      </c>
      <c r="L571" s="8">
        <v>5</v>
      </c>
      <c r="M571" s="8">
        <v>0.46</v>
      </c>
      <c r="N571" s="9"/>
      <c r="P571" s="27">
        <v>13.9</v>
      </c>
      <c r="Q571" s="27">
        <f t="shared" si="80"/>
        <v>1.3900000000000001</v>
      </c>
      <c r="R571" s="8">
        <v>7</v>
      </c>
      <c r="T571" s="27">
        <v>8.1</v>
      </c>
      <c r="U571" s="27">
        <f t="shared" si="81"/>
        <v>0.80999999999999994</v>
      </c>
      <c r="V571" s="8">
        <v>7</v>
      </c>
      <c r="X571" s="33">
        <f t="shared" si="84"/>
        <v>22</v>
      </c>
      <c r="Y571" s="27">
        <f t="shared" si="83"/>
        <v>2.2000000000000002</v>
      </c>
      <c r="Z571" s="8">
        <v>7</v>
      </c>
      <c r="AF571" s="9"/>
      <c r="AG571" s="9"/>
      <c r="AJ571" s="9"/>
      <c r="AK571" s="9"/>
      <c r="AN571" s="9"/>
      <c r="AO571" s="9"/>
      <c r="AR571" s="9"/>
      <c r="AS571" s="9"/>
      <c r="AV571" s="9"/>
      <c r="AW571" s="9"/>
      <c r="AZ571" s="9"/>
      <c r="BA571" s="9"/>
      <c r="BD571" s="27"/>
      <c r="BE571" s="27"/>
      <c r="BP571" s="27"/>
      <c r="BQ571" s="27"/>
    </row>
    <row r="572" spans="1:69" s="8" customFormat="1" x14ac:dyDescent="0.45">
      <c r="B572" s="9">
        <v>34.996388888888887</v>
      </c>
      <c r="C572" s="9">
        <v>137.37583333333333</v>
      </c>
      <c r="G572" s="8" t="s">
        <v>48</v>
      </c>
      <c r="H572" s="8" t="s">
        <v>201</v>
      </c>
      <c r="I572" s="8" t="s">
        <v>205</v>
      </c>
      <c r="J572" s="8">
        <v>15</v>
      </c>
      <c r="K572" s="8">
        <v>1700</v>
      </c>
      <c r="L572" s="8">
        <v>5</v>
      </c>
      <c r="M572" s="8">
        <v>0.28000000000000003</v>
      </c>
      <c r="N572" s="9"/>
      <c r="P572" s="27">
        <v>8.8000000000000007</v>
      </c>
      <c r="Q572" s="27">
        <f t="shared" si="80"/>
        <v>0.88000000000000012</v>
      </c>
      <c r="R572" s="8">
        <v>7</v>
      </c>
      <c r="T572" s="27">
        <v>7.7</v>
      </c>
      <c r="U572" s="27">
        <f t="shared" si="81"/>
        <v>0.77</v>
      </c>
      <c r="V572" s="8">
        <v>7</v>
      </c>
      <c r="X572" s="33">
        <f t="shared" si="84"/>
        <v>16.5</v>
      </c>
      <c r="Y572" s="27">
        <f t="shared" si="83"/>
        <v>1.65</v>
      </c>
      <c r="Z572" s="8">
        <v>7</v>
      </c>
      <c r="AF572" s="9"/>
      <c r="AG572" s="9"/>
      <c r="AJ572" s="9"/>
      <c r="AK572" s="9"/>
      <c r="AN572" s="9"/>
      <c r="AO572" s="9"/>
      <c r="AR572" s="9"/>
      <c r="AS572" s="9"/>
      <c r="AV572" s="9"/>
      <c r="AW572" s="9"/>
      <c r="AZ572" s="9"/>
      <c r="BA572" s="9"/>
      <c r="BD572" s="27"/>
      <c r="BE572" s="27"/>
      <c r="BP572" s="27"/>
      <c r="BQ572" s="27"/>
    </row>
    <row r="573" spans="1:69" s="8" customFormat="1" x14ac:dyDescent="0.45">
      <c r="B573" s="9">
        <v>35.149722222222223</v>
      </c>
      <c r="C573" s="9">
        <v>137.50583333333333</v>
      </c>
      <c r="G573" s="8" t="s">
        <v>48</v>
      </c>
      <c r="H573" s="8" t="s">
        <v>201</v>
      </c>
      <c r="I573" s="8" t="s">
        <v>206</v>
      </c>
      <c r="J573" s="8">
        <v>15</v>
      </c>
      <c r="K573" s="8">
        <v>1700</v>
      </c>
      <c r="L573" s="8">
        <v>5</v>
      </c>
      <c r="M573" s="8">
        <v>0.37</v>
      </c>
      <c r="N573" s="9"/>
      <c r="P573" s="27">
        <v>3</v>
      </c>
      <c r="Q573" s="27">
        <f t="shared" si="80"/>
        <v>0.3</v>
      </c>
      <c r="R573" s="8">
        <v>7</v>
      </c>
      <c r="T573" s="27">
        <v>0.8</v>
      </c>
      <c r="U573" s="27">
        <f t="shared" si="81"/>
        <v>0.08</v>
      </c>
      <c r="V573" s="8">
        <v>7</v>
      </c>
      <c r="X573" s="33">
        <f t="shared" si="84"/>
        <v>3.8</v>
      </c>
      <c r="Y573" s="27">
        <f t="shared" si="83"/>
        <v>0.38</v>
      </c>
      <c r="Z573" s="8">
        <v>7</v>
      </c>
      <c r="AF573" s="9"/>
      <c r="AG573" s="9"/>
      <c r="AJ573" s="9"/>
      <c r="AK573" s="9"/>
      <c r="AN573" s="9"/>
      <c r="AO573" s="9"/>
      <c r="AR573" s="9"/>
      <c r="AS573" s="9"/>
      <c r="AV573" s="9"/>
      <c r="AW573" s="9"/>
      <c r="AZ573" s="9"/>
      <c r="BA573" s="9"/>
      <c r="BD573" s="27"/>
      <c r="BE573" s="27"/>
      <c r="BP573" s="27"/>
      <c r="BQ573" s="27"/>
    </row>
    <row r="574" spans="1:69" s="8" customFormat="1" x14ac:dyDescent="0.45">
      <c r="B574" s="9">
        <v>35.172777777777775</v>
      </c>
      <c r="C574" s="9">
        <v>137.49166666666667</v>
      </c>
      <c r="G574" s="8" t="s">
        <v>48</v>
      </c>
      <c r="H574" s="8" t="s">
        <v>201</v>
      </c>
      <c r="I574" s="8" t="s">
        <v>207</v>
      </c>
      <c r="J574" s="8">
        <v>15</v>
      </c>
      <c r="K574" s="8">
        <v>1700</v>
      </c>
      <c r="L574" s="8">
        <v>5</v>
      </c>
      <c r="M574" s="8">
        <v>0.32</v>
      </c>
      <c r="N574" s="9"/>
      <c r="P574" s="27">
        <v>8.4</v>
      </c>
      <c r="Q574" s="27">
        <f t="shared" si="80"/>
        <v>0.84000000000000008</v>
      </c>
      <c r="R574" s="8">
        <v>7</v>
      </c>
      <c r="T574" s="27">
        <v>15.1</v>
      </c>
      <c r="U574" s="27">
        <f t="shared" si="81"/>
        <v>1.51</v>
      </c>
      <c r="V574" s="8">
        <v>7</v>
      </c>
      <c r="X574" s="33">
        <f t="shared" si="84"/>
        <v>23.5</v>
      </c>
      <c r="Y574" s="27">
        <f t="shared" si="83"/>
        <v>2.35</v>
      </c>
      <c r="Z574" s="8">
        <v>7</v>
      </c>
      <c r="AF574" s="9"/>
      <c r="AG574" s="9"/>
      <c r="AJ574" s="9"/>
      <c r="AK574" s="9"/>
      <c r="AN574" s="9"/>
      <c r="AO574" s="9"/>
      <c r="AR574" s="9"/>
      <c r="AS574" s="9"/>
      <c r="AV574" s="9"/>
      <c r="AW574" s="9"/>
      <c r="AZ574" s="9"/>
      <c r="BA574" s="9"/>
      <c r="BD574" s="27"/>
      <c r="BE574" s="27"/>
      <c r="BP574" s="27"/>
      <c r="BQ574" s="27"/>
    </row>
    <row r="575" spans="1:69" s="8" customFormat="1" x14ac:dyDescent="0.45">
      <c r="B575" s="9">
        <v>34.658333333333331</v>
      </c>
      <c r="C575" s="9">
        <v>137.35833333333332</v>
      </c>
      <c r="G575" s="8" t="s">
        <v>48</v>
      </c>
      <c r="H575" s="8" t="s">
        <v>201</v>
      </c>
      <c r="I575" s="8" t="s">
        <v>208</v>
      </c>
      <c r="J575" s="8">
        <v>15</v>
      </c>
      <c r="K575" s="8">
        <v>1700</v>
      </c>
      <c r="L575" s="8">
        <v>5</v>
      </c>
      <c r="M575" s="8">
        <v>0.66</v>
      </c>
      <c r="N575" s="9"/>
      <c r="P575" s="27">
        <v>5.5</v>
      </c>
      <c r="Q575" s="27">
        <f t="shared" si="80"/>
        <v>0.55000000000000004</v>
      </c>
      <c r="R575" s="8">
        <v>7</v>
      </c>
      <c r="T575" s="27">
        <v>12.4</v>
      </c>
      <c r="U575" s="27">
        <f t="shared" si="81"/>
        <v>1.24</v>
      </c>
      <c r="V575" s="8">
        <v>7</v>
      </c>
      <c r="X575" s="33">
        <f t="shared" si="84"/>
        <v>17.899999999999999</v>
      </c>
      <c r="Y575" s="27">
        <f t="shared" si="83"/>
        <v>1.7899999999999998</v>
      </c>
      <c r="Z575" s="8">
        <v>7</v>
      </c>
      <c r="AF575" s="9"/>
      <c r="AG575" s="9"/>
      <c r="AJ575" s="9"/>
      <c r="AK575" s="9"/>
      <c r="AN575" s="9"/>
      <c r="AO575" s="9"/>
      <c r="AR575" s="9"/>
      <c r="AS575" s="9"/>
      <c r="AV575" s="9"/>
      <c r="AW575" s="9"/>
      <c r="AZ575" s="9"/>
      <c r="BA575" s="9"/>
      <c r="BD575" s="27"/>
      <c r="BE575" s="27"/>
      <c r="BP575" s="27"/>
      <c r="BQ575" s="27"/>
    </row>
    <row r="576" spans="1:69" s="8" customFormat="1" x14ac:dyDescent="0.45">
      <c r="B576" s="9">
        <v>35.093333333333334</v>
      </c>
      <c r="C576" s="9">
        <v>137.3425</v>
      </c>
      <c r="G576" s="8" t="s">
        <v>48</v>
      </c>
      <c r="H576" s="8" t="s">
        <v>209</v>
      </c>
      <c r="I576" s="8" t="s">
        <v>210</v>
      </c>
      <c r="J576" s="8">
        <v>15</v>
      </c>
      <c r="K576" s="8">
        <v>1700</v>
      </c>
      <c r="L576" s="8">
        <v>5</v>
      </c>
      <c r="M576" s="8">
        <v>0.54</v>
      </c>
      <c r="N576" s="9"/>
      <c r="P576" s="27">
        <v>38.700000000000003</v>
      </c>
      <c r="Q576" s="27">
        <f t="shared" si="80"/>
        <v>3.87</v>
      </c>
      <c r="R576" s="8">
        <v>7</v>
      </c>
      <c r="T576" s="27">
        <v>5.5</v>
      </c>
      <c r="U576" s="27">
        <f t="shared" si="81"/>
        <v>0.55000000000000004</v>
      </c>
      <c r="V576" s="8">
        <v>7</v>
      </c>
      <c r="X576" s="33">
        <f t="shared" si="84"/>
        <v>44.2</v>
      </c>
      <c r="Y576" s="27">
        <f t="shared" si="83"/>
        <v>4.42</v>
      </c>
      <c r="Z576" s="8">
        <v>7</v>
      </c>
      <c r="AF576" s="9"/>
      <c r="AG576" s="9"/>
      <c r="AJ576" s="9"/>
      <c r="AK576" s="9"/>
      <c r="AN576" s="9"/>
      <c r="AO576" s="9"/>
      <c r="AR576" s="9"/>
      <c r="AS576" s="9"/>
      <c r="AV576" s="9"/>
      <c r="AW576" s="9"/>
      <c r="AZ576" s="9"/>
      <c r="BA576" s="9"/>
      <c r="BD576" s="27"/>
      <c r="BE576" s="27"/>
      <c r="BP576" s="27"/>
      <c r="BQ576" s="27"/>
    </row>
    <row r="577" spans="1:69" s="8" customFormat="1" x14ac:dyDescent="0.45">
      <c r="B577" s="9">
        <v>35.155555555555559</v>
      </c>
      <c r="C577" s="9">
        <v>137.40305555555557</v>
      </c>
      <c r="G577" s="8" t="s">
        <v>48</v>
      </c>
      <c r="H577" s="8" t="s">
        <v>209</v>
      </c>
      <c r="I577" s="8" t="s">
        <v>211</v>
      </c>
      <c r="J577" s="8">
        <v>15</v>
      </c>
      <c r="K577" s="8">
        <v>1700</v>
      </c>
      <c r="L577" s="8">
        <v>5</v>
      </c>
      <c r="M577" s="8">
        <v>0.27</v>
      </c>
      <c r="N577" s="9"/>
      <c r="P577" s="27">
        <v>14</v>
      </c>
      <c r="Q577" s="27">
        <f t="shared" si="80"/>
        <v>1.4</v>
      </c>
      <c r="R577" s="8">
        <v>7</v>
      </c>
      <c r="T577" s="27">
        <v>1.4</v>
      </c>
      <c r="U577" s="27">
        <f t="shared" si="81"/>
        <v>0.13999999999999999</v>
      </c>
      <c r="V577" s="8">
        <v>7</v>
      </c>
      <c r="X577" s="33">
        <f t="shared" si="84"/>
        <v>15.4</v>
      </c>
      <c r="Y577" s="27">
        <f t="shared" si="83"/>
        <v>1.54</v>
      </c>
      <c r="Z577" s="8">
        <v>7</v>
      </c>
      <c r="AF577" s="9"/>
      <c r="AG577" s="9"/>
      <c r="AJ577" s="9"/>
      <c r="AK577" s="9"/>
      <c r="AN577" s="9"/>
      <c r="AO577" s="9"/>
      <c r="AR577" s="9"/>
      <c r="AS577" s="9"/>
      <c r="AV577" s="9"/>
      <c r="AW577" s="9"/>
      <c r="AZ577" s="9"/>
      <c r="BA577" s="9"/>
      <c r="BD577" s="27"/>
      <c r="BE577" s="27"/>
      <c r="BP577" s="27"/>
      <c r="BQ577" s="27"/>
    </row>
    <row r="578" spans="1:69" s="8" customFormat="1" x14ac:dyDescent="0.45">
      <c r="B578" s="9">
        <v>35.233055555555552</v>
      </c>
      <c r="C578" s="9">
        <v>137.13305555555556</v>
      </c>
      <c r="G578" s="8" t="s">
        <v>48</v>
      </c>
      <c r="H578" s="8" t="s">
        <v>209</v>
      </c>
      <c r="I578" s="8" t="s">
        <v>212</v>
      </c>
      <c r="J578" s="8">
        <v>15</v>
      </c>
      <c r="K578" s="8">
        <v>1700</v>
      </c>
      <c r="L578" s="8">
        <v>5</v>
      </c>
      <c r="M578" s="8">
        <v>0.35</v>
      </c>
      <c r="N578" s="9"/>
      <c r="P578" s="27">
        <v>11.1</v>
      </c>
      <c r="Q578" s="27">
        <f t="shared" si="80"/>
        <v>1.1099999999999999</v>
      </c>
      <c r="R578" s="8">
        <v>7</v>
      </c>
      <c r="T578" s="27">
        <v>12.5</v>
      </c>
      <c r="U578" s="27">
        <f t="shared" si="81"/>
        <v>1.25</v>
      </c>
      <c r="V578" s="8">
        <v>7</v>
      </c>
      <c r="X578" s="33">
        <f t="shared" si="84"/>
        <v>23.6</v>
      </c>
      <c r="Y578" s="27">
        <f t="shared" si="83"/>
        <v>2.3600000000000003</v>
      </c>
      <c r="Z578" s="8">
        <v>7</v>
      </c>
      <c r="AF578" s="9"/>
      <c r="AG578" s="9"/>
      <c r="AJ578" s="9"/>
      <c r="AK578" s="9"/>
      <c r="AN578" s="9"/>
      <c r="AO578" s="9"/>
      <c r="AR578" s="9"/>
      <c r="AS578" s="9"/>
      <c r="AV578" s="9"/>
      <c r="AW578" s="9"/>
      <c r="AZ578" s="9"/>
      <c r="BA578" s="9"/>
      <c r="BD578" s="27"/>
      <c r="BE578" s="27"/>
      <c r="BP578" s="27"/>
      <c r="BQ578" s="27"/>
    </row>
    <row r="579" spans="1:69" s="8" customFormat="1" x14ac:dyDescent="0.45">
      <c r="B579" s="9">
        <v>35.200000000000003</v>
      </c>
      <c r="C579" s="9">
        <v>137.55000000000001</v>
      </c>
      <c r="G579" s="8" t="s">
        <v>48</v>
      </c>
      <c r="H579" s="8" t="s">
        <v>209</v>
      </c>
      <c r="I579" s="8" t="s">
        <v>213</v>
      </c>
      <c r="J579" s="8">
        <v>15</v>
      </c>
      <c r="K579" s="8">
        <v>1700</v>
      </c>
      <c r="L579" s="8">
        <v>5</v>
      </c>
      <c r="M579" s="8">
        <v>0.27</v>
      </c>
      <c r="N579" s="9"/>
      <c r="P579" s="27">
        <v>18.899999999999999</v>
      </c>
      <c r="Q579" s="27">
        <f t="shared" si="80"/>
        <v>1.89</v>
      </c>
      <c r="R579" s="8">
        <v>7</v>
      </c>
      <c r="T579" s="27">
        <v>5.7</v>
      </c>
      <c r="U579" s="27">
        <f t="shared" si="81"/>
        <v>0.57000000000000006</v>
      </c>
      <c r="V579" s="8">
        <v>7</v>
      </c>
      <c r="X579" s="33">
        <f t="shared" si="84"/>
        <v>24.599999999999998</v>
      </c>
      <c r="Y579" s="27">
        <f t="shared" si="83"/>
        <v>2.46</v>
      </c>
      <c r="Z579" s="8">
        <v>7</v>
      </c>
      <c r="AF579" s="9"/>
      <c r="AG579" s="9"/>
      <c r="AJ579" s="9"/>
      <c r="AK579" s="9"/>
      <c r="AN579" s="9"/>
      <c r="AO579" s="9"/>
      <c r="AR579" s="9"/>
      <c r="AS579" s="9"/>
      <c r="AV579" s="9"/>
      <c r="AW579" s="9"/>
      <c r="AZ579" s="9"/>
      <c r="BA579" s="9"/>
      <c r="BD579" s="27"/>
      <c r="BE579" s="27"/>
      <c r="BP579" s="27"/>
      <c r="BQ579" s="27"/>
    </row>
    <row r="580" spans="1:69" s="8" customFormat="1" x14ac:dyDescent="0.45">
      <c r="B580" s="9">
        <v>34.94027777777778</v>
      </c>
      <c r="C580" s="9">
        <v>137.42250000000001</v>
      </c>
      <c r="G580" s="8" t="s">
        <v>48</v>
      </c>
      <c r="H580" s="8" t="s">
        <v>209</v>
      </c>
      <c r="I580" s="8" t="s">
        <v>214</v>
      </c>
      <c r="J580" s="8">
        <v>15</v>
      </c>
      <c r="K580" s="8">
        <v>1700</v>
      </c>
      <c r="L580" s="8">
        <v>5</v>
      </c>
      <c r="M580" s="8">
        <v>0.35</v>
      </c>
      <c r="N580" s="9"/>
      <c r="P580" s="27">
        <v>7.6</v>
      </c>
      <c r="Q580" s="27">
        <f t="shared" si="80"/>
        <v>0.76</v>
      </c>
      <c r="R580" s="8">
        <v>7</v>
      </c>
      <c r="T580" s="27">
        <v>18.8</v>
      </c>
      <c r="U580" s="27">
        <f t="shared" si="81"/>
        <v>1.8800000000000001</v>
      </c>
      <c r="V580" s="8">
        <v>7</v>
      </c>
      <c r="X580" s="33">
        <f t="shared" si="84"/>
        <v>26.4</v>
      </c>
      <c r="Y580" s="27">
        <f t="shared" si="83"/>
        <v>2.6399999999999997</v>
      </c>
      <c r="Z580" s="8">
        <v>7</v>
      </c>
      <c r="AF580" s="9"/>
      <c r="AG580" s="9"/>
      <c r="AJ580" s="9"/>
      <c r="AK580" s="9"/>
      <c r="AN580" s="9"/>
      <c r="AO580" s="9"/>
      <c r="AR580" s="9"/>
      <c r="AS580" s="9"/>
      <c r="AV580" s="9"/>
      <c r="AW580" s="9"/>
      <c r="AZ580" s="9"/>
      <c r="BA580" s="9"/>
      <c r="BD580" s="27"/>
      <c r="BE580" s="27"/>
      <c r="BP580" s="27"/>
      <c r="BQ580" s="27"/>
    </row>
    <row r="581" spans="1:69" s="8" customFormat="1" x14ac:dyDescent="0.45">
      <c r="B581" s="9">
        <v>35.013888888888886</v>
      </c>
      <c r="C581" s="9">
        <v>137.37083333333334</v>
      </c>
      <c r="G581" s="8" t="s">
        <v>48</v>
      </c>
      <c r="H581" s="8" t="s">
        <v>209</v>
      </c>
      <c r="I581" s="8" t="s">
        <v>215</v>
      </c>
      <c r="J581" s="8">
        <v>15</v>
      </c>
      <c r="K581" s="8">
        <v>1700</v>
      </c>
      <c r="L581" s="8">
        <v>5</v>
      </c>
      <c r="M581" s="8">
        <v>0.32</v>
      </c>
      <c r="N581" s="9"/>
      <c r="P581" s="27">
        <v>9.1999999999999993</v>
      </c>
      <c r="Q581" s="27">
        <f t="shared" si="80"/>
        <v>0.91999999999999993</v>
      </c>
      <c r="R581" s="8">
        <v>7</v>
      </c>
      <c r="T581" s="27">
        <v>18.3</v>
      </c>
      <c r="U581" s="27">
        <f t="shared" si="81"/>
        <v>1.83</v>
      </c>
      <c r="V581" s="8">
        <v>7</v>
      </c>
      <c r="X581" s="33">
        <f t="shared" si="84"/>
        <v>27.5</v>
      </c>
      <c r="Y581" s="27">
        <f t="shared" si="83"/>
        <v>2.75</v>
      </c>
      <c r="Z581" s="8">
        <v>7</v>
      </c>
      <c r="AF581" s="9"/>
      <c r="AG581" s="9"/>
      <c r="AJ581" s="9"/>
      <c r="AK581" s="9"/>
      <c r="AN581" s="9"/>
      <c r="AO581" s="9"/>
      <c r="AR581" s="9"/>
      <c r="AS581" s="9"/>
      <c r="AV581" s="9"/>
      <c r="AW581" s="9"/>
      <c r="AZ581" s="9"/>
      <c r="BA581" s="9"/>
      <c r="BD581" s="27"/>
      <c r="BE581" s="27"/>
      <c r="BP581" s="27"/>
      <c r="BQ581" s="27"/>
    </row>
    <row r="582" spans="1:69" s="8" customFormat="1" x14ac:dyDescent="0.45">
      <c r="B582" s="9">
        <v>35.117777777777775</v>
      </c>
      <c r="C582" s="9">
        <v>137.27388888888888</v>
      </c>
      <c r="G582" s="8" t="s">
        <v>48</v>
      </c>
      <c r="H582" s="8" t="s">
        <v>209</v>
      </c>
      <c r="I582" s="8" t="s">
        <v>216</v>
      </c>
      <c r="J582" s="8">
        <v>15</v>
      </c>
      <c r="K582" s="8">
        <v>1700</v>
      </c>
      <c r="L582" s="8">
        <v>5</v>
      </c>
      <c r="M582" s="8">
        <v>0.59</v>
      </c>
      <c r="N582" s="9"/>
      <c r="P582" s="27">
        <v>14.6</v>
      </c>
      <c r="Q582" s="27">
        <f t="shared" si="80"/>
        <v>1.46</v>
      </c>
      <c r="R582" s="8">
        <v>7</v>
      </c>
      <c r="T582" s="27">
        <v>13.7</v>
      </c>
      <c r="U582" s="27">
        <f t="shared" si="81"/>
        <v>1.3699999999999999</v>
      </c>
      <c r="V582" s="8">
        <v>7</v>
      </c>
      <c r="X582" s="33">
        <f t="shared" si="84"/>
        <v>28.299999999999997</v>
      </c>
      <c r="Y582" s="27">
        <f t="shared" si="83"/>
        <v>2.8299999999999996</v>
      </c>
      <c r="Z582" s="8">
        <v>7</v>
      </c>
      <c r="AF582" s="9"/>
      <c r="AG582" s="9"/>
      <c r="AJ582" s="9"/>
      <c r="AK582" s="9"/>
      <c r="AN582" s="9"/>
      <c r="AO582" s="9"/>
      <c r="AR582" s="9"/>
      <c r="AS582" s="9"/>
      <c r="AV582" s="9"/>
      <c r="AW582" s="9"/>
      <c r="AZ582" s="9"/>
      <c r="BA582" s="9"/>
      <c r="BD582" s="27"/>
      <c r="BE582" s="27"/>
      <c r="BP582" s="27"/>
      <c r="BQ582" s="27"/>
    </row>
    <row r="583" spans="1:69" s="8" customFormat="1" x14ac:dyDescent="0.45">
      <c r="B583" s="9">
        <v>35.18888888888889</v>
      </c>
      <c r="C583" s="9">
        <v>137.18305555555557</v>
      </c>
      <c r="G583" s="8" t="s">
        <v>48</v>
      </c>
      <c r="H583" s="8" t="s">
        <v>209</v>
      </c>
      <c r="I583" s="8" t="s">
        <v>217</v>
      </c>
      <c r="J583" s="8">
        <v>15</v>
      </c>
      <c r="K583" s="8">
        <v>1700</v>
      </c>
      <c r="L583" s="8">
        <v>5</v>
      </c>
      <c r="M583" s="8">
        <v>0.76</v>
      </c>
      <c r="N583" s="9"/>
      <c r="P583" s="27">
        <v>9.5</v>
      </c>
      <c r="Q583" s="27">
        <f t="shared" si="80"/>
        <v>0.95</v>
      </c>
      <c r="R583" s="8">
        <v>7</v>
      </c>
      <c r="T583" s="27">
        <v>6.4</v>
      </c>
      <c r="U583" s="27">
        <f t="shared" si="81"/>
        <v>0.64</v>
      </c>
      <c r="V583" s="8">
        <v>7</v>
      </c>
      <c r="X583" s="33">
        <f t="shared" si="84"/>
        <v>15.9</v>
      </c>
      <c r="Y583" s="27">
        <f t="shared" si="83"/>
        <v>1.59</v>
      </c>
      <c r="Z583" s="8">
        <v>7</v>
      </c>
      <c r="AF583" s="9"/>
      <c r="AG583" s="9"/>
      <c r="AJ583" s="9"/>
      <c r="AK583" s="9"/>
      <c r="AN583" s="9"/>
      <c r="AO583" s="9"/>
      <c r="AR583" s="9"/>
      <c r="AS583" s="9"/>
      <c r="AV583" s="9"/>
      <c r="AW583" s="9"/>
      <c r="AZ583" s="9"/>
      <c r="BA583" s="9"/>
      <c r="BD583" s="27"/>
      <c r="BE583" s="27"/>
      <c r="BP583" s="27"/>
      <c r="BQ583" s="27"/>
    </row>
    <row r="584" spans="1:69" s="8" customFormat="1" x14ac:dyDescent="0.45">
      <c r="B584" s="9">
        <v>35.172777777777775</v>
      </c>
      <c r="C584" s="9">
        <v>137.49166666666667</v>
      </c>
      <c r="G584" s="8" t="s">
        <v>48</v>
      </c>
      <c r="H584" s="8" t="s">
        <v>209</v>
      </c>
      <c r="I584" s="8" t="s">
        <v>218</v>
      </c>
      <c r="J584" s="8">
        <v>15</v>
      </c>
      <c r="K584" s="8">
        <v>1700</v>
      </c>
      <c r="L584" s="8">
        <v>5</v>
      </c>
      <c r="M584" s="8">
        <v>0.35</v>
      </c>
      <c r="N584" s="9"/>
      <c r="P584" s="27">
        <v>14.1</v>
      </c>
      <c r="Q584" s="27">
        <f t="shared" si="80"/>
        <v>1.41</v>
      </c>
      <c r="R584" s="8">
        <v>7</v>
      </c>
      <c r="T584" s="27">
        <v>10.4</v>
      </c>
      <c r="U584" s="27">
        <f t="shared" si="81"/>
        <v>1.04</v>
      </c>
      <c r="V584" s="8">
        <v>7</v>
      </c>
      <c r="X584" s="33">
        <f t="shared" si="84"/>
        <v>24.5</v>
      </c>
      <c r="Y584" s="27">
        <f t="shared" si="83"/>
        <v>2.4500000000000002</v>
      </c>
      <c r="Z584" s="8">
        <v>7</v>
      </c>
      <c r="AF584" s="9"/>
      <c r="AG584" s="9"/>
      <c r="AJ584" s="9"/>
      <c r="AK584" s="9"/>
      <c r="AN584" s="9"/>
      <c r="AO584" s="9"/>
      <c r="AR584" s="9"/>
      <c r="AS584" s="9"/>
      <c r="AV584" s="9"/>
      <c r="AW584" s="9"/>
      <c r="AZ584" s="9"/>
      <c r="BA584" s="9"/>
      <c r="BD584" s="27"/>
      <c r="BE584" s="27"/>
      <c r="BP584" s="27"/>
      <c r="BQ584" s="27"/>
    </row>
    <row r="585" spans="1:69" s="8" customFormat="1" x14ac:dyDescent="0.45">
      <c r="B585" s="9">
        <v>34.680555555555557</v>
      </c>
      <c r="C585" s="9">
        <v>137.46666666666667</v>
      </c>
      <c r="G585" s="8" t="s">
        <v>48</v>
      </c>
      <c r="H585" s="8" t="s">
        <v>219</v>
      </c>
      <c r="I585" s="8" t="s">
        <v>220</v>
      </c>
      <c r="J585" s="8">
        <v>15</v>
      </c>
      <c r="K585" s="8">
        <v>1700</v>
      </c>
      <c r="L585" s="8">
        <v>5</v>
      </c>
      <c r="M585" s="8">
        <v>0.66</v>
      </c>
      <c r="N585" s="9"/>
      <c r="P585" s="27">
        <v>3.7</v>
      </c>
      <c r="Q585" s="27">
        <f t="shared" si="80"/>
        <v>0.37</v>
      </c>
      <c r="R585" s="8">
        <v>7</v>
      </c>
      <c r="T585" s="27">
        <v>16.5</v>
      </c>
      <c r="U585" s="27">
        <f t="shared" si="81"/>
        <v>1.65</v>
      </c>
      <c r="V585" s="8">
        <v>7</v>
      </c>
      <c r="X585" s="33">
        <f t="shared" si="84"/>
        <v>20.2</v>
      </c>
      <c r="Y585" s="27">
        <f t="shared" si="83"/>
        <v>2.02</v>
      </c>
      <c r="Z585" s="8">
        <v>7</v>
      </c>
      <c r="AF585" s="9"/>
      <c r="AG585" s="9"/>
      <c r="AJ585" s="9"/>
      <c r="AK585" s="9"/>
      <c r="AN585" s="9"/>
      <c r="AO585" s="9"/>
      <c r="AR585" s="9"/>
      <c r="AS585" s="9"/>
      <c r="AV585" s="9"/>
      <c r="AW585" s="9"/>
      <c r="AZ585" s="9"/>
      <c r="BA585" s="9"/>
      <c r="BD585" s="27"/>
      <c r="BE585" s="27"/>
      <c r="BP585" s="27"/>
      <c r="BQ585" s="27"/>
    </row>
    <row r="586" spans="1:69" s="8" customFormat="1" x14ac:dyDescent="0.45">
      <c r="A586" s="8" t="s">
        <v>221</v>
      </c>
      <c r="B586" s="9">
        <v>42.4</v>
      </c>
      <c r="C586" s="9">
        <v>-85.4</v>
      </c>
      <c r="G586" s="8" t="s">
        <v>30</v>
      </c>
      <c r="H586" s="8" t="s">
        <v>222</v>
      </c>
      <c r="I586" s="8">
        <v>1991</v>
      </c>
      <c r="J586" s="8">
        <v>9.6999999999999993</v>
      </c>
      <c r="K586" s="8">
        <v>920</v>
      </c>
      <c r="L586" s="8">
        <v>5</v>
      </c>
      <c r="M586" s="8">
        <v>1.37</v>
      </c>
      <c r="N586" s="9"/>
      <c r="P586" s="27">
        <v>6.8886679920477096</v>
      </c>
      <c r="Q586" s="27">
        <v>1.4609282760138436</v>
      </c>
      <c r="R586" s="8">
        <v>6</v>
      </c>
      <c r="T586" s="27">
        <v>5.3086419753086398</v>
      </c>
      <c r="U586" s="27">
        <v>4.2336859751808138</v>
      </c>
      <c r="V586" s="8">
        <v>6</v>
      </c>
      <c r="X586" s="33">
        <v>12.19730996735635</v>
      </c>
      <c r="Y586" s="27">
        <v>4.4786614478099924</v>
      </c>
      <c r="Z586" s="8">
        <v>6</v>
      </c>
      <c r="AF586" s="9"/>
      <c r="AG586" s="9"/>
      <c r="AJ586" s="9"/>
      <c r="AK586" s="9"/>
      <c r="AN586" s="9"/>
      <c r="AO586" s="9"/>
      <c r="AR586" s="9"/>
      <c r="AS586" s="9"/>
      <c r="AV586" s="9"/>
      <c r="AW586" s="9"/>
      <c r="AZ586" s="9"/>
      <c r="BA586" s="9"/>
      <c r="BD586" s="27"/>
      <c r="BE586" s="27"/>
      <c r="BP586" s="27"/>
      <c r="BQ586" s="27"/>
    </row>
    <row r="587" spans="1:69" s="8" customFormat="1" x14ac:dyDescent="0.45">
      <c r="B587" s="9">
        <v>42.4</v>
      </c>
      <c r="C587" s="9">
        <v>-85.4</v>
      </c>
      <c r="G587" s="8" t="s">
        <v>30</v>
      </c>
      <c r="H587" s="8" t="s">
        <v>222</v>
      </c>
      <c r="I587" s="8">
        <v>1992</v>
      </c>
      <c r="J587" s="8">
        <v>9.6999999999999993</v>
      </c>
      <c r="K587" s="8">
        <v>920</v>
      </c>
      <c r="L587" s="8">
        <v>5</v>
      </c>
      <c r="M587" s="8">
        <v>1.37</v>
      </c>
      <c r="N587" s="9"/>
      <c r="P587" s="27">
        <v>1.66998011928429</v>
      </c>
      <c r="Q587" s="27">
        <v>0.80351055180760489</v>
      </c>
      <c r="R587" s="8">
        <v>6</v>
      </c>
      <c r="T587" s="27">
        <v>3.3333333333333299</v>
      </c>
      <c r="U587" s="27">
        <v>0.5040102351405763</v>
      </c>
      <c r="V587" s="8">
        <v>6</v>
      </c>
      <c r="X587" s="33">
        <v>5.0033134526176202</v>
      </c>
      <c r="Y587" s="27">
        <v>0.94850172587751291</v>
      </c>
      <c r="Z587" s="8">
        <v>6</v>
      </c>
      <c r="AF587" s="9"/>
      <c r="AG587" s="9"/>
      <c r="AJ587" s="9"/>
      <c r="AK587" s="9"/>
      <c r="AN587" s="9"/>
      <c r="AO587" s="9"/>
      <c r="AR587" s="9"/>
      <c r="AS587" s="9"/>
      <c r="AV587" s="9"/>
      <c r="AW587" s="9"/>
      <c r="AZ587" s="9"/>
      <c r="BA587" s="9"/>
      <c r="BD587" s="27"/>
      <c r="BE587" s="27"/>
      <c r="BP587" s="27"/>
      <c r="BQ587" s="27"/>
    </row>
    <row r="588" spans="1:69" s="8" customFormat="1" x14ac:dyDescent="0.45">
      <c r="B588" s="9">
        <v>42.4</v>
      </c>
      <c r="C588" s="9">
        <v>-85.4</v>
      </c>
      <c r="G588" s="8" t="s">
        <v>30</v>
      </c>
      <c r="H588" s="8" t="s">
        <v>222</v>
      </c>
      <c r="I588" s="8">
        <v>1993</v>
      </c>
      <c r="J588" s="8">
        <v>9.6999999999999993</v>
      </c>
      <c r="K588" s="8">
        <v>920</v>
      </c>
      <c r="L588" s="8">
        <v>5</v>
      </c>
      <c r="M588" s="8">
        <v>1.37</v>
      </c>
      <c r="N588" s="9"/>
      <c r="P588" s="27">
        <v>3.13121272365805</v>
      </c>
      <c r="Q588" s="27">
        <v>0.65741772420621303</v>
      </c>
      <c r="R588" s="8">
        <v>6</v>
      </c>
      <c r="T588" s="27">
        <v>4.5679012345679002</v>
      </c>
      <c r="U588" s="27">
        <v>2.2176450346185059</v>
      </c>
      <c r="V588" s="8">
        <v>6</v>
      </c>
      <c r="X588" s="33">
        <v>7.6991139582259507</v>
      </c>
      <c r="Y588" s="27">
        <v>2.3130385996927485</v>
      </c>
      <c r="Z588" s="8">
        <v>6</v>
      </c>
      <c r="AF588" s="9"/>
      <c r="AG588" s="9"/>
      <c r="AJ588" s="9"/>
      <c r="AK588" s="9"/>
      <c r="AN588" s="9"/>
      <c r="AO588" s="9"/>
      <c r="AR588" s="9"/>
      <c r="AS588" s="9"/>
      <c r="AV588" s="9"/>
      <c r="AW588" s="9"/>
      <c r="AZ588" s="9"/>
      <c r="BA588" s="9"/>
      <c r="BD588" s="27"/>
      <c r="BE588" s="27"/>
      <c r="BP588" s="27"/>
      <c r="BQ588" s="27"/>
    </row>
    <row r="589" spans="1:69" s="8" customFormat="1" x14ac:dyDescent="0.45">
      <c r="B589" s="9">
        <v>42.4</v>
      </c>
      <c r="C589" s="9">
        <v>-85.4</v>
      </c>
      <c r="G589" s="8" t="s">
        <v>30</v>
      </c>
      <c r="H589" s="8" t="s">
        <v>222</v>
      </c>
      <c r="I589" s="8">
        <v>1994</v>
      </c>
      <c r="J589" s="8">
        <v>9.6999999999999993</v>
      </c>
      <c r="K589" s="8">
        <v>920</v>
      </c>
      <c r="L589" s="8">
        <v>5</v>
      </c>
      <c r="M589" s="8">
        <v>1.37</v>
      </c>
      <c r="N589" s="9"/>
      <c r="P589" s="27">
        <v>2.7137176938369798</v>
      </c>
      <c r="Q589" s="27">
        <v>0.2921856552027598</v>
      </c>
      <c r="R589" s="8">
        <v>6</v>
      </c>
      <c r="T589" s="27">
        <v>4.2798353909465003</v>
      </c>
      <c r="U589" s="27">
        <v>0.90721842325302637</v>
      </c>
      <c r="V589" s="8">
        <v>6</v>
      </c>
      <c r="X589" s="33">
        <v>6.9935530847834801</v>
      </c>
      <c r="Y589" s="27">
        <v>0.95310950294075514</v>
      </c>
      <c r="Z589" s="8">
        <v>6</v>
      </c>
      <c r="AF589" s="9"/>
      <c r="AG589" s="9"/>
      <c r="AJ589" s="9"/>
      <c r="AK589" s="9"/>
      <c r="AN589" s="9"/>
      <c r="AO589" s="9"/>
      <c r="AR589" s="9"/>
      <c r="AS589" s="9"/>
      <c r="AV589" s="9"/>
      <c r="AW589" s="9"/>
      <c r="AZ589" s="9"/>
      <c r="BA589" s="9"/>
      <c r="BD589" s="27"/>
      <c r="BE589" s="27"/>
      <c r="BP589" s="27"/>
      <c r="BQ589" s="27"/>
    </row>
    <row r="590" spans="1:69" s="8" customFormat="1" x14ac:dyDescent="0.45">
      <c r="B590" s="9">
        <v>42.4</v>
      </c>
      <c r="C590" s="9">
        <v>-85.4</v>
      </c>
      <c r="G590" s="8" t="s">
        <v>30</v>
      </c>
      <c r="H590" s="8" t="s">
        <v>222</v>
      </c>
      <c r="I590" s="8">
        <v>1996</v>
      </c>
      <c r="J590" s="8">
        <v>9.6999999999999993</v>
      </c>
      <c r="K590" s="8">
        <v>920</v>
      </c>
      <c r="L590" s="8">
        <v>5</v>
      </c>
      <c r="M590" s="8">
        <v>1.37</v>
      </c>
      <c r="N590" s="9"/>
      <c r="P590" s="27">
        <v>7.1868787276341903</v>
      </c>
      <c r="Q590" s="27">
        <v>1.9722531726186632</v>
      </c>
      <c r="R590" s="8">
        <v>6</v>
      </c>
      <c r="T590" s="27">
        <v>13.868312757201601</v>
      </c>
      <c r="U590" s="27">
        <v>3.5280716459840096</v>
      </c>
      <c r="V590" s="8">
        <v>6</v>
      </c>
      <c r="X590" s="33">
        <v>21.055191484835792</v>
      </c>
      <c r="Y590" s="27">
        <v>4.041914412268115</v>
      </c>
      <c r="Z590" s="8">
        <v>6</v>
      </c>
      <c r="AF590" s="9"/>
      <c r="AG590" s="9"/>
      <c r="AJ590" s="9"/>
      <c r="AK590" s="9"/>
      <c r="AN590" s="9"/>
      <c r="AO590" s="9"/>
      <c r="AR590" s="9"/>
      <c r="AS590" s="9"/>
      <c r="AV590" s="9"/>
      <c r="AW590" s="9"/>
      <c r="AZ590" s="9"/>
      <c r="BA590" s="9"/>
      <c r="BD590" s="27"/>
      <c r="BE590" s="27"/>
      <c r="BP590" s="27"/>
      <c r="BQ590" s="27"/>
    </row>
    <row r="591" spans="1:69" s="8" customFormat="1" x14ac:dyDescent="0.45">
      <c r="B591" s="9">
        <v>42.4</v>
      </c>
      <c r="C591" s="9">
        <v>-85.4</v>
      </c>
      <c r="G591" s="8" t="s">
        <v>30</v>
      </c>
      <c r="H591" s="8" t="s">
        <v>222</v>
      </c>
      <c r="I591" s="8">
        <v>1997</v>
      </c>
      <c r="J591" s="8">
        <v>9.6999999999999993</v>
      </c>
      <c r="K591" s="8">
        <v>920</v>
      </c>
      <c r="L591" s="8">
        <v>5</v>
      </c>
      <c r="M591" s="8">
        <v>1.37</v>
      </c>
      <c r="N591" s="9"/>
      <c r="P591" s="27">
        <v>1.58051689860835</v>
      </c>
      <c r="Q591" s="27">
        <v>0.21913924140206303</v>
      </c>
      <c r="R591" s="8">
        <v>6</v>
      </c>
      <c r="T591" s="27">
        <v>5.2674897119341599</v>
      </c>
      <c r="U591" s="27">
        <v>1.0080204702811288</v>
      </c>
      <c r="V591" s="8">
        <v>6</v>
      </c>
      <c r="X591" s="33">
        <v>6.8480066105425097</v>
      </c>
      <c r="Y591" s="27">
        <v>1.0315654490278645</v>
      </c>
      <c r="Z591" s="8">
        <v>6</v>
      </c>
      <c r="AF591" s="9"/>
      <c r="AG591" s="9"/>
      <c r="AJ591" s="9"/>
      <c r="AK591" s="9"/>
      <c r="AN591" s="9"/>
      <c r="AO591" s="9"/>
      <c r="AR591" s="9"/>
      <c r="AS591" s="9"/>
      <c r="AV591" s="9"/>
      <c r="AW591" s="9"/>
      <c r="AZ591" s="9"/>
      <c r="BA591" s="9"/>
      <c r="BD591" s="27"/>
      <c r="BE591" s="27"/>
      <c r="BP591" s="27"/>
      <c r="BQ591" s="27"/>
    </row>
    <row r="592" spans="1:69" s="8" customFormat="1" x14ac:dyDescent="0.45">
      <c r="B592" s="9">
        <v>42.4</v>
      </c>
      <c r="C592" s="9">
        <v>-85.4</v>
      </c>
      <c r="G592" s="8" t="s">
        <v>30</v>
      </c>
      <c r="H592" s="8" t="s">
        <v>222</v>
      </c>
      <c r="I592" s="8">
        <v>1998</v>
      </c>
      <c r="J592" s="8">
        <v>9.6999999999999993</v>
      </c>
      <c r="K592" s="8">
        <v>920</v>
      </c>
      <c r="L592" s="8">
        <v>5</v>
      </c>
      <c r="M592" s="8">
        <v>1.37</v>
      </c>
      <c r="N592" s="9"/>
      <c r="P592" s="27">
        <v>2.4155069582505</v>
      </c>
      <c r="Q592" s="27">
        <v>0.36523206900345434</v>
      </c>
      <c r="R592" s="8">
        <v>6</v>
      </c>
      <c r="T592" s="27">
        <v>4.19753086419753</v>
      </c>
      <c r="U592" s="27">
        <v>1.2096245643373793</v>
      </c>
      <c r="V592" s="8">
        <v>6</v>
      </c>
      <c r="X592" s="33">
        <v>6.61303782244803</v>
      </c>
      <c r="Y592" s="27">
        <v>1.2635608615642298</v>
      </c>
      <c r="Z592" s="8">
        <v>6</v>
      </c>
      <c r="AF592" s="9"/>
      <c r="AG592" s="9"/>
      <c r="AJ592" s="9"/>
      <c r="AK592" s="9"/>
      <c r="AN592" s="9"/>
      <c r="AO592" s="9"/>
      <c r="AR592" s="9"/>
      <c r="AS592" s="9"/>
      <c r="AV592" s="9"/>
      <c r="AW592" s="9"/>
      <c r="AZ592" s="9"/>
      <c r="BA592" s="9"/>
      <c r="BD592" s="27"/>
      <c r="BE592" s="27"/>
      <c r="BP592" s="27"/>
      <c r="BQ592" s="27"/>
    </row>
    <row r="593" spans="1:69" s="8" customFormat="1" x14ac:dyDescent="0.45">
      <c r="B593" s="9">
        <v>42.4</v>
      </c>
      <c r="C593" s="9">
        <v>-85.4</v>
      </c>
      <c r="G593" s="8" t="s">
        <v>30</v>
      </c>
      <c r="H593" s="8" t="s">
        <v>222</v>
      </c>
      <c r="I593" s="8">
        <v>1999</v>
      </c>
      <c r="J593" s="8">
        <v>9.6999999999999993</v>
      </c>
      <c r="K593" s="8">
        <v>920</v>
      </c>
      <c r="L593" s="8">
        <v>5</v>
      </c>
      <c r="M593" s="8">
        <v>1.37</v>
      </c>
      <c r="N593" s="9"/>
      <c r="P593" s="27">
        <v>2.53479125248509</v>
      </c>
      <c r="Q593" s="27">
        <v>0.43827848280414999</v>
      </c>
      <c r="R593" s="8">
        <v>6</v>
      </c>
      <c r="T593" s="27">
        <v>7.57201646090535</v>
      </c>
      <c r="U593" s="27">
        <v>0.70561432919680189</v>
      </c>
      <c r="V593" s="8">
        <v>6</v>
      </c>
      <c r="X593" s="33">
        <v>10.10680771339044</v>
      </c>
      <c r="Y593" s="27">
        <v>0.83065011289769919</v>
      </c>
      <c r="Z593" s="8">
        <v>6</v>
      </c>
      <c r="AF593" s="9"/>
      <c r="AG593" s="9"/>
      <c r="AJ593" s="9"/>
      <c r="AK593" s="9"/>
      <c r="AN593" s="9"/>
      <c r="AO593" s="9"/>
      <c r="AR593" s="9"/>
      <c r="AS593" s="9"/>
      <c r="AV593" s="9"/>
      <c r="AW593" s="9"/>
      <c r="AZ593" s="9"/>
      <c r="BA593" s="9"/>
      <c r="BD593" s="27"/>
      <c r="BE593" s="27"/>
      <c r="BP593" s="27"/>
      <c r="BQ593" s="27"/>
    </row>
    <row r="594" spans="1:69" s="8" customFormat="1" x14ac:dyDescent="0.45">
      <c r="B594" s="9">
        <v>42.4</v>
      </c>
      <c r="C594" s="9">
        <v>-85.4</v>
      </c>
      <c r="G594" s="8" t="s">
        <v>30</v>
      </c>
      <c r="H594" s="8" t="s">
        <v>222</v>
      </c>
      <c r="I594" s="8">
        <v>2000</v>
      </c>
      <c r="J594" s="8">
        <v>9.6999999999999993</v>
      </c>
      <c r="K594" s="8">
        <v>920</v>
      </c>
      <c r="L594" s="8">
        <v>5</v>
      </c>
      <c r="M594" s="8">
        <v>1.37</v>
      </c>
      <c r="N594" s="9"/>
      <c r="P594" s="27">
        <v>1.4910536779324099</v>
      </c>
      <c r="Q594" s="27">
        <v>0.3652320690034549</v>
      </c>
      <c r="R594" s="8">
        <v>6</v>
      </c>
      <c r="T594" s="27">
        <v>3.4156378600822999</v>
      </c>
      <c r="U594" s="27">
        <v>1.2096245643373793</v>
      </c>
      <c r="V594" s="8">
        <v>6</v>
      </c>
      <c r="X594" s="33">
        <v>4.9066915380147096</v>
      </c>
      <c r="Y594" s="33">
        <v>1.26356086156423</v>
      </c>
      <c r="Z594" s="8">
        <v>6</v>
      </c>
      <c r="AF594" s="9"/>
      <c r="AG594" s="9"/>
      <c r="AJ594" s="9"/>
      <c r="AK594" s="9"/>
      <c r="AN594" s="9"/>
      <c r="AO594" s="9"/>
      <c r="AR594" s="9"/>
      <c r="AS594" s="9"/>
      <c r="AV594" s="9"/>
      <c r="AW594" s="9"/>
      <c r="AZ594" s="9"/>
      <c r="BA594" s="9"/>
      <c r="BD594" s="27"/>
      <c r="BE594" s="27"/>
      <c r="BP594" s="27"/>
      <c r="BQ594" s="27"/>
    </row>
    <row r="595" spans="1:69" s="8" customFormat="1" x14ac:dyDescent="0.45">
      <c r="B595" s="9">
        <v>42.4</v>
      </c>
      <c r="C595" s="9">
        <v>-85.4</v>
      </c>
      <c r="G595" s="8" t="s">
        <v>30</v>
      </c>
      <c r="H595" s="8" t="s">
        <v>222</v>
      </c>
      <c r="I595" s="8">
        <v>2001</v>
      </c>
      <c r="J595" s="8">
        <v>9.6999999999999993</v>
      </c>
      <c r="K595" s="8">
        <v>920</v>
      </c>
      <c r="L595" s="8">
        <v>5</v>
      </c>
      <c r="M595" s="8">
        <v>1.37</v>
      </c>
      <c r="N595" s="9"/>
      <c r="P595" s="27">
        <v>2.2962226640158998</v>
      </c>
      <c r="Q595" s="27">
        <v>0.4382784828041511</v>
      </c>
      <c r="R595" s="8">
        <v>6</v>
      </c>
      <c r="T595" s="27">
        <v>4.9794238683127601</v>
      </c>
      <c r="U595" s="27">
        <v>0.90721842325302848</v>
      </c>
      <c r="V595" s="8">
        <v>6</v>
      </c>
      <c r="X595" s="33">
        <v>7.2756465323286594</v>
      </c>
      <c r="Y595" s="33">
        <v>1.0075382354922415</v>
      </c>
      <c r="Z595" s="8">
        <v>6</v>
      </c>
      <c r="AF595" s="9"/>
      <c r="AG595" s="9"/>
      <c r="AJ595" s="9"/>
      <c r="AK595" s="9"/>
      <c r="AN595" s="9"/>
      <c r="AO595" s="9"/>
      <c r="AR595" s="9"/>
      <c r="AS595" s="9"/>
      <c r="AV595" s="9"/>
      <c r="AW595" s="9"/>
      <c r="AZ595" s="9"/>
      <c r="BA595" s="9"/>
      <c r="BD595" s="27"/>
      <c r="BE595" s="27"/>
      <c r="BP595" s="27"/>
      <c r="BQ595" s="27"/>
    </row>
    <row r="596" spans="1:69" s="8" customFormat="1" x14ac:dyDescent="0.45">
      <c r="B596" s="9">
        <v>42.4</v>
      </c>
      <c r="C596" s="9">
        <v>-85.4</v>
      </c>
      <c r="G596" s="8" t="s">
        <v>30</v>
      </c>
      <c r="H596" s="8" t="s">
        <v>222</v>
      </c>
      <c r="I596" s="8">
        <v>2002</v>
      </c>
      <c r="J596" s="8">
        <v>9.6999999999999993</v>
      </c>
      <c r="K596" s="8">
        <v>920</v>
      </c>
      <c r="L596" s="8">
        <v>5</v>
      </c>
      <c r="M596" s="8">
        <v>1.37</v>
      </c>
      <c r="N596" s="9"/>
      <c r="P596" s="27">
        <v>6.7097415506958296</v>
      </c>
      <c r="Q596" s="27">
        <v>1.8261603450172739</v>
      </c>
      <c r="R596" s="8">
        <v>6</v>
      </c>
      <c r="T596" s="27">
        <v>13.539094650205801</v>
      </c>
      <c r="U596" s="27">
        <v>5.0401023514055181</v>
      </c>
      <c r="V596" s="8">
        <v>6</v>
      </c>
      <c r="X596" s="33">
        <v>20.248836200901629</v>
      </c>
      <c r="Y596" s="33">
        <v>5.3607362664429816</v>
      </c>
      <c r="Z596" s="8">
        <v>6</v>
      </c>
      <c r="AF596" s="9"/>
      <c r="AG596" s="9"/>
      <c r="AJ596" s="9"/>
      <c r="AK596" s="9"/>
      <c r="AN596" s="9"/>
      <c r="AO596" s="9"/>
      <c r="AR596" s="9"/>
      <c r="AS596" s="9"/>
      <c r="AV596" s="9"/>
      <c r="AW596" s="9"/>
      <c r="AZ596" s="9"/>
      <c r="BA596" s="9"/>
      <c r="BD596" s="27"/>
      <c r="BE596" s="27"/>
      <c r="BP596" s="27"/>
      <c r="BQ596" s="27"/>
    </row>
    <row r="597" spans="1:69" s="8" customFormat="1" x14ac:dyDescent="0.45">
      <c r="B597" s="9">
        <v>42.4</v>
      </c>
      <c r="C597" s="9">
        <v>-85.4</v>
      </c>
      <c r="G597" s="8" t="s">
        <v>30</v>
      </c>
      <c r="H597" s="8" t="s">
        <v>223</v>
      </c>
      <c r="I597" s="8">
        <v>1991</v>
      </c>
      <c r="J597" s="8">
        <v>9.6999999999999993</v>
      </c>
      <c r="K597" s="8">
        <v>920</v>
      </c>
      <c r="L597" s="8">
        <v>5</v>
      </c>
      <c r="M597" s="8">
        <v>1.36</v>
      </c>
      <c r="N597" s="9"/>
      <c r="P597" s="27">
        <v>4.5328031809145104</v>
      </c>
      <c r="Q597" s="27">
        <v>1.4609282760138174</v>
      </c>
      <c r="R597" s="8">
        <v>6</v>
      </c>
      <c r="T597" s="27">
        <v>1.1522633744855999</v>
      </c>
      <c r="U597" s="27">
        <v>0.20160409405622609</v>
      </c>
      <c r="V597" s="8">
        <v>6</v>
      </c>
      <c r="X597" s="33">
        <v>5.6850665554001107</v>
      </c>
      <c r="Y597" s="33">
        <v>1.4747730803065726</v>
      </c>
      <c r="Z597" s="8">
        <v>6</v>
      </c>
      <c r="AF597" s="9"/>
      <c r="AG597" s="9"/>
      <c r="AJ597" s="9"/>
      <c r="AK597" s="9"/>
      <c r="AN597" s="9"/>
      <c r="AO597" s="9"/>
      <c r="AR597" s="9"/>
      <c r="AS597" s="9"/>
      <c r="AV597" s="9"/>
      <c r="AW597" s="9"/>
      <c r="AZ597" s="9"/>
      <c r="BA597" s="9"/>
      <c r="BD597" s="27"/>
      <c r="BE597" s="27"/>
      <c r="BP597" s="27"/>
      <c r="BQ597" s="27"/>
    </row>
    <row r="598" spans="1:69" s="8" customFormat="1" x14ac:dyDescent="0.45">
      <c r="B598" s="9">
        <v>42.4</v>
      </c>
      <c r="C598" s="9">
        <v>-85.4</v>
      </c>
      <c r="G598" s="8" t="s">
        <v>30</v>
      </c>
      <c r="H598" s="8" t="s">
        <v>223</v>
      </c>
      <c r="I598" s="8">
        <v>1992</v>
      </c>
      <c r="J598" s="8">
        <v>9.6999999999999993</v>
      </c>
      <c r="K598" s="8">
        <v>920</v>
      </c>
      <c r="L598" s="8">
        <v>5</v>
      </c>
      <c r="M598" s="8">
        <v>1.36</v>
      </c>
      <c r="N598" s="9"/>
      <c r="P598" s="27">
        <v>2.1172962226640202</v>
      </c>
      <c r="Q598" s="27">
        <v>0.43827848280412501</v>
      </c>
      <c r="R598" s="8">
        <v>6</v>
      </c>
      <c r="T598" s="27">
        <v>3.1275720164609102</v>
      </c>
      <c r="U598" s="27">
        <v>0.60481228216867666</v>
      </c>
      <c r="V598" s="8">
        <v>6</v>
      </c>
      <c r="X598" s="33">
        <v>5.2448682391249299</v>
      </c>
      <c r="Y598" s="33">
        <v>0.74691761604019535</v>
      </c>
      <c r="Z598" s="8">
        <v>6</v>
      </c>
      <c r="AF598" s="9"/>
      <c r="AG598" s="9"/>
      <c r="AJ598" s="9"/>
      <c r="AK598" s="9"/>
      <c r="AN598" s="9"/>
      <c r="AO598" s="9"/>
      <c r="AR598" s="9"/>
      <c r="AS598" s="9"/>
      <c r="AV598" s="9"/>
      <c r="AW598" s="9"/>
      <c r="AZ598" s="9"/>
      <c r="BA598" s="9"/>
      <c r="BD598" s="27"/>
      <c r="BE598" s="27"/>
      <c r="BP598" s="27"/>
      <c r="BQ598" s="27"/>
    </row>
    <row r="599" spans="1:69" s="8" customFormat="1" x14ac:dyDescent="0.45">
      <c r="B599" s="9">
        <v>42.4</v>
      </c>
      <c r="C599" s="9">
        <v>-85.4</v>
      </c>
      <c r="G599" s="8" t="s">
        <v>30</v>
      </c>
      <c r="H599" s="8" t="s">
        <v>223</v>
      </c>
      <c r="I599" s="8">
        <v>1993</v>
      </c>
      <c r="J599" s="8">
        <v>9.6999999999999993</v>
      </c>
      <c r="K599" s="8">
        <v>920</v>
      </c>
      <c r="L599" s="8">
        <v>5</v>
      </c>
      <c r="M599" s="8">
        <v>1.36</v>
      </c>
      <c r="N599" s="9"/>
      <c r="P599" s="27">
        <v>3.5785288270377702</v>
      </c>
      <c r="Q599" s="27">
        <v>0.29218565520278261</v>
      </c>
      <c r="R599" s="8">
        <v>6</v>
      </c>
      <c r="T599" s="27">
        <v>4.7736625514403297</v>
      </c>
      <c r="U599" s="27">
        <v>1.3104266113654797</v>
      </c>
      <c r="V599" s="8">
        <v>6</v>
      </c>
      <c r="X599" s="33">
        <v>8.3521913784780999</v>
      </c>
      <c r="Y599" s="33">
        <v>1.342605809938678</v>
      </c>
      <c r="Z599" s="8">
        <v>6</v>
      </c>
      <c r="AF599" s="9"/>
      <c r="AG599" s="9"/>
      <c r="AJ599" s="9"/>
      <c r="AK599" s="9"/>
      <c r="AN599" s="9"/>
      <c r="AO599" s="9"/>
      <c r="AR599" s="9"/>
      <c r="AS599" s="9"/>
      <c r="AV599" s="9"/>
      <c r="AW599" s="9"/>
      <c r="AZ599" s="9"/>
      <c r="BA599" s="9"/>
      <c r="BD599" s="27"/>
      <c r="BE599" s="27"/>
      <c r="BP599" s="27"/>
      <c r="BQ599" s="27"/>
    </row>
    <row r="600" spans="1:69" s="8" customFormat="1" x14ac:dyDescent="0.45">
      <c r="B600" s="9">
        <v>42.4</v>
      </c>
      <c r="C600" s="9">
        <v>-85.4</v>
      </c>
      <c r="G600" s="8" t="s">
        <v>30</v>
      </c>
      <c r="H600" s="8" t="s">
        <v>223</v>
      </c>
      <c r="I600" s="8">
        <v>1994</v>
      </c>
      <c r="J600" s="8">
        <v>9.6999999999999993</v>
      </c>
      <c r="K600" s="8">
        <v>920</v>
      </c>
      <c r="L600" s="8">
        <v>5</v>
      </c>
      <c r="M600" s="8">
        <v>1.36</v>
      </c>
      <c r="N600" s="9"/>
      <c r="P600" s="27">
        <v>3.4592445328031798</v>
      </c>
      <c r="Q600" s="27">
        <v>1.0956962070103642</v>
      </c>
      <c r="R600" s="8">
        <v>6</v>
      </c>
      <c r="T600" s="27">
        <v>4.6090534979423898</v>
      </c>
      <c r="U600" s="27">
        <v>1.0080204702811288</v>
      </c>
      <c r="V600" s="8">
        <v>6</v>
      </c>
      <c r="X600" s="33">
        <v>8.0682980307455701</v>
      </c>
      <c r="Y600" s="33">
        <v>1.488843660886759</v>
      </c>
      <c r="Z600" s="8">
        <v>6</v>
      </c>
      <c r="AF600" s="9"/>
      <c r="AG600" s="9"/>
      <c r="AJ600" s="9"/>
      <c r="AK600" s="9"/>
      <c r="AN600" s="9"/>
      <c r="AO600" s="9"/>
      <c r="AR600" s="9"/>
      <c r="AS600" s="9"/>
      <c r="AV600" s="9"/>
      <c r="AW600" s="9"/>
      <c r="AZ600" s="9"/>
      <c r="BA600" s="9"/>
      <c r="BD600" s="27"/>
      <c r="BE600" s="27"/>
      <c r="BP600" s="27"/>
      <c r="BQ600" s="27"/>
    </row>
    <row r="601" spans="1:69" s="8" customFormat="1" x14ac:dyDescent="0.45">
      <c r="B601" s="9">
        <v>42.4</v>
      </c>
      <c r="C601" s="9">
        <v>-85.4</v>
      </c>
      <c r="G601" s="8" t="s">
        <v>30</v>
      </c>
      <c r="H601" s="8" t="s">
        <v>223</v>
      </c>
      <c r="I601" s="8">
        <v>1996</v>
      </c>
      <c r="J601" s="8">
        <v>9.6999999999999993</v>
      </c>
      <c r="K601" s="8">
        <v>920</v>
      </c>
      <c r="L601" s="8">
        <v>5</v>
      </c>
      <c r="M601" s="8">
        <v>1.36</v>
      </c>
      <c r="N601" s="9"/>
      <c r="P601" s="27">
        <v>8.5586481113320101</v>
      </c>
      <c r="Q601" s="27">
        <v>3.8714599314367328</v>
      </c>
      <c r="R601" s="8">
        <v>6</v>
      </c>
      <c r="T601" s="27">
        <v>10.2880658436214</v>
      </c>
      <c r="U601" s="27">
        <v>2.2176450346185583</v>
      </c>
      <c r="V601" s="8">
        <v>6</v>
      </c>
      <c r="X601" s="33">
        <v>18.846713954953408</v>
      </c>
      <c r="Y601" s="33">
        <v>4.4616310358756088</v>
      </c>
      <c r="Z601" s="8">
        <v>6</v>
      </c>
      <c r="AF601" s="9"/>
      <c r="AG601" s="9"/>
      <c r="AJ601" s="9"/>
      <c r="AK601" s="9"/>
      <c r="AN601" s="9"/>
      <c r="AO601" s="9"/>
      <c r="AR601" s="9"/>
      <c r="AS601" s="9"/>
      <c r="AV601" s="9"/>
      <c r="AW601" s="9"/>
      <c r="AZ601" s="9"/>
      <c r="BA601" s="9"/>
      <c r="BD601" s="27"/>
      <c r="BE601" s="27"/>
      <c r="BP601" s="27"/>
      <c r="BQ601" s="27"/>
    </row>
    <row r="602" spans="1:69" s="8" customFormat="1" x14ac:dyDescent="0.45">
      <c r="B602" s="9">
        <v>42.4</v>
      </c>
      <c r="C602" s="9">
        <v>-85.4</v>
      </c>
      <c r="G602" s="8" t="s">
        <v>30</v>
      </c>
      <c r="H602" s="8" t="s">
        <v>223</v>
      </c>
      <c r="I602" s="8">
        <v>1997</v>
      </c>
      <c r="J602" s="8">
        <v>9.6999999999999993</v>
      </c>
      <c r="K602" s="8">
        <v>920</v>
      </c>
      <c r="L602" s="8">
        <v>5</v>
      </c>
      <c r="M602" s="8">
        <v>1.36</v>
      </c>
      <c r="N602" s="9"/>
      <c r="P602" s="27">
        <v>1.66998011928429</v>
      </c>
      <c r="Q602" s="27">
        <v>0.43827848280415055</v>
      </c>
      <c r="R602" s="8">
        <v>6</v>
      </c>
      <c r="T602" s="27">
        <v>4.8148148148148104</v>
      </c>
      <c r="U602" s="27">
        <v>0.5040102351405753</v>
      </c>
      <c r="V602" s="8">
        <v>6</v>
      </c>
      <c r="X602" s="33">
        <v>6.4847949340991002</v>
      </c>
      <c r="Y602" s="33">
        <v>0.66791791832197922</v>
      </c>
      <c r="Z602" s="8">
        <v>6</v>
      </c>
      <c r="AF602" s="9"/>
      <c r="AG602" s="9"/>
      <c r="AJ602" s="9"/>
      <c r="AK602" s="9"/>
      <c r="AN602" s="9"/>
      <c r="AO602" s="9"/>
      <c r="AR602" s="9"/>
      <c r="AS602" s="9"/>
      <c r="AV602" s="9"/>
      <c r="AW602" s="9"/>
      <c r="AZ602" s="9"/>
      <c r="BA602" s="9"/>
      <c r="BD602" s="27"/>
      <c r="BE602" s="27"/>
      <c r="BP602" s="27"/>
      <c r="BQ602" s="27"/>
    </row>
    <row r="603" spans="1:69" s="8" customFormat="1" x14ac:dyDescent="0.45">
      <c r="B603" s="9">
        <v>42.4</v>
      </c>
      <c r="C603" s="9">
        <v>-85.4</v>
      </c>
      <c r="G603" s="8" t="s">
        <v>30</v>
      </c>
      <c r="H603" s="8" t="s">
        <v>223</v>
      </c>
      <c r="I603" s="8">
        <v>1998</v>
      </c>
      <c r="J603" s="8">
        <v>9.6999999999999993</v>
      </c>
      <c r="K603" s="8">
        <v>920</v>
      </c>
      <c r="L603" s="8">
        <v>5</v>
      </c>
      <c r="M603" s="8">
        <v>1.36</v>
      </c>
      <c r="N603" s="9"/>
      <c r="P603" s="27">
        <v>2.9821073558648101</v>
      </c>
      <c r="Q603" s="27">
        <v>0.43827848280414999</v>
      </c>
      <c r="R603" s="8">
        <v>6</v>
      </c>
      <c r="T603" s="27">
        <v>3.6213991769547298</v>
      </c>
      <c r="U603" s="27">
        <v>0.60481228216870164</v>
      </c>
      <c r="V603" s="8">
        <v>6</v>
      </c>
      <c r="X603" s="33">
        <v>6.6035065328195399</v>
      </c>
      <c r="Y603" s="33">
        <v>0.74691761604023021</v>
      </c>
      <c r="Z603" s="8">
        <v>6</v>
      </c>
      <c r="AF603" s="9"/>
      <c r="AG603" s="9"/>
      <c r="AJ603" s="9"/>
      <c r="AK603" s="9"/>
      <c r="AN603" s="9"/>
      <c r="AO603" s="9"/>
      <c r="AR603" s="9"/>
      <c r="AS603" s="9"/>
      <c r="AV603" s="9"/>
      <c r="AW603" s="9"/>
      <c r="AZ603" s="9"/>
      <c r="BA603" s="9"/>
      <c r="BD603" s="27"/>
      <c r="BE603" s="27"/>
      <c r="BP603" s="27"/>
      <c r="BQ603" s="27"/>
    </row>
    <row r="604" spans="1:69" s="8" customFormat="1" x14ac:dyDescent="0.45">
      <c r="B604" s="9">
        <v>42.4</v>
      </c>
      <c r="C604" s="9">
        <v>-85.4</v>
      </c>
      <c r="G604" s="8" t="s">
        <v>30</v>
      </c>
      <c r="H604" s="8" t="s">
        <v>223</v>
      </c>
      <c r="I604" s="8">
        <v>1999</v>
      </c>
      <c r="J604" s="8">
        <v>9.6999999999999993</v>
      </c>
      <c r="K604" s="8">
        <v>920</v>
      </c>
      <c r="L604" s="8">
        <v>5</v>
      </c>
      <c r="M604" s="8">
        <v>1.36</v>
      </c>
      <c r="N604" s="9"/>
      <c r="P604" s="27">
        <v>2.5944333996023898</v>
      </c>
      <c r="Q604" s="27">
        <v>0.36523206900345545</v>
      </c>
      <c r="R604" s="8">
        <v>6</v>
      </c>
      <c r="T604" s="27">
        <v>4.8148148148148104</v>
      </c>
      <c r="U604" s="27">
        <v>1.8144368465060787</v>
      </c>
      <c r="V604" s="8">
        <v>6</v>
      </c>
      <c r="X604" s="33">
        <v>7.4092482144172003</v>
      </c>
      <c r="Y604" s="33">
        <v>1.8508310388005351</v>
      </c>
      <c r="Z604" s="8">
        <v>6</v>
      </c>
      <c r="AF604" s="9"/>
      <c r="AG604" s="9"/>
      <c r="AJ604" s="9"/>
      <c r="AK604" s="9"/>
      <c r="AN604" s="9"/>
      <c r="AO604" s="9"/>
      <c r="AR604" s="9"/>
      <c r="AS604" s="9"/>
      <c r="AV604" s="9"/>
      <c r="AW604" s="9"/>
      <c r="AZ604" s="9"/>
      <c r="BA604" s="9"/>
      <c r="BD604" s="27"/>
      <c r="BE604" s="27"/>
      <c r="BP604" s="27"/>
      <c r="BQ604" s="27"/>
    </row>
    <row r="605" spans="1:69" s="8" customFormat="1" x14ac:dyDescent="0.45">
      <c r="B605" s="9">
        <v>42.4</v>
      </c>
      <c r="C605" s="9">
        <v>-85.4</v>
      </c>
      <c r="G605" s="8" t="s">
        <v>30</v>
      </c>
      <c r="H605" s="8" t="s">
        <v>223</v>
      </c>
      <c r="I605" s="8">
        <v>2000</v>
      </c>
      <c r="J605" s="8">
        <v>9.6999999999999993</v>
      </c>
      <c r="K605" s="8">
        <v>920</v>
      </c>
      <c r="L605" s="8">
        <v>5</v>
      </c>
      <c r="M605" s="8">
        <v>1.36</v>
      </c>
      <c r="N605" s="9"/>
      <c r="P605" s="27">
        <v>2.1471172962226599</v>
      </c>
      <c r="Q605" s="27">
        <v>0.58437131040554247</v>
      </c>
      <c r="R605" s="8">
        <v>6</v>
      </c>
      <c r="T605" s="27">
        <v>2.8395061728395099</v>
      </c>
      <c r="U605" s="27">
        <v>0.50401023514055243</v>
      </c>
      <c r="V605" s="8">
        <v>6</v>
      </c>
      <c r="X605" s="33">
        <v>4.9866234690621702</v>
      </c>
      <c r="Y605" s="33">
        <v>0.77169692596998585</v>
      </c>
      <c r="Z605" s="8">
        <v>6</v>
      </c>
      <c r="AF605" s="9"/>
      <c r="AG605" s="9"/>
      <c r="AJ605" s="9"/>
      <c r="AK605" s="9"/>
      <c r="AN605" s="9"/>
      <c r="AO605" s="9"/>
      <c r="AR605" s="9"/>
      <c r="AS605" s="9"/>
      <c r="AV605" s="9"/>
      <c r="AW605" s="9"/>
      <c r="AZ605" s="9"/>
      <c r="BA605" s="9"/>
      <c r="BD605" s="27"/>
      <c r="BE605" s="27"/>
      <c r="BP605" s="27"/>
      <c r="BQ605" s="27"/>
    </row>
    <row r="606" spans="1:69" s="8" customFormat="1" x14ac:dyDescent="0.45">
      <c r="B606" s="9">
        <v>42.4</v>
      </c>
      <c r="C606" s="9">
        <v>-85.4</v>
      </c>
      <c r="G606" s="8" t="s">
        <v>30</v>
      </c>
      <c r="H606" s="8" t="s">
        <v>223</v>
      </c>
      <c r="I606" s="8">
        <v>2001</v>
      </c>
      <c r="J606" s="8">
        <v>9.6999999999999993</v>
      </c>
      <c r="K606" s="8">
        <v>920</v>
      </c>
      <c r="L606" s="8">
        <v>5</v>
      </c>
      <c r="M606" s="8">
        <v>1.36</v>
      </c>
      <c r="N606" s="9"/>
      <c r="P606" s="27">
        <v>2.4751491053677901</v>
      </c>
      <c r="Q606" s="27">
        <v>0.21913924140208696</v>
      </c>
      <c r="R606" s="8">
        <v>6</v>
      </c>
      <c r="T606" s="27">
        <v>3.5802469135802499</v>
      </c>
      <c r="U606" s="27">
        <v>1.0080204702811288</v>
      </c>
      <c r="V606" s="8">
        <v>6</v>
      </c>
      <c r="X606" s="33">
        <v>6.0553960189480396</v>
      </c>
      <c r="Y606" s="33">
        <v>1.0315654490278696</v>
      </c>
      <c r="Z606" s="8">
        <v>6</v>
      </c>
      <c r="AF606" s="9"/>
      <c r="AG606" s="9"/>
      <c r="AJ606" s="9"/>
      <c r="AK606" s="9"/>
      <c r="AN606" s="9"/>
      <c r="AO606" s="9"/>
      <c r="AR606" s="9"/>
      <c r="AS606" s="9"/>
      <c r="AV606" s="9"/>
      <c r="AW606" s="9"/>
      <c r="AZ606" s="9"/>
      <c r="BA606" s="9"/>
      <c r="BD606" s="27"/>
      <c r="BE606" s="27"/>
      <c r="BP606" s="27"/>
      <c r="BQ606" s="27"/>
    </row>
    <row r="607" spans="1:69" s="8" customFormat="1" x14ac:dyDescent="0.45">
      <c r="B607" s="9">
        <v>42.4</v>
      </c>
      <c r="C607" s="9">
        <v>-85.4</v>
      </c>
      <c r="G607" s="8" t="s">
        <v>30</v>
      </c>
      <c r="H607" s="8" t="s">
        <v>223</v>
      </c>
      <c r="I607" s="8">
        <v>2002</v>
      </c>
      <c r="J607" s="8">
        <v>9.6999999999999993</v>
      </c>
      <c r="K607" s="8">
        <v>920</v>
      </c>
      <c r="L607" s="8">
        <v>5</v>
      </c>
      <c r="M607" s="8">
        <v>1.36</v>
      </c>
      <c r="N607" s="9"/>
      <c r="P607" s="27">
        <v>3.4890656063618302</v>
      </c>
      <c r="Q607" s="27">
        <v>1.2417890346117555</v>
      </c>
      <c r="R607" s="8">
        <v>6</v>
      </c>
      <c r="T607" s="27">
        <v>12.9218106995885</v>
      </c>
      <c r="U607" s="27">
        <v>3.6288736930121619</v>
      </c>
      <c r="V607" s="8">
        <v>6</v>
      </c>
      <c r="X607" s="33">
        <v>16.410876305950332</v>
      </c>
      <c r="Y607" s="33">
        <v>3.8354614176546895</v>
      </c>
      <c r="Z607" s="8">
        <v>6</v>
      </c>
      <c r="AF607" s="9"/>
      <c r="AG607" s="9"/>
      <c r="AJ607" s="9"/>
      <c r="AK607" s="9"/>
      <c r="AN607" s="9"/>
      <c r="AO607" s="9"/>
      <c r="AR607" s="9"/>
      <c r="AS607" s="9"/>
      <c r="AV607" s="9"/>
      <c r="AW607" s="9"/>
      <c r="AZ607" s="9"/>
      <c r="BA607" s="9"/>
      <c r="BD607" s="27"/>
      <c r="BE607" s="27"/>
      <c r="BP607" s="27"/>
      <c r="BQ607" s="27"/>
    </row>
    <row r="608" spans="1:69" s="8" customFormat="1" x14ac:dyDescent="0.45">
      <c r="A608" s="8" t="s">
        <v>224</v>
      </c>
      <c r="B608" s="9">
        <v>19.7</v>
      </c>
      <c r="C608" s="9">
        <v>-98.816666666666663</v>
      </c>
      <c r="G608" s="8" t="s">
        <v>30</v>
      </c>
      <c r="H608" s="8" t="s">
        <v>225</v>
      </c>
      <c r="J608" s="8">
        <v>14.8</v>
      </c>
      <c r="K608" s="8">
        <v>577</v>
      </c>
      <c r="L608" s="8">
        <v>30</v>
      </c>
      <c r="M608" s="8">
        <v>1.3</v>
      </c>
      <c r="N608" s="9"/>
      <c r="P608" s="27">
        <v>7.1999999999999993</v>
      </c>
      <c r="Q608" s="27">
        <v>0.5</v>
      </c>
      <c r="R608" s="8">
        <v>3</v>
      </c>
      <c r="T608" s="27">
        <v>24.85</v>
      </c>
      <c r="U608" s="27">
        <v>2.5750000000000002</v>
      </c>
      <c r="V608" s="8">
        <v>3</v>
      </c>
      <c r="X608" s="33">
        <v>32.049999999999997</v>
      </c>
      <c r="Y608" s="33">
        <v>3.0750000000000002</v>
      </c>
      <c r="Z608" s="8">
        <v>3</v>
      </c>
      <c r="AF608" s="9"/>
      <c r="AG608" s="9"/>
      <c r="AJ608" s="9"/>
      <c r="AK608" s="9"/>
      <c r="AN608" s="9"/>
      <c r="AO608" s="9"/>
      <c r="AR608" s="9"/>
      <c r="AS608" s="9"/>
      <c r="AV608" s="9"/>
      <c r="AW608" s="9"/>
      <c r="AZ608" s="9"/>
      <c r="BA608" s="9"/>
      <c r="BD608" s="27"/>
      <c r="BE608" s="27"/>
      <c r="BP608" s="27"/>
      <c r="BQ608" s="27"/>
    </row>
    <row r="609" spans="1:69" s="8" customFormat="1" x14ac:dyDescent="0.45">
      <c r="B609" s="9">
        <v>19.7</v>
      </c>
      <c r="C609" s="9">
        <v>-98.816666666666663</v>
      </c>
      <c r="G609" s="8" t="s">
        <v>30</v>
      </c>
      <c r="H609" s="8" t="s">
        <v>225</v>
      </c>
      <c r="J609" s="8">
        <v>14.8</v>
      </c>
      <c r="K609" s="8">
        <v>577</v>
      </c>
      <c r="L609" s="8">
        <v>30</v>
      </c>
      <c r="M609" s="8">
        <v>1.3</v>
      </c>
      <c r="N609" s="9"/>
      <c r="P609" s="27">
        <v>13.362500000000001</v>
      </c>
      <c r="Q609" s="27">
        <v>0.41249999999999992</v>
      </c>
      <c r="R609" s="8">
        <v>3</v>
      </c>
      <c r="T609" s="27">
        <v>25.0625</v>
      </c>
      <c r="U609" s="27">
        <v>2.0375000000000001</v>
      </c>
      <c r="V609" s="8">
        <v>3</v>
      </c>
      <c r="X609" s="33">
        <v>38.424999999999997</v>
      </c>
      <c r="Y609" s="33">
        <v>2.4500000000000002</v>
      </c>
      <c r="Z609" s="8">
        <v>3</v>
      </c>
      <c r="AF609" s="9"/>
      <c r="AG609" s="9"/>
      <c r="AJ609" s="9"/>
      <c r="AK609" s="9"/>
      <c r="AN609" s="9"/>
      <c r="AO609" s="9"/>
      <c r="AR609" s="9"/>
      <c r="AS609" s="9"/>
      <c r="AV609" s="9"/>
      <c r="AW609" s="9"/>
      <c r="AZ609" s="9"/>
      <c r="BA609" s="9"/>
      <c r="BD609" s="27"/>
      <c r="BE609" s="27"/>
      <c r="BP609" s="27"/>
      <c r="BQ609" s="27"/>
    </row>
    <row r="610" spans="1:69" s="8" customFormat="1" x14ac:dyDescent="0.45">
      <c r="B610" s="9">
        <v>19.7</v>
      </c>
      <c r="C610" s="9">
        <v>-98.816666666666663</v>
      </c>
      <c r="G610" s="8" t="s">
        <v>30</v>
      </c>
      <c r="H610" s="8" t="s">
        <v>225</v>
      </c>
      <c r="J610" s="8">
        <v>14.8</v>
      </c>
      <c r="K610" s="8">
        <v>577</v>
      </c>
      <c r="L610" s="8">
        <v>30</v>
      </c>
      <c r="M610" s="8">
        <v>1.3</v>
      </c>
      <c r="N610" s="9"/>
      <c r="P610" s="27">
        <v>9.4250000000000007</v>
      </c>
      <c r="Q610" s="27">
        <v>0.38750000000000001</v>
      </c>
      <c r="R610" s="8">
        <v>3</v>
      </c>
      <c r="T610" s="27">
        <v>21.887499999999999</v>
      </c>
      <c r="U610" s="27">
        <v>1.9874999999999998</v>
      </c>
      <c r="V610" s="8">
        <v>3</v>
      </c>
      <c r="X610" s="33">
        <v>31.3125</v>
      </c>
      <c r="Y610" s="33">
        <v>2.375</v>
      </c>
      <c r="Z610" s="8">
        <v>3</v>
      </c>
      <c r="AF610" s="9"/>
      <c r="AG610" s="9"/>
      <c r="AJ610" s="9"/>
      <c r="AK610" s="9"/>
      <c r="AN610" s="9"/>
      <c r="AO610" s="9"/>
      <c r="AR610" s="9"/>
      <c r="AS610" s="9"/>
      <c r="AV610" s="9"/>
      <c r="AW610" s="9"/>
      <c r="AZ610" s="9"/>
      <c r="BA610" s="9"/>
      <c r="BD610" s="27"/>
      <c r="BE610" s="27"/>
      <c r="BP610" s="27"/>
      <c r="BQ610" s="27"/>
    </row>
    <row r="611" spans="1:69" s="8" customFormat="1" x14ac:dyDescent="0.45">
      <c r="B611" s="9">
        <v>19.7</v>
      </c>
      <c r="C611" s="9">
        <v>-98.816666666666663</v>
      </c>
      <c r="G611" s="8" t="s">
        <v>30</v>
      </c>
      <c r="H611" s="8" t="s">
        <v>225</v>
      </c>
      <c r="J611" s="8">
        <v>14.8</v>
      </c>
      <c r="K611" s="8">
        <v>577</v>
      </c>
      <c r="L611" s="8">
        <v>30</v>
      </c>
      <c r="M611" s="8">
        <v>1.3</v>
      </c>
      <c r="N611" s="9"/>
      <c r="P611" s="27">
        <v>6.125</v>
      </c>
      <c r="Q611" s="27">
        <v>0.35</v>
      </c>
      <c r="R611" s="8">
        <v>3</v>
      </c>
      <c r="T611" s="27">
        <v>26.700000000000003</v>
      </c>
      <c r="U611" s="27">
        <v>2.6</v>
      </c>
      <c r="V611" s="8">
        <v>3</v>
      </c>
      <c r="X611" s="33">
        <v>32.825000000000003</v>
      </c>
      <c r="Y611" s="33">
        <v>2.95</v>
      </c>
      <c r="Z611" s="8">
        <v>3</v>
      </c>
      <c r="AF611" s="9"/>
      <c r="AG611" s="9"/>
      <c r="AJ611" s="9"/>
      <c r="AK611" s="9"/>
      <c r="AN611" s="9"/>
      <c r="AO611" s="9"/>
      <c r="AR611" s="9"/>
      <c r="AS611" s="9"/>
      <c r="AV611" s="9"/>
      <c r="AW611" s="9"/>
      <c r="AZ611" s="9"/>
      <c r="BA611" s="9"/>
      <c r="BD611" s="27"/>
      <c r="BE611" s="27"/>
      <c r="BP611" s="27"/>
      <c r="BQ611" s="27"/>
    </row>
    <row r="612" spans="1:69" s="8" customFormat="1" x14ac:dyDescent="0.45">
      <c r="B612" s="9">
        <v>19.7</v>
      </c>
      <c r="C612" s="9">
        <v>-98.816666666666663</v>
      </c>
      <c r="G612" s="8" t="s">
        <v>30</v>
      </c>
      <c r="H612" s="8" t="s">
        <v>225</v>
      </c>
      <c r="J612" s="8">
        <v>14.8</v>
      </c>
      <c r="K612" s="8">
        <v>577</v>
      </c>
      <c r="L612" s="8">
        <v>30</v>
      </c>
      <c r="M612" s="8">
        <v>1.3</v>
      </c>
      <c r="N612" s="9"/>
      <c r="P612" s="27">
        <v>6.2250000000000005</v>
      </c>
      <c r="Q612" s="27">
        <v>0.44999999999999996</v>
      </c>
      <c r="R612" s="8">
        <v>3</v>
      </c>
      <c r="T612" s="27">
        <v>13.296250000000002</v>
      </c>
      <c r="U612" s="27">
        <v>1.3375000000000001</v>
      </c>
      <c r="V612" s="8">
        <v>3</v>
      </c>
      <c r="X612" s="33">
        <v>19.521250000000002</v>
      </c>
      <c r="Y612" s="33">
        <v>1.7875000000000001</v>
      </c>
      <c r="Z612" s="8">
        <v>3</v>
      </c>
      <c r="AF612" s="9"/>
      <c r="AG612" s="9"/>
      <c r="AJ612" s="9"/>
      <c r="AK612" s="9"/>
      <c r="AN612" s="9"/>
      <c r="AO612" s="9"/>
      <c r="AR612" s="9"/>
      <c r="AS612" s="9"/>
      <c r="AV612" s="9"/>
      <c r="AW612" s="9"/>
      <c r="AZ612" s="9"/>
      <c r="BA612" s="9"/>
      <c r="BD612" s="27"/>
      <c r="BE612" s="27"/>
      <c r="BP612" s="27"/>
      <c r="BQ612" s="27"/>
    </row>
    <row r="613" spans="1:69" s="8" customFormat="1" x14ac:dyDescent="0.45">
      <c r="A613" s="8" t="s">
        <v>226</v>
      </c>
      <c r="B613" s="9">
        <v>42.4</v>
      </c>
      <c r="C613" s="9">
        <v>-85.4</v>
      </c>
      <c r="G613" s="8" t="s">
        <v>18</v>
      </c>
      <c r="H613" s="8" t="s">
        <v>25</v>
      </c>
      <c r="I613" s="8">
        <v>2002</v>
      </c>
      <c r="J613" s="8">
        <v>9.6999999999999993</v>
      </c>
      <c r="K613" s="8">
        <v>920</v>
      </c>
      <c r="L613" s="8">
        <v>7</v>
      </c>
      <c r="M613" s="8">
        <v>1.45</v>
      </c>
      <c r="N613" s="9"/>
      <c r="P613" s="27">
        <v>9.7931480284421433</v>
      </c>
      <c r="Q613" s="27">
        <f t="shared" ref="Q613:Q635" si="85">P613/10</f>
        <v>0.97931480284421435</v>
      </c>
      <c r="R613" s="8">
        <v>4</v>
      </c>
      <c r="T613" s="27">
        <v>0.58177117000646383</v>
      </c>
      <c r="U613" s="27">
        <f t="shared" ref="U613:U635" si="86">T613/10</f>
        <v>5.8177117000646386E-2</v>
      </c>
      <c r="V613" s="8">
        <v>4</v>
      </c>
      <c r="X613" s="33">
        <v>10.374919198448607</v>
      </c>
      <c r="Y613" s="27">
        <f t="shared" ref="Y613:Y662" si="87">X613/10</f>
        <v>1.0374919198448607</v>
      </c>
      <c r="Z613" s="8">
        <v>4</v>
      </c>
      <c r="AF613" s="9"/>
      <c r="AG613" s="9"/>
      <c r="AJ613" s="9"/>
      <c r="AK613" s="9"/>
      <c r="AN613" s="9"/>
      <c r="AO613" s="9"/>
      <c r="AR613" s="9"/>
      <c r="AS613" s="9"/>
      <c r="AV613" s="9"/>
      <c r="AW613" s="9"/>
      <c r="AZ613" s="9"/>
      <c r="BA613" s="9"/>
      <c r="BD613" s="27"/>
      <c r="BE613" s="27"/>
      <c r="BP613" s="27"/>
      <c r="BQ613" s="27"/>
    </row>
    <row r="614" spans="1:69" s="8" customFormat="1" x14ac:dyDescent="0.45">
      <c r="B614" s="9">
        <v>42.4</v>
      </c>
      <c r="C614" s="9">
        <v>-85.4</v>
      </c>
      <c r="G614" s="8" t="s">
        <v>18</v>
      </c>
      <c r="H614" s="8" t="s">
        <v>227</v>
      </c>
      <c r="I614" s="8">
        <v>2002</v>
      </c>
      <c r="J614" s="8">
        <v>9.6999999999999993</v>
      </c>
      <c r="K614" s="8">
        <v>920</v>
      </c>
      <c r="L614" s="8">
        <v>7</v>
      </c>
      <c r="M614" s="8">
        <v>1.45</v>
      </c>
      <c r="N614" s="9"/>
      <c r="P614" s="27">
        <v>22.786037491919853</v>
      </c>
      <c r="Q614" s="27">
        <f t="shared" si="85"/>
        <v>2.2786037491919853</v>
      </c>
      <c r="R614" s="8">
        <v>4</v>
      </c>
      <c r="T614" s="27">
        <v>5.7207498383969044</v>
      </c>
      <c r="U614" s="27">
        <f t="shared" si="86"/>
        <v>0.57207498383969047</v>
      </c>
      <c r="V614" s="8">
        <v>4</v>
      </c>
      <c r="X614" s="33">
        <v>28.506787330316758</v>
      </c>
      <c r="Y614" s="27">
        <f t="shared" si="87"/>
        <v>2.8506787330316756</v>
      </c>
      <c r="Z614" s="8">
        <v>4</v>
      </c>
      <c r="AF614" s="9"/>
      <c r="AG614" s="9"/>
      <c r="AJ614" s="9"/>
      <c r="AK614" s="9"/>
      <c r="AN614" s="9"/>
      <c r="AO614" s="9"/>
      <c r="AR614" s="9"/>
      <c r="AS614" s="9"/>
      <c r="AV614" s="9"/>
      <c r="AW614" s="9"/>
      <c r="AZ614" s="9"/>
      <c r="BA614" s="9"/>
      <c r="BD614" s="27"/>
      <c r="BE614" s="27"/>
      <c r="BP614" s="27"/>
      <c r="BQ614" s="27"/>
    </row>
    <row r="615" spans="1:69" s="8" customFormat="1" x14ac:dyDescent="0.45">
      <c r="B615" s="9">
        <v>42.4</v>
      </c>
      <c r="C615" s="9">
        <v>-85.4</v>
      </c>
      <c r="G615" s="8" t="s">
        <v>18</v>
      </c>
      <c r="H615" s="8" t="s">
        <v>25</v>
      </c>
      <c r="I615" s="8">
        <v>2003</v>
      </c>
      <c r="J615" s="8">
        <v>9.6999999999999993</v>
      </c>
      <c r="K615" s="8">
        <v>920</v>
      </c>
      <c r="L615" s="8">
        <v>7</v>
      </c>
      <c r="M615" s="8">
        <v>1.45</v>
      </c>
      <c r="N615" s="9"/>
      <c r="P615" s="27">
        <v>9.140271493212671</v>
      </c>
      <c r="Q615" s="27">
        <f t="shared" si="85"/>
        <v>0.91402714932126705</v>
      </c>
      <c r="R615" s="8">
        <v>4</v>
      </c>
      <c r="T615" s="27">
        <v>0.58823529411764686</v>
      </c>
      <c r="U615" s="27">
        <f t="shared" si="86"/>
        <v>5.8823529411764684E-2</v>
      </c>
      <c r="V615" s="8">
        <v>4</v>
      </c>
      <c r="X615" s="33">
        <v>9.7285067873303177</v>
      </c>
      <c r="Y615" s="27">
        <f t="shared" si="87"/>
        <v>0.97285067873303177</v>
      </c>
      <c r="Z615" s="8">
        <v>4</v>
      </c>
      <c r="AF615" s="9"/>
      <c r="AG615" s="9"/>
      <c r="AJ615" s="9"/>
      <c r="AK615" s="9"/>
      <c r="AN615" s="9"/>
      <c r="AO615" s="9"/>
      <c r="AR615" s="9"/>
      <c r="AS615" s="9"/>
      <c r="AV615" s="9"/>
      <c r="AW615" s="9"/>
      <c r="AZ615" s="9"/>
      <c r="BA615" s="9"/>
      <c r="BD615" s="27"/>
      <c r="BE615" s="27"/>
      <c r="BP615" s="27"/>
      <c r="BQ615" s="27"/>
    </row>
    <row r="616" spans="1:69" s="8" customFormat="1" x14ac:dyDescent="0.45">
      <c r="B616" s="9">
        <v>42.4</v>
      </c>
      <c r="C616" s="9">
        <v>-85.4</v>
      </c>
      <c r="G616" s="8" t="s">
        <v>18</v>
      </c>
      <c r="H616" s="8" t="s">
        <v>227</v>
      </c>
      <c r="I616" s="8">
        <v>2003</v>
      </c>
      <c r="J616" s="8">
        <v>9.6999999999999993</v>
      </c>
      <c r="K616" s="8">
        <v>920</v>
      </c>
      <c r="L616" s="8">
        <v>7</v>
      </c>
      <c r="M616" s="8">
        <v>1.45</v>
      </c>
      <c r="N616" s="9"/>
      <c r="P616" s="27">
        <v>9.819004524886882</v>
      </c>
      <c r="Q616" s="27">
        <f t="shared" si="85"/>
        <v>0.98190045248868818</v>
      </c>
      <c r="R616" s="8">
        <v>4</v>
      </c>
      <c r="T616" s="27">
        <v>2.6696832579185523</v>
      </c>
      <c r="U616" s="27">
        <f t="shared" si="86"/>
        <v>0.26696832579185525</v>
      </c>
      <c r="V616" s="8">
        <v>4</v>
      </c>
      <c r="X616" s="33">
        <v>12.488687782805435</v>
      </c>
      <c r="Y616" s="27">
        <f t="shared" si="87"/>
        <v>1.2488687782805434</v>
      </c>
      <c r="Z616" s="8">
        <v>4</v>
      </c>
      <c r="AF616" s="9"/>
      <c r="AG616" s="9"/>
      <c r="AJ616" s="9"/>
      <c r="AK616" s="9"/>
      <c r="AN616" s="9"/>
      <c r="AO616" s="9"/>
      <c r="AR616" s="9"/>
      <c r="AS616" s="9"/>
      <c r="AV616" s="9"/>
      <c r="AW616" s="9"/>
      <c r="AZ616" s="9"/>
      <c r="BA616" s="9"/>
      <c r="BD616" s="27"/>
      <c r="BE616" s="27"/>
      <c r="BP616" s="27"/>
      <c r="BQ616" s="27"/>
    </row>
    <row r="617" spans="1:69" s="8" customFormat="1" x14ac:dyDescent="0.45">
      <c r="B617" s="9">
        <v>42.4</v>
      </c>
      <c r="C617" s="9">
        <v>-85.4</v>
      </c>
      <c r="G617" s="8" t="s">
        <v>18</v>
      </c>
      <c r="H617" s="8" t="s">
        <v>25</v>
      </c>
      <c r="I617" s="8">
        <v>2004</v>
      </c>
      <c r="J617" s="8">
        <v>9.6999999999999993</v>
      </c>
      <c r="K617" s="8">
        <v>920</v>
      </c>
      <c r="L617" s="8">
        <v>7</v>
      </c>
      <c r="M617" s="8">
        <v>1.45</v>
      </c>
      <c r="N617" s="9"/>
      <c r="P617" s="27">
        <v>10.310277957336767</v>
      </c>
      <c r="Q617" s="27">
        <f t="shared" si="85"/>
        <v>1.0310277957336766</v>
      </c>
      <c r="R617" s="8">
        <v>4</v>
      </c>
      <c r="T617" s="27">
        <v>0.8080155138978663</v>
      </c>
      <c r="U617" s="27">
        <f t="shared" si="86"/>
        <v>8.0801551389786633E-2</v>
      </c>
      <c r="V617" s="8">
        <v>4</v>
      </c>
      <c r="X617" s="33">
        <v>11.118293471234633</v>
      </c>
      <c r="Y617" s="27">
        <f t="shared" si="87"/>
        <v>1.1118293471234633</v>
      </c>
      <c r="Z617" s="8">
        <v>4</v>
      </c>
      <c r="AF617" s="9"/>
      <c r="AG617" s="9"/>
      <c r="AJ617" s="9"/>
      <c r="AK617" s="9"/>
      <c r="AN617" s="9"/>
      <c r="AO617" s="9"/>
      <c r="AR617" s="9"/>
      <c r="AS617" s="9"/>
      <c r="AV617" s="9"/>
      <c r="AW617" s="9"/>
      <c r="AZ617" s="9"/>
      <c r="BA617" s="9"/>
      <c r="BD617" s="27"/>
      <c r="BE617" s="27"/>
      <c r="BP617" s="27"/>
      <c r="BQ617" s="27"/>
    </row>
    <row r="618" spans="1:69" s="8" customFormat="1" x14ac:dyDescent="0.45">
      <c r="B618" s="9">
        <v>42.4</v>
      </c>
      <c r="C618" s="9">
        <v>-85.4</v>
      </c>
      <c r="G618" s="8" t="s">
        <v>18</v>
      </c>
      <c r="H618" s="8" t="s">
        <v>227</v>
      </c>
      <c r="I618" s="8">
        <v>2004</v>
      </c>
      <c r="J618" s="8">
        <v>9.6999999999999993</v>
      </c>
      <c r="K618" s="8">
        <v>920</v>
      </c>
      <c r="L618" s="8">
        <v>7</v>
      </c>
      <c r="M618" s="8">
        <v>1.45</v>
      </c>
      <c r="N618" s="9"/>
      <c r="P618" s="27">
        <v>6.7550096961861597</v>
      </c>
      <c r="Q618" s="27">
        <f t="shared" si="85"/>
        <v>0.67550096961861594</v>
      </c>
      <c r="R618" s="8">
        <v>4</v>
      </c>
      <c r="T618" s="27">
        <v>3.6845507433742668</v>
      </c>
      <c r="U618" s="27">
        <f t="shared" si="86"/>
        <v>0.36845507433742669</v>
      </c>
      <c r="V618" s="8">
        <v>4</v>
      </c>
      <c r="X618" s="33">
        <v>10.439560439560427</v>
      </c>
      <c r="Y618" s="27">
        <f t="shared" si="87"/>
        <v>1.0439560439560427</v>
      </c>
      <c r="Z618" s="8">
        <v>4</v>
      </c>
      <c r="AF618" s="9"/>
      <c r="AG618" s="9"/>
      <c r="AJ618" s="9"/>
      <c r="AK618" s="9"/>
      <c r="AN618" s="9"/>
      <c r="AO618" s="9"/>
      <c r="AR618" s="9"/>
      <c r="AS618" s="9"/>
      <c r="AV618" s="9"/>
      <c r="AW618" s="9"/>
      <c r="AZ618" s="9"/>
      <c r="BA618" s="9"/>
      <c r="BD618" s="27"/>
      <c r="BE618" s="27"/>
      <c r="BP618" s="27"/>
      <c r="BQ618" s="27"/>
    </row>
    <row r="619" spans="1:69" s="8" customFormat="1" ht="14.7" x14ac:dyDescent="0.45">
      <c r="A619" s="8" t="s">
        <v>228</v>
      </c>
      <c r="B619" s="9">
        <v>45.3</v>
      </c>
      <c r="C619" s="9">
        <v>-75.72</v>
      </c>
      <c r="G619" s="8" t="s">
        <v>30</v>
      </c>
      <c r="J619" s="8">
        <v>5.8</v>
      </c>
      <c r="K619" s="8">
        <v>910</v>
      </c>
      <c r="L619" s="8">
        <v>15</v>
      </c>
      <c r="M619" s="8">
        <v>1.4</v>
      </c>
      <c r="N619" s="9"/>
      <c r="P619" s="27">
        <v>2.7250000000000001</v>
      </c>
      <c r="Q619" s="27">
        <f t="shared" si="85"/>
        <v>0.27250000000000002</v>
      </c>
      <c r="R619" s="8">
        <v>4</v>
      </c>
      <c r="T619" s="27">
        <v>3.45</v>
      </c>
      <c r="U619" s="27">
        <f t="shared" si="86"/>
        <v>0.34500000000000003</v>
      </c>
      <c r="V619" s="8">
        <v>4</v>
      </c>
      <c r="X619" s="33">
        <v>6.1750000000000007</v>
      </c>
      <c r="Y619" s="27">
        <f t="shared" si="87"/>
        <v>0.61750000000000005</v>
      </c>
      <c r="Z619" s="8">
        <v>4</v>
      </c>
      <c r="AF619" s="9"/>
      <c r="AG619" s="9"/>
      <c r="AJ619" s="9"/>
      <c r="AK619" s="9"/>
      <c r="AN619" s="9"/>
      <c r="AO619" s="9"/>
      <c r="AR619" s="9"/>
      <c r="AS619" s="9"/>
      <c r="AV619" s="9"/>
      <c r="AW619" s="9"/>
      <c r="AZ619" s="9"/>
      <c r="BA619" s="9"/>
      <c r="BD619" s="27"/>
      <c r="BE619" s="27"/>
      <c r="BP619" s="27"/>
      <c r="BQ619" s="27"/>
    </row>
    <row r="620" spans="1:69" s="8" customFormat="1" x14ac:dyDescent="0.45">
      <c r="B620" s="9">
        <v>45.3</v>
      </c>
      <c r="C620" s="9">
        <v>-75.72</v>
      </c>
      <c r="G620" s="8" t="s">
        <v>30</v>
      </c>
      <c r="J620" s="8">
        <v>5.8</v>
      </c>
      <c r="K620" s="8">
        <v>910</v>
      </c>
      <c r="L620" s="8">
        <v>15</v>
      </c>
      <c r="M620" s="8">
        <v>1.4</v>
      </c>
      <c r="N620" s="9"/>
      <c r="P620" s="27">
        <v>3.35</v>
      </c>
      <c r="Q620" s="27">
        <f t="shared" si="85"/>
        <v>0.33500000000000002</v>
      </c>
      <c r="R620" s="8">
        <v>4</v>
      </c>
      <c r="T620" s="27">
        <v>8.6750000000000007</v>
      </c>
      <c r="U620" s="27">
        <f t="shared" si="86"/>
        <v>0.86750000000000005</v>
      </c>
      <c r="V620" s="8">
        <v>4</v>
      </c>
      <c r="X620" s="33">
        <v>12.025</v>
      </c>
      <c r="Y620" s="27">
        <f t="shared" si="87"/>
        <v>1.2025000000000001</v>
      </c>
      <c r="Z620" s="8">
        <v>4</v>
      </c>
      <c r="AF620" s="9"/>
      <c r="AG620" s="9"/>
      <c r="AJ620" s="9"/>
      <c r="AK620" s="9"/>
      <c r="AN620" s="9"/>
      <c r="AO620" s="9"/>
      <c r="AR620" s="9"/>
      <c r="AS620" s="9"/>
      <c r="AV620" s="9"/>
      <c r="AW620" s="9"/>
      <c r="AZ620" s="9"/>
      <c r="BA620" s="9"/>
      <c r="BD620" s="27"/>
      <c r="BE620" s="27"/>
      <c r="BP620" s="27"/>
      <c r="BQ620" s="27"/>
    </row>
    <row r="621" spans="1:69" s="8" customFormat="1" x14ac:dyDescent="0.45">
      <c r="B621" s="9">
        <v>45.3</v>
      </c>
      <c r="C621" s="9">
        <v>-75.72</v>
      </c>
      <c r="G621" s="8" t="s">
        <v>30</v>
      </c>
      <c r="J621" s="8">
        <v>5.8</v>
      </c>
      <c r="K621" s="8">
        <v>910</v>
      </c>
      <c r="L621" s="8">
        <v>15</v>
      </c>
      <c r="M621" s="8">
        <v>1.4</v>
      </c>
      <c r="N621" s="9"/>
      <c r="P621" s="27">
        <v>8.4749999999999996</v>
      </c>
      <c r="Q621" s="27">
        <f t="shared" si="85"/>
        <v>0.84749999999999992</v>
      </c>
      <c r="R621" s="8">
        <v>4</v>
      </c>
      <c r="T621" s="27">
        <v>13.275</v>
      </c>
      <c r="U621" s="27">
        <f t="shared" si="86"/>
        <v>1.3275000000000001</v>
      </c>
      <c r="V621" s="8">
        <v>4</v>
      </c>
      <c r="X621" s="33">
        <v>21.75</v>
      </c>
      <c r="Y621" s="27">
        <f t="shared" si="87"/>
        <v>2.1749999999999998</v>
      </c>
      <c r="Z621" s="8">
        <v>4</v>
      </c>
      <c r="AF621" s="9"/>
      <c r="AG621" s="9"/>
      <c r="AJ621" s="9"/>
      <c r="AK621" s="9"/>
      <c r="AN621" s="9"/>
      <c r="AO621" s="9"/>
      <c r="AR621" s="9"/>
      <c r="AS621" s="9"/>
      <c r="AV621" s="9"/>
      <c r="AW621" s="9"/>
      <c r="AZ621" s="9"/>
      <c r="BA621" s="9"/>
      <c r="BD621" s="27"/>
      <c r="BE621" s="27"/>
      <c r="BP621" s="27"/>
      <c r="BQ621" s="27"/>
    </row>
    <row r="622" spans="1:69" s="8" customFormat="1" x14ac:dyDescent="0.45">
      <c r="B622" s="9">
        <v>45.3</v>
      </c>
      <c r="C622" s="9">
        <v>-75.72</v>
      </c>
      <c r="G622" s="8" t="s">
        <v>30</v>
      </c>
      <c r="J622" s="8">
        <v>5.8</v>
      </c>
      <c r="K622" s="8">
        <v>910</v>
      </c>
      <c r="L622" s="8">
        <v>15</v>
      </c>
      <c r="M622" s="8">
        <v>1.4</v>
      </c>
      <c r="N622" s="9"/>
      <c r="P622" s="27">
        <v>1.675</v>
      </c>
      <c r="Q622" s="27">
        <f t="shared" si="85"/>
        <v>0.16750000000000001</v>
      </c>
      <c r="R622" s="8">
        <v>4</v>
      </c>
      <c r="T622" s="27">
        <v>6.9999999999999991</v>
      </c>
      <c r="U622" s="27">
        <f t="shared" si="86"/>
        <v>0.7</v>
      </c>
      <c r="V622" s="8">
        <v>4</v>
      </c>
      <c r="X622" s="33">
        <v>8.6749999999999989</v>
      </c>
      <c r="Y622" s="27">
        <f t="shared" si="87"/>
        <v>0.86749999999999994</v>
      </c>
      <c r="Z622" s="8">
        <v>4</v>
      </c>
      <c r="AF622" s="9"/>
      <c r="AG622" s="9"/>
      <c r="AJ622" s="9"/>
      <c r="AK622" s="9"/>
      <c r="AN622" s="9"/>
      <c r="AO622" s="9"/>
      <c r="AR622" s="9"/>
      <c r="AS622" s="9"/>
      <c r="AV622" s="9"/>
      <c r="AW622" s="9"/>
      <c r="AZ622" s="9"/>
      <c r="BA622" s="9"/>
      <c r="BD622" s="27"/>
      <c r="BE622" s="27"/>
      <c r="BP622" s="27"/>
      <c r="BQ622" s="27"/>
    </row>
    <row r="623" spans="1:69" s="8" customFormat="1" x14ac:dyDescent="0.45">
      <c r="B623" s="9">
        <v>45.3</v>
      </c>
      <c r="C623" s="9">
        <v>-75.72</v>
      </c>
      <c r="G623" s="8" t="s">
        <v>30</v>
      </c>
      <c r="J623" s="8">
        <v>5.8</v>
      </c>
      <c r="K623" s="8">
        <v>910</v>
      </c>
      <c r="L623" s="8">
        <v>15</v>
      </c>
      <c r="M623" s="8">
        <v>1.4</v>
      </c>
      <c r="N623" s="9"/>
      <c r="P623" s="27">
        <v>2.1999999999999997</v>
      </c>
      <c r="Q623" s="27">
        <f t="shared" si="85"/>
        <v>0.21999999999999997</v>
      </c>
      <c r="R623" s="8">
        <v>4</v>
      </c>
      <c r="T623" s="27">
        <v>17.850000000000001</v>
      </c>
      <c r="U623" s="27">
        <f t="shared" si="86"/>
        <v>1.7850000000000001</v>
      </c>
      <c r="V623" s="8">
        <v>4</v>
      </c>
      <c r="X623" s="33">
        <v>20.05</v>
      </c>
      <c r="Y623" s="27">
        <f t="shared" si="87"/>
        <v>2.0049999999999999</v>
      </c>
      <c r="Z623" s="8">
        <v>4</v>
      </c>
      <c r="AF623" s="9"/>
      <c r="AG623" s="9"/>
      <c r="AJ623" s="9"/>
      <c r="AK623" s="9"/>
      <c r="AN623" s="9"/>
      <c r="AO623" s="9"/>
      <c r="AR623" s="9"/>
      <c r="AS623" s="9"/>
      <c r="AV623" s="9"/>
      <c r="AW623" s="9"/>
      <c r="AZ623" s="9"/>
      <c r="BA623" s="9"/>
      <c r="BD623" s="27"/>
      <c r="BE623" s="27"/>
      <c r="BP623" s="27"/>
      <c r="BQ623" s="27"/>
    </row>
    <row r="624" spans="1:69" s="8" customFormat="1" x14ac:dyDescent="0.45">
      <c r="B624" s="9">
        <v>45.3</v>
      </c>
      <c r="C624" s="9">
        <v>-75.72</v>
      </c>
      <c r="G624" s="8" t="s">
        <v>30</v>
      </c>
      <c r="J624" s="8">
        <v>5.8</v>
      </c>
      <c r="K624" s="8">
        <v>910</v>
      </c>
      <c r="L624" s="8">
        <v>15</v>
      </c>
      <c r="M624" s="8">
        <v>1.4</v>
      </c>
      <c r="N624" s="9"/>
      <c r="P624" s="27">
        <v>1.9</v>
      </c>
      <c r="Q624" s="27">
        <f t="shared" si="85"/>
        <v>0.19</v>
      </c>
      <c r="R624" s="8">
        <v>4</v>
      </c>
      <c r="T624" s="27">
        <v>21.975000000000001</v>
      </c>
      <c r="U624" s="27">
        <f t="shared" si="86"/>
        <v>2.1975000000000002</v>
      </c>
      <c r="V624" s="8">
        <v>4</v>
      </c>
      <c r="X624" s="33">
        <v>23.875</v>
      </c>
      <c r="Y624" s="27">
        <f t="shared" si="87"/>
        <v>2.3875000000000002</v>
      </c>
      <c r="Z624" s="8">
        <v>4</v>
      </c>
      <c r="AF624" s="9"/>
      <c r="AG624" s="9"/>
      <c r="AJ624" s="9"/>
      <c r="AK624" s="9"/>
      <c r="AN624" s="9"/>
      <c r="AO624" s="9"/>
      <c r="AR624" s="9"/>
      <c r="AS624" s="9"/>
      <c r="AV624" s="9"/>
      <c r="AW624" s="9"/>
      <c r="AZ624" s="9"/>
      <c r="BA624" s="9"/>
      <c r="BD624" s="27"/>
      <c r="BE624" s="27"/>
      <c r="BP624" s="27"/>
      <c r="BQ624" s="27"/>
    </row>
    <row r="625" spans="1:69" s="8" customFormat="1" x14ac:dyDescent="0.45">
      <c r="B625" s="9">
        <v>45.3</v>
      </c>
      <c r="C625" s="9">
        <v>-75.72</v>
      </c>
      <c r="G625" s="8" t="s">
        <v>30</v>
      </c>
      <c r="J625" s="8">
        <v>5.8</v>
      </c>
      <c r="K625" s="8">
        <v>910</v>
      </c>
      <c r="L625" s="8">
        <v>15</v>
      </c>
      <c r="M625" s="8">
        <v>1.4</v>
      </c>
      <c r="N625" s="9"/>
      <c r="P625" s="27">
        <v>4.25</v>
      </c>
      <c r="Q625" s="27">
        <f t="shared" si="85"/>
        <v>0.42499999999999999</v>
      </c>
      <c r="R625" s="8">
        <v>4</v>
      </c>
      <c r="T625" s="27">
        <v>6.0250000000000004</v>
      </c>
      <c r="U625" s="27">
        <f t="shared" si="86"/>
        <v>0.60250000000000004</v>
      </c>
      <c r="V625" s="8">
        <v>4</v>
      </c>
      <c r="X625" s="33">
        <v>10.275</v>
      </c>
      <c r="Y625" s="27">
        <f t="shared" si="87"/>
        <v>1.0275000000000001</v>
      </c>
      <c r="Z625" s="8">
        <v>4</v>
      </c>
      <c r="AF625" s="9"/>
      <c r="AG625" s="9"/>
      <c r="AJ625" s="9"/>
      <c r="AK625" s="9"/>
      <c r="AN625" s="9"/>
      <c r="AO625" s="9"/>
      <c r="AR625" s="9"/>
      <c r="AS625" s="9"/>
      <c r="AV625" s="9"/>
      <c r="AW625" s="9"/>
      <c r="AZ625" s="9"/>
      <c r="BA625" s="9"/>
      <c r="BD625" s="27"/>
      <c r="BE625" s="27"/>
      <c r="BP625" s="27"/>
      <c r="BQ625" s="27"/>
    </row>
    <row r="626" spans="1:69" s="8" customFormat="1" x14ac:dyDescent="0.45">
      <c r="B626" s="9">
        <v>45.3</v>
      </c>
      <c r="C626" s="9">
        <v>-75.72</v>
      </c>
      <c r="G626" s="8" t="s">
        <v>30</v>
      </c>
      <c r="J626" s="8">
        <v>5.8</v>
      </c>
      <c r="K626" s="8">
        <v>910</v>
      </c>
      <c r="L626" s="8">
        <v>15</v>
      </c>
      <c r="M626" s="8">
        <v>1.4</v>
      </c>
      <c r="N626" s="9"/>
      <c r="P626" s="27">
        <v>5.4749999999999996</v>
      </c>
      <c r="Q626" s="27">
        <f t="shared" si="85"/>
        <v>0.54749999999999999</v>
      </c>
      <c r="R626" s="8">
        <v>4</v>
      </c>
      <c r="T626" s="27">
        <v>14.075000000000001</v>
      </c>
      <c r="U626" s="27">
        <f t="shared" si="86"/>
        <v>1.4075000000000002</v>
      </c>
      <c r="V626" s="8">
        <v>4</v>
      </c>
      <c r="X626" s="33">
        <v>19.55</v>
      </c>
      <c r="Y626" s="27">
        <f t="shared" si="87"/>
        <v>1.9550000000000001</v>
      </c>
      <c r="Z626" s="8">
        <v>4</v>
      </c>
      <c r="AF626" s="9"/>
      <c r="AG626" s="9"/>
      <c r="AJ626" s="9"/>
      <c r="AK626" s="9"/>
      <c r="AN626" s="9"/>
      <c r="AO626" s="9"/>
      <c r="AR626" s="9"/>
      <c r="AS626" s="9"/>
      <c r="AV626" s="9"/>
      <c r="AW626" s="9"/>
      <c r="AZ626" s="9"/>
      <c r="BA626" s="9"/>
      <c r="BD626" s="27"/>
      <c r="BE626" s="27"/>
      <c r="BP626" s="27"/>
      <c r="BQ626" s="27"/>
    </row>
    <row r="627" spans="1:69" s="8" customFormat="1" x14ac:dyDescent="0.45">
      <c r="B627" s="9">
        <v>45.3</v>
      </c>
      <c r="C627" s="9">
        <v>-75.72</v>
      </c>
      <c r="G627" s="8" t="s">
        <v>30</v>
      </c>
      <c r="J627" s="8">
        <v>5.8</v>
      </c>
      <c r="K627" s="8">
        <v>910</v>
      </c>
      <c r="L627" s="8">
        <v>15</v>
      </c>
      <c r="M627" s="8">
        <v>1.4</v>
      </c>
      <c r="N627" s="9"/>
      <c r="P627" s="27">
        <v>3.9499999999999997</v>
      </c>
      <c r="Q627" s="27">
        <f t="shared" si="85"/>
        <v>0.39499999999999996</v>
      </c>
      <c r="R627" s="8">
        <v>4</v>
      </c>
      <c r="T627" s="27">
        <v>21</v>
      </c>
      <c r="U627" s="27">
        <f t="shared" si="86"/>
        <v>2.1</v>
      </c>
      <c r="V627" s="8">
        <v>4</v>
      </c>
      <c r="X627" s="33">
        <v>24.95</v>
      </c>
      <c r="Y627" s="27">
        <f t="shared" si="87"/>
        <v>2.4950000000000001</v>
      </c>
      <c r="Z627" s="8">
        <v>4</v>
      </c>
      <c r="AF627" s="9"/>
      <c r="AG627" s="9"/>
      <c r="AJ627" s="9"/>
      <c r="AK627" s="9"/>
      <c r="AN627" s="9"/>
      <c r="AO627" s="9"/>
      <c r="AR627" s="9"/>
      <c r="AS627" s="9"/>
      <c r="AV627" s="9"/>
      <c r="AW627" s="9"/>
      <c r="AZ627" s="9"/>
      <c r="BA627" s="9"/>
      <c r="BD627" s="27"/>
      <c r="BE627" s="27"/>
      <c r="BP627" s="27"/>
      <c r="BQ627" s="27"/>
    </row>
    <row r="628" spans="1:69" s="8" customFormat="1" x14ac:dyDescent="0.45">
      <c r="B628" s="9">
        <v>45.3</v>
      </c>
      <c r="C628" s="9">
        <v>-75.72</v>
      </c>
      <c r="G628" s="8" t="s">
        <v>30</v>
      </c>
      <c r="J628" s="8">
        <v>5.8</v>
      </c>
      <c r="K628" s="8">
        <v>910</v>
      </c>
      <c r="L628" s="8">
        <v>15</v>
      </c>
      <c r="M628" s="8">
        <v>1.4</v>
      </c>
      <c r="N628" s="9"/>
      <c r="P628" s="27">
        <v>2.7250000000000001</v>
      </c>
      <c r="Q628" s="27">
        <f t="shared" si="85"/>
        <v>0.27250000000000002</v>
      </c>
      <c r="R628" s="8">
        <v>4</v>
      </c>
      <c r="T628" s="27">
        <v>3.45</v>
      </c>
      <c r="U628" s="27">
        <f t="shared" si="86"/>
        <v>0.34500000000000003</v>
      </c>
      <c r="V628" s="8">
        <v>4</v>
      </c>
      <c r="X628" s="33">
        <v>6.1750000000000007</v>
      </c>
      <c r="Y628" s="27">
        <f t="shared" si="87"/>
        <v>0.61750000000000005</v>
      </c>
      <c r="Z628" s="8">
        <v>4</v>
      </c>
      <c r="AF628" s="9"/>
      <c r="AG628" s="9"/>
      <c r="AJ628" s="9"/>
      <c r="AK628" s="9"/>
      <c r="AN628" s="9"/>
      <c r="AO628" s="9"/>
      <c r="AR628" s="9"/>
      <c r="AS628" s="9"/>
      <c r="AV628" s="9"/>
      <c r="AW628" s="9"/>
      <c r="AZ628" s="9"/>
      <c r="BA628" s="9"/>
      <c r="BD628" s="27"/>
      <c r="BE628" s="27"/>
      <c r="BP628" s="27"/>
      <c r="BQ628" s="27"/>
    </row>
    <row r="629" spans="1:69" s="8" customFormat="1" x14ac:dyDescent="0.45">
      <c r="B629" s="9">
        <v>45.3</v>
      </c>
      <c r="C629" s="9">
        <v>-75.72</v>
      </c>
      <c r="G629" s="8" t="s">
        <v>30</v>
      </c>
      <c r="J629" s="8">
        <v>5.8</v>
      </c>
      <c r="K629" s="8">
        <v>910</v>
      </c>
      <c r="L629" s="8">
        <v>15</v>
      </c>
      <c r="M629" s="8">
        <v>1.4</v>
      </c>
      <c r="N629" s="9"/>
      <c r="P629" s="27">
        <v>10.725</v>
      </c>
      <c r="Q629" s="27">
        <f t="shared" si="85"/>
        <v>1.0725</v>
      </c>
      <c r="R629" s="8">
        <v>4</v>
      </c>
      <c r="T629" s="27">
        <v>7.4249999999999998</v>
      </c>
      <c r="U629" s="27">
        <f t="shared" si="86"/>
        <v>0.74249999999999994</v>
      </c>
      <c r="V629" s="8">
        <v>4</v>
      </c>
      <c r="X629" s="33">
        <v>18.149999999999999</v>
      </c>
      <c r="Y629" s="27">
        <f t="shared" si="87"/>
        <v>1.8149999999999999</v>
      </c>
      <c r="Z629" s="8">
        <v>4</v>
      </c>
      <c r="AF629" s="9"/>
      <c r="AG629" s="9"/>
      <c r="AJ629" s="9"/>
      <c r="AK629" s="9"/>
      <c r="AN629" s="9"/>
      <c r="AO629" s="9"/>
      <c r="AR629" s="9"/>
      <c r="AS629" s="9"/>
      <c r="AV629" s="9"/>
      <c r="AW629" s="9"/>
      <c r="AZ629" s="9"/>
      <c r="BA629" s="9"/>
      <c r="BD629" s="27"/>
      <c r="BE629" s="27"/>
      <c r="BP629" s="27"/>
      <c r="BQ629" s="27"/>
    </row>
    <row r="630" spans="1:69" s="8" customFormat="1" x14ac:dyDescent="0.45">
      <c r="B630" s="9">
        <v>45.3</v>
      </c>
      <c r="C630" s="9">
        <v>-75.72</v>
      </c>
      <c r="G630" s="8" t="s">
        <v>30</v>
      </c>
      <c r="J630" s="8">
        <v>5.8</v>
      </c>
      <c r="K630" s="8">
        <v>910</v>
      </c>
      <c r="L630" s="8">
        <v>15</v>
      </c>
      <c r="M630" s="8">
        <v>1.4</v>
      </c>
      <c r="N630" s="9"/>
      <c r="P630" s="27">
        <v>1.675</v>
      </c>
      <c r="Q630" s="27">
        <f t="shared" si="85"/>
        <v>0.16750000000000001</v>
      </c>
      <c r="R630" s="8">
        <v>4</v>
      </c>
      <c r="T630" s="27">
        <v>6.9999999999999991</v>
      </c>
      <c r="U630" s="27">
        <f t="shared" si="86"/>
        <v>0.7</v>
      </c>
      <c r="V630" s="8">
        <v>4</v>
      </c>
      <c r="X630" s="33">
        <v>8.6749999999999989</v>
      </c>
      <c r="Y630" s="27">
        <f t="shared" si="87"/>
        <v>0.86749999999999994</v>
      </c>
      <c r="Z630" s="8">
        <v>4</v>
      </c>
      <c r="AF630" s="9"/>
      <c r="AG630" s="9"/>
      <c r="AJ630" s="9"/>
      <c r="AK630" s="9"/>
      <c r="AN630" s="9"/>
      <c r="AO630" s="9"/>
      <c r="AR630" s="9"/>
      <c r="AS630" s="9"/>
      <c r="AV630" s="9"/>
      <c r="AW630" s="9"/>
      <c r="AZ630" s="9"/>
      <c r="BA630" s="9"/>
      <c r="BD630" s="27"/>
      <c r="BE630" s="27"/>
      <c r="BP630" s="27"/>
      <c r="BQ630" s="27"/>
    </row>
    <row r="631" spans="1:69" s="8" customFormat="1" x14ac:dyDescent="0.45">
      <c r="B631" s="9">
        <v>45.3</v>
      </c>
      <c r="C631" s="9">
        <v>-75.72</v>
      </c>
      <c r="G631" s="8" t="s">
        <v>30</v>
      </c>
      <c r="J631" s="8">
        <v>5.8</v>
      </c>
      <c r="K631" s="8">
        <v>910</v>
      </c>
      <c r="L631" s="8">
        <v>15</v>
      </c>
      <c r="M631" s="8">
        <v>1.4</v>
      </c>
      <c r="N631" s="9"/>
      <c r="P631" s="27">
        <v>2</v>
      </c>
      <c r="Q631" s="27">
        <f t="shared" si="85"/>
        <v>0.2</v>
      </c>
      <c r="R631" s="8">
        <v>4</v>
      </c>
      <c r="T631" s="27">
        <v>13.150000000000002</v>
      </c>
      <c r="U631" s="27">
        <f t="shared" si="86"/>
        <v>1.3150000000000002</v>
      </c>
      <c r="V631" s="8">
        <v>4</v>
      </c>
      <c r="X631" s="33">
        <v>15.150000000000002</v>
      </c>
      <c r="Y631" s="27">
        <f t="shared" si="87"/>
        <v>1.5150000000000001</v>
      </c>
      <c r="Z631" s="8">
        <v>4</v>
      </c>
      <c r="AF631" s="9"/>
      <c r="AG631" s="9"/>
      <c r="AJ631" s="9"/>
      <c r="AK631" s="9"/>
      <c r="AN631" s="9"/>
      <c r="AO631" s="9"/>
      <c r="AR631" s="9"/>
      <c r="AS631" s="9"/>
      <c r="AV631" s="9"/>
      <c r="AW631" s="9"/>
      <c r="AZ631" s="9"/>
      <c r="BA631" s="9"/>
      <c r="BD631" s="27"/>
      <c r="BE631" s="27"/>
      <c r="BP631" s="27"/>
      <c r="BQ631" s="27"/>
    </row>
    <row r="632" spans="1:69" s="8" customFormat="1" x14ac:dyDescent="0.45">
      <c r="B632" s="9">
        <v>45.3</v>
      </c>
      <c r="C632" s="9">
        <v>-75.72</v>
      </c>
      <c r="G632" s="8" t="s">
        <v>30</v>
      </c>
      <c r="J632" s="8">
        <v>5.8</v>
      </c>
      <c r="K632" s="8">
        <v>910</v>
      </c>
      <c r="L632" s="8">
        <v>15</v>
      </c>
      <c r="M632" s="8">
        <v>1.4</v>
      </c>
      <c r="N632" s="9"/>
      <c r="P632" s="27">
        <v>4.2249999999999996</v>
      </c>
      <c r="Q632" s="27">
        <f t="shared" si="85"/>
        <v>0.42249999999999999</v>
      </c>
      <c r="R632" s="8">
        <v>4</v>
      </c>
      <c r="T632" s="27">
        <v>22.524999999999999</v>
      </c>
      <c r="U632" s="27">
        <f t="shared" si="86"/>
        <v>2.2524999999999999</v>
      </c>
      <c r="V632" s="8">
        <v>4</v>
      </c>
      <c r="X632" s="33">
        <v>26.75</v>
      </c>
      <c r="Y632" s="27">
        <f t="shared" si="87"/>
        <v>2.6749999999999998</v>
      </c>
      <c r="Z632" s="8">
        <v>4</v>
      </c>
      <c r="AF632" s="9"/>
      <c r="AG632" s="9"/>
      <c r="AJ632" s="9"/>
      <c r="AK632" s="9"/>
      <c r="AN632" s="9"/>
      <c r="AO632" s="9"/>
      <c r="AR632" s="9"/>
      <c r="AS632" s="9"/>
      <c r="AV632" s="9"/>
      <c r="AW632" s="9"/>
      <c r="AZ632" s="9"/>
      <c r="BA632" s="9"/>
      <c r="BD632" s="27"/>
      <c r="BE632" s="27"/>
      <c r="BP632" s="27"/>
      <c r="BQ632" s="27"/>
    </row>
    <row r="633" spans="1:69" s="8" customFormat="1" x14ac:dyDescent="0.45">
      <c r="B633" s="9">
        <v>45.3</v>
      </c>
      <c r="C633" s="9">
        <v>-75.72</v>
      </c>
      <c r="G633" s="8" t="s">
        <v>30</v>
      </c>
      <c r="J633" s="8">
        <v>5.8</v>
      </c>
      <c r="K633" s="8">
        <v>910</v>
      </c>
      <c r="L633" s="8">
        <v>15</v>
      </c>
      <c r="M633" s="8">
        <v>1.4</v>
      </c>
      <c r="N633" s="9"/>
      <c r="P633" s="27">
        <v>4.25</v>
      </c>
      <c r="Q633" s="27">
        <f t="shared" si="85"/>
        <v>0.42499999999999999</v>
      </c>
      <c r="R633" s="8">
        <v>4</v>
      </c>
      <c r="T633" s="27">
        <v>6.0250000000000004</v>
      </c>
      <c r="U633" s="27">
        <f t="shared" si="86"/>
        <v>0.60250000000000004</v>
      </c>
      <c r="V633" s="8">
        <v>4</v>
      </c>
      <c r="X633" s="33">
        <v>10.275</v>
      </c>
      <c r="Y633" s="27">
        <f t="shared" si="87"/>
        <v>1.0275000000000001</v>
      </c>
      <c r="Z633" s="8">
        <v>4</v>
      </c>
      <c r="AF633" s="9"/>
      <c r="AG633" s="9"/>
      <c r="AJ633" s="9"/>
      <c r="AK633" s="9"/>
      <c r="AN633" s="9"/>
      <c r="AO633" s="9"/>
      <c r="AR633" s="9"/>
      <c r="AS633" s="9"/>
      <c r="AV633" s="9"/>
      <c r="AW633" s="9"/>
      <c r="AZ633" s="9"/>
      <c r="BA633" s="9"/>
      <c r="BD633" s="27"/>
      <c r="BE633" s="27"/>
      <c r="BP633" s="27"/>
      <c r="BQ633" s="27"/>
    </row>
    <row r="634" spans="1:69" s="8" customFormat="1" x14ac:dyDescent="0.45">
      <c r="B634" s="9">
        <v>45.3</v>
      </c>
      <c r="C634" s="9">
        <v>-75.72</v>
      </c>
      <c r="G634" s="8" t="s">
        <v>30</v>
      </c>
      <c r="J634" s="8">
        <v>5.8</v>
      </c>
      <c r="K634" s="8">
        <v>910</v>
      </c>
      <c r="L634" s="8">
        <v>15</v>
      </c>
      <c r="M634" s="8">
        <v>1.4</v>
      </c>
      <c r="N634" s="9"/>
      <c r="P634" s="27">
        <v>4.7750000000000004</v>
      </c>
      <c r="Q634" s="27">
        <f t="shared" si="85"/>
        <v>0.47750000000000004</v>
      </c>
      <c r="R634" s="8">
        <v>4</v>
      </c>
      <c r="T634" s="27">
        <v>28.675000000000001</v>
      </c>
      <c r="U634" s="27">
        <f t="shared" si="86"/>
        <v>2.8675000000000002</v>
      </c>
      <c r="V634" s="8">
        <v>4</v>
      </c>
      <c r="X634" s="33">
        <v>33.450000000000003</v>
      </c>
      <c r="Y634" s="27">
        <f t="shared" si="87"/>
        <v>3.3450000000000002</v>
      </c>
      <c r="Z634" s="8">
        <v>4</v>
      </c>
      <c r="AF634" s="9"/>
      <c r="AG634" s="9"/>
      <c r="AJ634" s="9"/>
      <c r="AK634" s="9"/>
      <c r="AN634" s="9"/>
      <c r="AO634" s="9"/>
      <c r="AR634" s="9"/>
      <c r="AS634" s="9"/>
      <c r="AV634" s="9"/>
      <c r="AW634" s="9"/>
      <c r="AZ634" s="9"/>
      <c r="BA634" s="9"/>
      <c r="BD634" s="27"/>
      <c r="BE634" s="27"/>
      <c r="BP634" s="27"/>
      <c r="BQ634" s="27"/>
    </row>
    <row r="635" spans="1:69" s="8" customFormat="1" x14ac:dyDescent="0.45">
      <c r="B635" s="9">
        <v>45.3</v>
      </c>
      <c r="C635" s="9">
        <v>-75.72</v>
      </c>
      <c r="G635" s="8" t="s">
        <v>30</v>
      </c>
      <c r="J635" s="8">
        <v>5.8</v>
      </c>
      <c r="K635" s="8">
        <v>910</v>
      </c>
      <c r="L635" s="8">
        <v>15</v>
      </c>
      <c r="M635" s="8">
        <v>1.4</v>
      </c>
      <c r="N635" s="9"/>
      <c r="P635" s="27">
        <v>9.1750000000000007</v>
      </c>
      <c r="Q635" s="27">
        <f t="shared" si="85"/>
        <v>0.91750000000000009</v>
      </c>
      <c r="R635" s="8">
        <v>4</v>
      </c>
      <c r="T635" s="27">
        <v>41.3</v>
      </c>
      <c r="U635" s="27">
        <f t="shared" si="86"/>
        <v>4.13</v>
      </c>
      <c r="V635" s="8">
        <v>4</v>
      </c>
      <c r="X635" s="33">
        <v>50.474999999999994</v>
      </c>
      <c r="Y635" s="27">
        <f t="shared" si="87"/>
        <v>5.0474999999999994</v>
      </c>
      <c r="Z635" s="8">
        <v>4</v>
      </c>
      <c r="AF635" s="9"/>
      <c r="AG635" s="9"/>
      <c r="AJ635" s="9"/>
      <c r="AK635" s="9"/>
      <c r="AN635" s="9"/>
      <c r="AO635" s="9"/>
      <c r="AR635" s="9"/>
      <c r="AS635" s="9"/>
      <c r="AV635" s="9"/>
      <c r="AW635" s="9"/>
      <c r="AZ635" s="9"/>
      <c r="BA635" s="9"/>
      <c r="BD635" s="27"/>
      <c r="BE635" s="27"/>
      <c r="BP635" s="27"/>
      <c r="BQ635" s="27"/>
    </row>
    <row r="636" spans="1:69" s="8" customFormat="1" x14ac:dyDescent="0.45">
      <c r="A636" s="8" t="s">
        <v>229</v>
      </c>
      <c r="B636" s="9">
        <v>37.1875</v>
      </c>
      <c r="C636" s="9">
        <v>-114.10944444444445</v>
      </c>
      <c r="G636" s="8" t="s">
        <v>230</v>
      </c>
      <c r="K636" s="8">
        <v>162</v>
      </c>
      <c r="L636" s="8">
        <v>20</v>
      </c>
      <c r="N636" s="9"/>
      <c r="P636" s="27">
        <v>3.5</v>
      </c>
      <c r="Q636" s="27">
        <v>0.2</v>
      </c>
      <c r="R636" s="8">
        <v>3</v>
      </c>
      <c r="T636" s="27">
        <v>4.0999999999999996</v>
      </c>
      <c r="U636" s="27">
        <v>0.2</v>
      </c>
      <c r="V636" s="8">
        <v>3</v>
      </c>
      <c r="X636" s="33">
        <v>7.6</v>
      </c>
      <c r="Y636" s="33">
        <f t="shared" si="87"/>
        <v>0.76</v>
      </c>
      <c r="Z636" s="29">
        <v>3</v>
      </c>
      <c r="AF636" s="9"/>
      <c r="AG636" s="9"/>
      <c r="AJ636" s="9"/>
      <c r="AK636" s="9"/>
      <c r="AN636" s="9"/>
      <c r="AO636" s="9"/>
      <c r="AR636" s="9"/>
      <c r="AS636" s="9"/>
      <c r="AV636" s="9"/>
      <c r="AW636" s="9"/>
      <c r="AZ636" s="9"/>
      <c r="BA636" s="9"/>
      <c r="BD636" s="27"/>
      <c r="BE636" s="27"/>
      <c r="BP636" s="27"/>
      <c r="BQ636" s="27"/>
    </row>
    <row r="637" spans="1:69" s="8" customFormat="1" x14ac:dyDescent="0.45">
      <c r="B637" s="9">
        <v>37.1875</v>
      </c>
      <c r="C637" s="9">
        <v>-114.10944444444445</v>
      </c>
      <c r="G637" s="8" t="s">
        <v>18</v>
      </c>
      <c r="K637" s="8">
        <v>162</v>
      </c>
      <c r="L637" s="8">
        <v>20</v>
      </c>
      <c r="N637" s="9"/>
      <c r="P637" s="27">
        <v>7.4</v>
      </c>
      <c r="Q637" s="27">
        <v>2.5</v>
      </c>
      <c r="R637" s="8">
        <v>3</v>
      </c>
      <c r="T637" s="27">
        <v>5.5</v>
      </c>
      <c r="U637" s="27">
        <v>0.6</v>
      </c>
      <c r="V637" s="8">
        <v>3</v>
      </c>
      <c r="X637" s="33">
        <v>12.9</v>
      </c>
      <c r="Y637" s="33">
        <f t="shared" si="87"/>
        <v>1.29</v>
      </c>
      <c r="Z637" s="29">
        <v>3</v>
      </c>
      <c r="AF637" s="9"/>
      <c r="AG637" s="9"/>
      <c r="AJ637" s="9"/>
      <c r="AK637" s="9"/>
      <c r="AN637" s="9"/>
      <c r="AO637" s="9"/>
      <c r="AR637" s="9"/>
      <c r="AS637" s="9"/>
      <c r="AV637" s="9"/>
      <c r="AW637" s="9"/>
      <c r="AZ637" s="9"/>
      <c r="BA637" s="9"/>
      <c r="BD637" s="27"/>
      <c r="BE637" s="27"/>
      <c r="BP637" s="27"/>
      <c r="BQ637" s="27"/>
    </row>
    <row r="638" spans="1:69" s="8" customFormat="1" x14ac:dyDescent="0.45">
      <c r="B638" s="9">
        <v>37.1875</v>
      </c>
      <c r="C638" s="9">
        <v>-114.10944444444445</v>
      </c>
      <c r="G638" s="8" t="s">
        <v>18</v>
      </c>
      <c r="K638" s="8">
        <v>162</v>
      </c>
      <c r="L638" s="8">
        <v>20</v>
      </c>
      <c r="N638" s="9"/>
      <c r="P638" s="27">
        <v>31.4</v>
      </c>
      <c r="Q638" s="27">
        <v>3</v>
      </c>
      <c r="R638" s="8">
        <v>3</v>
      </c>
      <c r="T638" s="27">
        <v>23.7</v>
      </c>
      <c r="U638" s="27">
        <v>2.9</v>
      </c>
      <c r="V638" s="8">
        <v>3</v>
      </c>
      <c r="X638" s="33">
        <v>55.099999999999994</v>
      </c>
      <c r="Y638" s="33">
        <f t="shared" si="87"/>
        <v>5.51</v>
      </c>
      <c r="Z638" s="29">
        <v>3</v>
      </c>
      <c r="AF638" s="9"/>
      <c r="AG638" s="9"/>
      <c r="AJ638" s="9"/>
      <c r="AK638" s="9"/>
      <c r="AN638" s="9"/>
      <c r="AO638" s="9"/>
      <c r="AR638" s="9"/>
      <c r="AS638" s="9"/>
      <c r="AV638" s="9"/>
      <c r="AW638" s="9"/>
      <c r="AZ638" s="9"/>
      <c r="BA638" s="9"/>
      <c r="BD638" s="27"/>
      <c r="BE638" s="27"/>
      <c r="BP638" s="27"/>
      <c r="BQ638" s="27"/>
    </row>
    <row r="639" spans="1:69" s="8" customFormat="1" x14ac:dyDescent="0.45">
      <c r="A639" s="8" t="s">
        <v>231</v>
      </c>
      <c r="B639" s="9">
        <v>45.3</v>
      </c>
      <c r="C639" s="9">
        <v>-75.72</v>
      </c>
      <c r="G639" s="8" t="s">
        <v>30</v>
      </c>
      <c r="J639" s="8">
        <v>5.8</v>
      </c>
      <c r="K639" s="8">
        <v>910</v>
      </c>
      <c r="L639" s="8">
        <v>15</v>
      </c>
      <c r="M639" s="8">
        <v>1.4</v>
      </c>
      <c r="N639" s="9"/>
      <c r="P639" s="27">
        <v>2.7250000000000001</v>
      </c>
      <c r="Q639" s="27">
        <f t="shared" ref="Q639:Q662" si="88">P639/10</f>
        <v>0.27250000000000002</v>
      </c>
      <c r="R639" s="8">
        <v>4</v>
      </c>
      <c r="T639" s="27">
        <v>3.45</v>
      </c>
      <c r="U639" s="27">
        <f t="shared" ref="U639:U662" si="89">T639/10</f>
        <v>0.34500000000000003</v>
      </c>
      <c r="V639" s="8">
        <v>4</v>
      </c>
      <c r="X639" s="33">
        <v>6.1750000000000007</v>
      </c>
      <c r="Y639" s="27">
        <f t="shared" si="87"/>
        <v>0.61750000000000005</v>
      </c>
      <c r="Z639" s="8">
        <v>4</v>
      </c>
      <c r="AF639" s="9"/>
      <c r="AG639" s="9"/>
      <c r="AJ639" s="9"/>
      <c r="AK639" s="9"/>
      <c r="AN639" s="9"/>
      <c r="AO639" s="9"/>
      <c r="AR639" s="9"/>
      <c r="AS639" s="9"/>
      <c r="AV639" s="9"/>
      <c r="AW639" s="9"/>
      <c r="AZ639" s="9"/>
      <c r="BA639" s="9"/>
      <c r="BD639" s="27"/>
      <c r="BE639" s="27"/>
      <c r="BP639" s="27"/>
      <c r="BQ639" s="27"/>
    </row>
    <row r="640" spans="1:69" s="8" customFormat="1" x14ac:dyDescent="0.45">
      <c r="B640" s="9">
        <v>45.3</v>
      </c>
      <c r="C640" s="9">
        <v>-75.72</v>
      </c>
      <c r="G640" s="8" t="s">
        <v>30</v>
      </c>
      <c r="J640" s="8">
        <v>5.8</v>
      </c>
      <c r="K640" s="8">
        <v>910</v>
      </c>
      <c r="L640" s="8">
        <v>15</v>
      </c>
      <c r="M640" s="8">
        <v>1.4</v>
      </c>
      <c r="N640" s="9"/>
      <c r="P640" s="27">
        <v>3.35</v>
      </c>
      <c r="Q640" s="27">
        <f t="shared" si="88"/>
        <v>0.33500000000000002</v>
      </c>
      <c r="R640" s="8">
        <v>4</v>
      </c>
      <c r="T640" s="27">
        <v>8.6750000000000007</v>
      </c>
      <c r="U640" s="27">
        <f t="shared" si="89"/>
        <v>0.86750000000000005</v>
      </c>
      <c r="V640" s="8">
        <v>4</v>
      </c>
      <c r="X640" s="33">
        <v>12.025</v>
      </c>
      <c r="Y640" s="27">
        <f t="shared" si="87"/>
        <v>1.2025000000000001</v>
      </c>
      <c r="Z640" s="8">
        <v>4</v>
      </c>
      <c r="AF640" s="9"/>
      <c r="AG640" s="9"/>
      <c r="AJ640" s="9"/>
      <c r="AK640" s="9"/>
      <c r="AN640" s="9"/>
      <c r="AO640" s="9"/>
      <c r="AR640" s="9"/>
      <c r="AS640" s="9"/>
      <c r="AV640" s="9"/>
      <c r="AW640" s="9"/>
      <c r="AZ640" s="9"/>
      <c r="BA640" s="9"/>
      <c r="BD640" s="27"/>
      <c r="BE640" s="27"/>
      <c r="BP640" s="27"/>
      <c r="BQ640" s="27"/>
    </row>
    <row r="641" spans="1:69" s="8" customFormat="1" x14ac:dyDescent="0.45">
      <c r="B641" s="9">
        <v>45.3</v>
      </c>
      <c r="C641" s="9">
        <v>-75.72</v>
      </c>
      <c r="G641" s="8" t="s">
        <v>30</v>
      </c>
      <c r="J641" s="8">
        <v>5.8</v>
      </c>
      <c r="K641" s="8">
        <v>910</v>
      </c>
      <c r="L641" s="8">
        <v>15</v>
      </c>
      <c r="M641" s="8">
        <v>1.4</v>
      </c>
      <c r="N641" s="9"/>
      <c r="P641" s="27">
        <v>8.4749999999999996</v>
      </c>
      <c r="Q641" s="27">
        <f t="shared" si="88"/>
        <v>0.84749999999999992</v>
      </c>
      <c r="R641" s="8">
        <v>4</v>
      </c>
      <c r="T641" s="27">
        <v>13.275</v>
      </c>
      <c r="U641" s="27">
        <f t="shared" si="89"/>
        <v>1.3275000000000001</v>
      </c>
      <c r="V641" s="8">
        <v>4</v>
      </c>
      <c r="X641" s="33">
        <v>21.75</v>
      </c>
      <c r="Y641" s="27">
        <f t="shared" si="87"/>
        <v>2.1749999999999998</v>
      </c>
      <c r="Z641" s="8">
        <v>4</v>
      </c>
      <c r="AF641" s="9"/>
      <c r="AG641" s="9"/>
      <c r="AJ641" s="9"/>
      <c r="AK641" s="9"/>
      <c r="AN641" s="9"/>
      <c r="AO641" s="9"/>
      <c r="AR641" s="9"/>
      <c r="AS641" s="9"/>
      <c r="AV641" s="9"/>
      <c r="AW641" s="9"/>
      <c r="AZ641" s="9"/>
      <c r="BA641" s="9"/>
      <c r="BD641" s="27"/>
      <c r="BE641" s="27"/>
      <c r="BP641" s="27"/>
      <c r="BQ641" s="27"/>
    </row>
    <row r="642" spans="1:69" s="8" customFormat="1" x14ac:dyDescent="0.45">
      <c r="B642" s="9">
        <v>45.3</v>
      </c>
      <c r="C642" s="9">
        <v>-75.72</v>
      </c>
      <c r="G642" s="8" t="s">
        <v>30</v>
      </c>
      <c r="J642" s="8">
        <v>5.8</v>
      </c>
      <c r="K642" s="8">
        <v>910</v>
      </c>
      <c r="L642" s="8">
        <v>15</v>
      </c>
      <c r="M642" s="8">
        <v>1.4</v>
      </c>
      <c r="N642" s="9"/>
      <c r="P642" s="27">
        <v>1.675</v>
      </c>
      <c r="Q642" s="27">
        <f t="shared" si="88"/>
        <v>0.16750000000000001</v>
      </c>
      <c r="R642" s="8">
        <v>4</v>
      </c>
      <c r="T642" s="27">
        <v>6.9999999999999991</v>
      </c>
      <c r="U642" s="27">
        <f t="shared" si="89"/>
        <v>0.7</v>
      </c>
      <c r="V642" s="8">
        <v>4</v>
      </c>
      <c r="X642" s="33">
        <v>8.6749999999999989</v>
      </c>
      <c r="Y642" s="27">
        <f t="shared" si="87"/>
        <v>0.86749999999999994</v>
      </c>
      <c r="Z642" s="8">
        <v>4</v>
      </c>
      <c r="AF642" s="9"/>
      <c r="AG642" s="9"/>
      <c r="AJ642" s="9"/>
      <c r="AK642" s="9"/>
      <c r="AN642" s="9"/>
      <c r="AO642" s="9"/>
      <c r="AR642" s="9"/>
      <c r="AS642" s="9"/>
      <c r="AV642" s="9"/>
      <c r="AW642" s="9"/>
      <c r="AZ642" s="9"/>
      <c r="BA642" s="9"/>
      <c r="BD642" s="27"/>
      <c r="BE642" s="27"/>
      <c r="BP642" s="27"/>
      <c r="BQ642" s="27"/>
    </row>
    <row r="643" spans="1:69" s="8" customFormat="1" x14ac:dyDescent="0.45">
      <c r="B643" s="9">
        <v>45.3</v>
      </c>
      <c r="C643" s="9">
        <v>-75.72</v>
      </c>
      <c r="G643" s="8" t="s">
        <v>30</v>
      </c>
      <c r="J643" s="8">
        <v>5.8</v>
      </c>
      <c r="K643" s="8">
        <v>910</v>
      </c>
      <c r="L643" s="8">
        <v>15</v>
      </c>
      <c r="M643" s="8">
        <v>1.4</v>
      </c>
      <c r="N643" s="9"/>
      <c r="P643" s="27">
        <v>2.1999999999999997</v>
      </c>
      <c r="Q643" s="27">
        <f t="shared" si="88"/>
        <v>0.21999999999999997</v>
      </c>
      <c r="R643" s="8">
        <v>4</v>
      </c>
      <c r="T643" s="27">
        <v>17.850000000000001</v>
      </c>
      <c r="U643" s="27">
        <f t="shared" si="89"/>
        <v>1.7850000000000001</v>
      </c>
      <c r="V643" s="8">
        <v>4</v>
      </c>
      <c r="X643" s="33">
        <v>20.05</v>
      </c>
      <c r="Y643" s="27">
        <f t="shared" si="87"/>
        <v>2.0049999999999999</v>
      </c>
      <c r="Z643" s="8">
        <v>4</v>
      </c>
      <c r="AF643" s="9"/>
      <c r="AG643" s="9"/>
      <c r="AJ643" s="9"/>
      <c r="AK643" s="9"/>
      <c r="AN643" s="9"/>
      <c r="AO643" s="9"/>
      <c r="AR643" s="9"/>
      <c r="AS643" s="9"/>
      <c r="AV643" s="9"/>
      <c r="AW643" s="9"/>
      <c r="AZ643" s="9"/>
      <c r="BA643" s="9"/>
      <c r="BD643" s="27"/>
      <c r="BE643" s="27"/>
      <c r="BP643" s="27"/>
      <c r="BQ643" s="27"/>
    </row>
    <row r="644" spans="1:69" s="8" customFormat="1" x14ac:dyDescent="0.45">
      <c r="B644" s="9">
        <v>45.3</v>
      </c>
      <c r="C644" s="9">
        <v>-75.72</v>
      </c>
      <c r="G644" s="8" t="s">
        <v>30</v>
      </c>
      <c r="J644" s="8">
        <v>5.8</v>
      </c>
      <c r="K644" s="8">
        <v>910</v>
      </c>
      <c r="L644" s="8">
        <v>15</v>
      </c>
      <c r="M644" s="8">
        <v>1.4</v>
      </c>
      <c r="N644" s="9"/>
      <c r="P644" s="27">
        <v>1.9</v>
      </c>
      <c r="Q644" s="27">
        <f t="shared" si="88"/>
        <v>0.19</v>
      </c>
      <c r="R644" s="8">
        <v>4</v>
      </c>
      <c r="T644" s="27">
        <v>21.975000000000001</v>
      </c>
      <c r="U644" s="27">
        <f t="shared" si="89"/>
        <v>2.1975000000000002</v>
      </c>
      <c r="V644" s="8">
        <v>4</v>
      </c>
      <c r="X644" s="33">
        <v>23.875</v>
      </c>
      <c r="Y644" s="27">
        <f t="shared" si="87"/>
        <v>2.3875000000000002</v>
      </c>
      <c r="Z644" s="8">
        <v>4</v>
      </c>
      <c r="AF644" s="9"/>
      <c r="AG644" s="9"/>
      <c r="AJ644" s="9"/>
      <c r="AK644" s="9"/>
      <c r="AN644" s="9"/>
      <c r="AO644" s="9"/>
      <c r="AR644" s="9"/>
      <c r="AS644" s="9"/>
      <c r="AV644" s="9"/>
      <c r="AW644" s="9"/>
      <c r="AZ644" s="9"/>
      <c r="BA644" s="9"/>
      <c r="BD644" s="27"/>
      <c r="BE644" s="27"/>
      <c r="BP644" s="27"/>
      <c r="BQ644" s="27"/>
    </row>
    <row r="645" spans="1:69" s="8" customFormat="1" x14ac:dyDescent="0.45">
      <c r="B645" s="9">
        <v>45.3</v>
      </c>
      <c r="C645" s="9">
        <v>-75.72</v>
      </c>
      <c r="G645" s="8" t="s">
        <v>30</v>
      </c>
      <c r="J645" s="8">
        <v>5.8</v>
      </c>
      <c r="K645" s="8">
        <v>910</v>
      </c>
      <c r="L645" s="8">
        <v>15</v>
      </c>
      <c r="M645" s="8">
        <v>1.4</v>
      </c>
      <c r="N645" s="9"/>
      <c r="P645" s="27">
        <v>4.25</v>
      </c>
      <c r="Q645" s="27">
        <f t="shared" si="88"/>
        <v>0.42499999999999999</v>
      </c>
      <c r="R645" s="8">
        <v>4</v>
      </c>
      <c r="T645" s="27">
        <v>6.0250000000000004</v>
      </c>
      <c r="U645" s="27">
        <f t="shared" si="89"/>
        <v>0.60250000000000004</v>
      </c>
      <c r="V645" s="8">
        <v>4</v>
      </c>
      <c r="X645" s="33">
        <v>10.275</v>
      </c>
      <c r="Y645" s="27">
        <f t="shared" si="87"/>
        <v>1.0275000000000001</v>
      </c>
      <c r="Z645" s="8">
        <v>4</v>
      </c>
      <c r="AF645" s="9"/>
      <c r="AG645" s="9"/>
      <c r="AJ645" s="9"/>
      <c r="AK645" s="9"/>
      <c r="AN645" s="9"/>
      <c r="AO645" s="9"/>
      <c r="AR645" s="9"/>
      <c r="AS645" s="9"/>
      <c r="AV645" s="9"/>
      <c r="AW645" s="9"/>
      <c r="AZ645" s="9"/>
      <c r="BA645" s="9"/>
      <c r="BD645" s="27"/>
      <c r="BE645" s="27"/>
      <c r="BP645" s="27"/>
      <c r="BQ645" s="27"/>
    </row>
    <row r="646" spans="1:69" s="8" customFormat="1" x14ac:dyDescent="0.45">
      <c r="B646" s="9">
        <v>45.3</v>
      </c>
      <c r="C646" s="9">
        <v>-75.72</v>
      </c>
      <c r="G646" s="8" t="s">
        <v>30</v>
      </c>
      <c r="J646" s="8">
        <v>5.8</v>
      </c>
      <c r="K646" s="8">
        <v>910</v>
      </c>
      <c r="L646" s="8">
        <v>15</v>
      </c>
      <c r="M646" s="8">
        <v>1.4</v>
      </c>
      <c r="N646" s="9"/>
      <c r="P646" s="27">
        <v>5.4749999999999996</v>
      </c>
      <c r="Q646" s="27">
        <f t="shared" si="88"/>
        <v>0.54749999999999999</v>
      </c>
      <c r="R646" s="8">
        <v>4</v>
      </c>
      <c r="T646" s="27">
        <v>14.075000000000001</v>
      </c>
      <c r="U646" s="27">
        <f t="shared" si="89"/>
        <v>1.4075000000000002</v>
      </c>
      <c r="V646" s="8">
        <v>4</v>
      </c>
      <c r="X646" s="33">
        <v>19.55</v>
      </c>
      <c r="Y646" s="27">
        <f t="shared" si="87"/>
        <v>1.9550000000000001</v>
      </c>
      <c r="Z646" s="8">
        <v>4</v>
      </c>
      <c r="AF646" s="9"/>
      <c r="AG646" s="9"/>
      <c r="AJ646" s="9"/>
      <c r="AK646" s="9"/>
      <c r="AN646" s="9"/>
      <c r="AO646" s="9"/>
      <c r="AR646" s="9"/>
      <c r="AS646" s="9"/>
      <c r="AV646" s="9"/>
      <c r="AW646" s="9"/>
      <c r="AZ646" s="9"/>
      <c r="BA646" s="9"/>
      <c r="BD646" s="27"/>
      <c r="BE646" s="27"/>
      <c r="BP646" s="27"/>
      <c r="BQ646" s="27"/>
    </row>
    <row r="647" spans="1:69" s="8" customFormat="1" x14ac:dyDescent="0.45">
      <c r="B647" s="9">
        <v>45.3</v>
      </c>
      <c r="C647" s="9">
        <v>-75.72</v>
      </c>
      <c r="G647" s="8" t="s">
        <v>30</v>
      </c>
      <c r="J647" s="8">
        <v>5.8</v>
      </c>
      <c r="K647" s="8">
        <v>910</v>
      </c>
      <c r="L647" s="8">
        <v>15</v>
      </c>
      <c r="M647" s="8">
        <v>1.4</v>
      </c>
      <c r="N647" s="9"/>
      <c r="P647" s="27">
        <v>3.9499999999999997</v>
      </c>
      <c r="Q647" s="27">
        <f t="shared" si="88"/>
        <v>0.39499999999999996</v>
      </c>
      <c r="R647" s="8">
        <v>4</v>
      </c>
      <c r="T647" s="27">
        <v>21</v>
      </c>
      <c r="U647" s="27">
        <f t="shared" si="89"/>
        <v>2.1</v>
      </c>
      <c r="V647" s="8">
        <v>4</v>
      </c>
      <c r="X647" s="33">
        <v>24.95</v>
      </c>
      <c r="Y647" s="27">
        <f t="shared" si="87"/>
        <v>2.4950000000000001</v>
      </c>
      <c r="Z647" s="8">
        <v>4</v>
      </c>
      <c r="AF647" s="9"/>
      <c r="AG647" s="9"/>
      <c r="AJ647" s="9"/>
      <c r="AK647" s="9"/>
      <c r="AN647" s="9"/>
      <c r="AO647" s="9"/>
      <c r="AR647" s="9"/>
      <c r="AS647" s="9"/>
      <c r="AV647" s="9"/>
      <c r="AW647" s="9"/>
      <c r="AZ647" s="9"/>
      <c r="BA647" s="9"/>
      <c r="BD647" s="27"/>
      <c r="BE647" s="27"/>
      <c r="BP647" s="27"/>
      <c r="BQ647" s="27"/>
    </row>
    <row r="648" spans="1:69" s="8" customFormat="1" x14ac:dyDescent="0.45">
      <c r="B648" s="9">
        <v>45.3</v>
      </c>
      <c r="C648" s="9">
        <v>-75.72</v>
      </c>
      <c r="G648" s="8" t="s">
        <v>30</v>
      </c>
      <c r="J648" s="8">
        <v>5.8</v>
      </c>
      <c r="K648" s="8">
        <v>910</v>
      </c>
      <c r="L648" s="8">
        <v>15</v>
      </c>
      <c r="M648" s="8">
        <v>1.4</v>
      </c>
      <c r="N648" s="9"/>
      <c r="P648" s="27">
        <v>2.7250000000000001</v>
      </c>
      <c r="Q648" s="27">
        <f t="shared" si="88"/>
        <v>0.27250000000000002</v>
      </c>
      <c r="R648" s="8">
        <v>4</v>
      </c>
      <c r="T648" s="27">
        <v>3.45</v>
      </c>
      <c r="U648" s="27">
        <f t="shared" si="89"/>
        <v>0.34500000000000003</v>
      </c>
      <c r="V648" s="8">
        <v>4</v>
      </c>
      <c r="X648" s="33">
        <v>6.1750000000000007</v>
      </c>
      <c r="Y648" s="27">
        <f t="shared" si="87"/>
        <v>0.61750000000000005</v>
      </c>
      <c r="Z648" s="8">
        <v>4</v>
      </c>
      <c r="AF648" s="9"/>
      <c r="AG648" s="9"/>
      <c r="AJ648" s="9"/>
      <c r="AK648" s="9"/>
      <c r="AN648" s="9"/>
      <c r="AO648" s="9"/>
      <c r="AR648" s="9"/>
      <c r="AS648" s="9"/>
      <c r="AV648" s="9"/>
      <c r="AW648" s="9"/>
      <c r="AZ648" s="9"/>
      <c r="BA648" s="9"/>
      <c r="BD648" s="27"/>
      <c r="BE648" s="27"/>
      <c r="BP648" s="27"/>
      <c r="BQ648" s="27"/>
    </row>
    <row r="649" spans="1:69" s="8" customFormat="1" x14ac:dyDescent="0.45">
      <c r="B649" s="9">
        <v>45.3</v>
      </c>
      <c r="C649" s="9">
        <v>-75.72</v>
      </c>
      <c r="G649" s="8" t="s">
        <v>30</v>
      </c>
      <c r="J649" s="8">
        <v>5.8</v>
      </c>
      <c r="K649" s="8">
        <v>910</v>
      </c>
      <c r="L649" s="8">
        <v>15</v>
      </c>
      <c r="M649" s="8">
        <v>1.4</v>
      </c>
      <c r="N649" s="9"/>
      <c r="P649" s="27">
        <v>10.725</v>
      </c>
      <c r="Q649" s="27">
        <f t="shared" si="88"/>
        <v>1.0725</v>
      </c>
      <c r="R649" s="8">
        <v>4</v>
      </c>
      <c r="T649" s="27">
        <v>7.4249999999999998</v>
      </c>
      <c r="U649" s="27">
        <f t="shared" si="89"/>
        <v>0.74249999999999994</v>
      </c>
      <c r="V649" s="8">
        <v>4</v>
      </c>
      <c r="X649" s="33">
        <v>18.149999999999999</v>
      </c>
      <c r="Y649" s="27">
        <f t="shared" si="87"/>
        <v>1.8149999999999999</v>
      </c>
      <c r="Z649" s="8">
        <v>4</v>
      </c>
      <c r="AF649" s="9"/>
      <c r="AG649" s="9"/>
      <c r="AJ649" s="9"/>
      <c r="AK649" s="9"/>
      <c r="AN649" s="9"/>
      <c r="AO649" s="9"/>
      <c r="AR649" s="9"/>
      <c r="AS649" s="9"/>
      <c r="AV649" s="9"/>
      <c r="AW649" s="9"/>
      <c r="AZ649" s="9"/>
      <c r="BA649" s="9"/>
      <c r="BD649" s="27"/>
      <c r="BE649" s="27"/>
      <c r="BP649" s="27"/>
      <c r="BQ649" s="27"/>
    </row>
    <row r="650" spans="1:69" s="8" customFormat="1" x14ac:dyDescent="0.45">
      <c r="B650" s="9">
        <v>45.3</v>
      </c>
      <c r="C650" s="9">
        <v>-75.72</v>
      </c>
      <c r="G650" s="8" t="s">
        <v>30</v>
      </c>
      <c r="J650" s="8">
        <v>5.8</v>
      </c>
      <c r="K650" s="8">
        <v>910</v>
      </c>
      <c r="L650" s="8">
        <v>15</v>
      </c>
      <c r="M650" s="8">
        <v>1.4</v>
      </c>
      <c r="N650" s="9"/>
      <c r="P650" s="27">
        <v>1.675</v>
      </c>
      <c r="Q650" s="27">
        <f t="shared" si="88"/>
        <v>0.16750000000000001</v>
      </c>
      <c r="R650" s="8">
        <v>4</v>
      </c>
      <c r="T650" s="27">
        <v>6.9999999999999991</v>
      </c>
      <c r="U650" s="27">
        <f t="shared" si="89"/>
        <v>0.7</v>
      </c>
      <c r="V650" s="8">
        <v>4</v>
      </c>
      <c r="X650" s="33">
        <v>8.6749999999999989</v>
      </c>
      <c r="Y650" s="27">
        <f t="shared" si="87"/>
        <v>0.86749999999999994</v>
      </c>
      <c r="Z650" s="8">
        <v>4</v>
      </c>
      <c r="AF650" s="9"/>
      <c r="AG650" s="9"/>
      <c r="AJ650" s="9"/>
      <c r="AK650" s="9"/>
      <c r="AN650" s="9"/>
      <c r="AO650" s="9"/>
      <c r="AR650" s="9"/>
      <c r="AS650" s="9"/>
      <c r="AV650" s="9"/>
      <c r="AW650" s="9"/>
      <c r="AZ650" s="9"/>
      <c r="BA650" s="9"/>
      <c r="BD650" s="27"/>
      <c r="BE650" s="27"/>
      <c r="BP650" s="27"/>
      <c r="BQ650" s="27"/>
    </row>
    <row r="651" spans="1:69" s="8" customFormat="1" x14ac:dyDescent="0.45">
      <c r="B651" s="9">
        <v>45.3</v>
      </c>
      <c r="C651" s="9">
        <v>-75.72</v>
      </c>
      <c r="G651" s="8" t="s">
        <v>30</v>
      </c>
      <c r="J651" s="8">
        <v>5.8</v>
      </c>
      <c r="K651" s="8">
        <v>910</v>
      </c>
      <c r="L651" s="8">
        <v>15</v>
      </c>
      <c r="M651" s="8">
        <v>1.4</v>
      </c>
      <c r="N651" s="9"/>
      <c r="P651" s="27">
        <v>2</v>
      </c>
      <c r="Q651" s="27">
        <f t="shared" si="88"/>
        <v>0.2</v>
      </c>
      <c r="R651" s="8">
        <v>4</v>
      </c>
      <c r="T651" s="27">
        <v>13.150000000000002</v>
      </c>
      <c r="U651" s="27">
        <f t="shared" si="89"/>
        <v>1.3150000000000002</v>
      </c>
      <c r="V651" s="8">
        <v>4</v>
      </c>
      <c r="X651" s="33">
        <v>15.150000000000002</v>
      </c>
      <c r="Y651" s="27">
        <f t="shared" si="87"/>
        <v>1.5150000000000001</v>
      </c>
      <c r="Z651" s="8">
        <v>4</v>
      </c>
      <c r="AF651" s="9"/>
      <c r="AG651" s="9"/>
      <c r="AJ651" s="9"/>
      <c r="AK651" s="9"/>
      <c r="AN651" s="9"/>
      <c r="AO651" s="9"/>
      <c r="AR651" s="9"/>
      <c r="AS651" s="9"/>
      <c r="AV651" s="9"/>
      <c r="AW651" s="9"/>
      <c r="AZ651" s="9"/>
      <c r="BA651" s="9"/>
      <c r="BD651" s="27"/>
      <c r="BE651" s="27"/>
      <c r="BP651" s="27"/>
      <c r="BQ651" s="27"/>
    </row>
    <row r="652" spans="1:69" s="8" customFormat="1" x14ac:dyDescent="0.45">
      <c r="B652" s="9">
        <v>45.3</v>
      </c>
      <c r="C652" s="9">
        <v>-75.72</v>
      </c>
      <c r="G652" s="8" t="s">
        <v>30</v>
      </c>
      <c r="J652" s="8">
        <v>5.8</v>
      </c>
      <c r="K652" s="8">
        <v>910</v>
      </c>
      <c r="L652" s="8">
        <v>15</v>
      </c>
      <c r="M652" s="8">
        <v>1.4</v>
      </c>
      <c r="N652" s="9"/>
      <c r="P652" s="27">
        <v>4.2249999999999996</v>
      </c>
      <c r="Q652" s="27">
        <f t="shared" si="88"/>
        <v>0.42249999999999999</v>
      </c>
      <c r="R652" s="8">
        <v>4</v>
      </c>
      <c r="T652" s="27">
        <v>22.524999999999999</v>
      </c>
      <c r="U652" s="27">
        <f t="shared" si="89"/>
        <v>2.2524999999999999</v>
      </c>
      <c r="V652" s="8">
        <v>4</v>
      </c>
      <c r="X652" s="33">
        <v>26.75</v>
      </c>
      <c r="Y652" s="27">
        <f t="shared" si="87"/>
        <v>2.6749999999999998</v>
      </c>
      <c r="Z652" s="8">
        <v>4</v>
      </c>
      <c r="AF652" s="9"/>
      <c r="AG652" s="9"/>
      <c r="AJ652" s="9"/>
      <c r="AK652" s="9"/>
      <c r="AN652" s="9"/>
      <c r="AO652" s="9"/>
      <c r="AR652" s="9"/>
      <c r="AS652" s="9"/>
      <c r="AV652" s="9"/>
      <c r="AW652" s="9"/>
      <c r="AZ652" s="9"/>
      <c r="BA652" s="9"/>
      <c r="BD652" s="27"/>
      <c r="BE652" s="27"/>
      <c r="BP652" s="27"/>
      <c r="BQ652" s="27"/>
    </row>
    <row r="653" spans="1:69" s="8" customFormat="1" x14ac:dyDescent="0.45">
      <c r="B653" s="9">
        <v>45.3</v>
      </c>
      <c r="C653" s="9">
        <v>-75.72</v>
      </c>
      <c r="G653" s="8" t="s">
        <v>30</v>
      </c>
      <c r="J653" s="8">
        <v>5.8</v>
      </c>
      <c r="K653" s="8">
        <v>910</v>
      </c>
      <c r="L653" s="8">
        <v>15</v>
      </c>
      <c r="M653" s="8">
        <v>1.4</v>
      </c>
      <c r="N653" s="9"/>
      <c r="P653" s="27">
        <v>4.25</v>
      </c>
      <c r="Q653" s="27">
        <f t="shared" si="88"/>
        <v>0.42499999999999999</v>
      </c>
      <c r="R653" s="8">
        <v>4</v>
      </c>
      <c r="T653" s="27">
        <v>6.0250000000000004</v>
      </c>
      <c r="U653" s="27">
        <f t="shared" si="89"/>
        <v>0.60250000000000004</v>
      </c>
      <c r="V653" s="8">
        <v>4</v>
      </c>
      <c r="X653" s="33">
        <v>10.275</v>
      </c>
      <c r="Y653" s="27">
        <f t="shared" si="87"/>
        <v>1.0275000000000001</v>
      </c>
      <c r="Z653" s="8">
        <v>4</v>
      </c>
      <c r="AF653" s="9"/>
      <c r="AG653" s="9"/>
      <c r="AJ653" s="9"/>
      <c r="AK653" s="9"/>
      <c r="AN653" s="9"/>
      <c r="AO653" s="9"/>
      <c r="AR653" s="9"/>
      <c r="AS653" s="9"/>
      <c r="AV653" s="9"/>
      <c r="AW653" s="9"/>
      <c r="AZ653" s="9"/>
      <c r="BA653" s="9"/>
      <c r="BD653" s="27"/>
      <c r="BE653" s="27"/>
      <c r="BP653" s="27"/>
      <c r="BQ653" s="27"/>
    </row>
    <row r="654" spans="1:69" s="8" customFormat="1" x14ac:dyDescent="0.45">
      <c r="B654" s="9">
        <v>45.3</v>
      </c>
      <c r="C654" s="9">
        <v>-75.72</v>
      </c>
      <c r="G654" s="8" t="s">
        <v>30</v>
      </c>
      <c r="J654" s="8">
        <v>5.8</v>
      </c>
      <c r="K654" s="8">
        <v>910</v>
      </c>
      <c r="L654" s="8">
        <v>15</v>
      </c>
      <c r="M654" s="8">
        <v>1.4</v>
      </c>
      <c r="N654" s="9"/>
      <c r="P654" s="27">
        <v>4.7750000000000004</v>
      </c>
      <c r="Q654" s="27">
        <f t="shared" si="88"/>
        <v>0.47750000000000004</v>
      </c>
      <c r="R654" s="8">
        <v>4</v>
      </c>
      <c r="T654" s="27">
        <v>28.675000000000001</v>
      </c>
      <c r="U654" s="27">
        <f t="shared" si="89"/>
        <v>2.8675000000000002</v>
      </c>
      <c r="V654" s="8">
        <v>4</v>
      </c>
      <c r="X654" s="33">
        <v>33.450000000000003</v>
      </c>
      <c r="Y654" s="27">
        <f t="shared" si="87"/>
        <v>3.3450000000000002</v>
      </c>
      <c r="Z654" s="8">
        <v>4</v>
      </c>
      <c r="AF654" s="9"/>
      <c r="AG654" s="9"/>
      <c r="AJ654" s="9"/>
      <c r="AK654" s="9"/>
      <c r="AN654" s="9"/>
      <c r="AO654" s="9"/>
      <c r="AR654" s="9"/>
      <c r="AS654" s="9"/>
      <c r="AV654" s="9"/>
      <c r="AW654" s="9"/>
      <c r="AZ654" s="9"/>
      <c r="BA654" s="9"/>
      <c r="BD654" s="27"/>
      <c r="BE654" s="27"/>
      <c r="BP654" s="27"/>
      <c r="BQ654" s="27"/>
    </row>
    <row r="655" spans="1:69" s="8" customFormat="1" x14ac:dyDescent="0.45">
      <c r="B655" s="9">
        <v>45.3</v>
      </c>
      <c r="C655" s="9">
        <v>-75.72</v>
      </c>
      <c r="G655" s="8" t="s">
        <v>30</v>
      </c>
      <c r="J655" s="8">
        <v>5.8</v>
      </c>
      <c r="K655" s="8">
        <v>910</v>
      </c>
      <c r="L655" s="8">
        <v>15</v>
      </c>
      <c r="M655" s="8">
        <v>1.4</v>
      </c>
      <c r="N655" s="9"/>
      <c r="P655" s="27">
        <v>9.1750000000000007</v>
      </c>
      <c r="Q655" s="27">
        <f t="shared" si="88"/>
        <v>0.91750000000000009</v>
      </c>
      <c r="R655" s="8">
        <v>4</v>
      </c>
      <c r="T655" s="27">
        <v>41.3</v>
      </c>
      <c r="U655" s="27">
        <f t="shared" si="89"/>
        <v>4.13</v>
      </c>
      <c r="V655" s="8">
        <v>4</v>
      </c>
      <c r="X655" s="33">
        <v>50.474999999999994</v>
      </c>
      <c r="Y655" s="27">
        <f t="shared" si="87"/>
        <v>5.0474999999999994</v>
      </c>
      <c r="Z655" s="8">
        <v>4</v>
      </c>
      <c r="AF655" s="9"/>
      <c r="AG655" s="9"/>
      <c r="AJ655" s="9"/>
      <c r="AK655" s="9"/>
      <c r="AN655" s="9"/>
      <c r="AO655" s="9"/>
      <c r="AR655" s="9"/>
      <c r="AS655" s="9"/>
      <c r="AV655" s="9"/>
      <c r="AW655" s="9"/>
      <c r="AZ655" s="9"/>
      <c r="BA655" s="9"/>
      <c r="BD655" s="27"/>
      <c r="BE655" s="27"/>
      <c r="BP655" s="27"/>
      <c r="BQ655" s="27"/>
    </row>
    <row r="656" spans="1:69" s="8" customFormat="1" x14ac:dyDescent="0.45">
      <c r="A656" s="8" t="s">
        <v>232</v>
      </c>
      <c r="B656" s="9">
        <v>40.32</v>
      </c>
      <c r="C656" s="9">
        <v>-3.32</v>
      </c>
      <c r="D656" s="8">
        <v>38.700000000000003</v>
      </c>
      <c r="E656" s="8">
        <v>47.5</v>
      </c>
      <c r="F656" s="8">
        <v>13.8</v>
      </c>
      <c r="G656" s="8" t="s">
        <v>30</v>
      </c>
      <c r="H656" s="8" t="s">
        <v>74</v>
      </c>
      <c r="I656" s="8" t="s">
        <v>25</v>
      </c>
      <c r="J656" s="8">
        <v>13.5</v>
      </c>
      <c r="K656" s="8">
        <v>460</v>
      </c>
      <c r="L656" s="8">
        <v>10</v>
      </c>
      <c r="M656" s="8">
        <v>1.47</v>
      </c>
      <c r="N656" s="9"/>
      <c r="P656" s="27">
        <v>0.18573797678275289</v>
      </c>
      <c r="Q656" s="27">
        <f t="shared" si="88"/>
        <v>1.857379767827529E-2</v>
      </c>
      <c r="R656" s="8">
        <v>3</v>
      </c>
      <c r="T656" s="27">
        <v>0.48433048433048409</v>
      </c>
      <c r="U656" s="27">
        <f t="shared" si="89"/>
        <v>4.8433048433048409E-2</v>
      </c>
      <c r="V656" s="8">
        <v>3</v>
      </c>
      <c r="X656" s="33">
        <v>0.67006846111323703</v>
      </c>
      <c r="Y656" s="27">
        <f t="shared" si="87"/>
        <v>6.7006846111323709E-2</v>
      </c>
      <c r="Z656" s="8">
        <v>3</v>
      </c>
      <c r="AF656" s="9"/>
      <c r="AG656" s="9"/>
      <c r="AJ656" s="9"/>
      <c r="AK656" s="9"/>
      <c r="AN656" s="9"/>
      <c r="AO656" s="9"/>
      <c r="AR656" s="9"/>
      <c r="AS656" s="9"/>
      <c r="AV656" s="9"/>
      <c r="AW656" s="9"/>
      <c r="AZ656" s="9"/>
      <c r="BA656" s="9"/>
      <c r="BD656" s="27"/>
      <c r="BE656" s="27"/>
      <c r="BP656" s="27"/>
      <c r="BQ656" s="27"/>
    </row>
    <row r="657" spans="1:69" s="8" customFormat="1" x14ac:dyDescent="0.45">
      <c r="B657" s="9">
        <v>40.32</v>
      </c>
      <c r="C657" s="9">
        <v>-3.32</v>
      </c>
      <c r="D657" s="8">
        <v>38.700000000000003</v>
      </c>
      <c r="E657" s="8">
        <v>47.5</v>
      </c>
      <c r="F657" s="8">
        <v>13.8</v>
      </c>
      <c r="G657" s="8" t="s">
        <v>30</v>
      </c>
      <c r="H657" s="8" t="s">
        <v>74</v>
      </c>
      <c r="I657" s="8" t="s">
        <v>233</v>
      </c>
      <c r="J657" s="8">
        <v>13.5</v>
      </c>
      <c r="K657" s="8">
        <v>460</v>
      </c>
      <c r="L657" s="8">
        <v>10</v>
      </c>
      <c r="M657" s="8">
        <v>1.47</v>
      </c>
      <c r="N657" s="9"/>
      <c r="P657" s="27">
        <v>0.6666666666666663</v>
      </c>
      <c r="Q657" s="27">
        <f t="shared" si="88"/>
        <v>6.6666666666666624E-2</v>
      </c>
      <c r="R657" s="8">
        <v>3</v>
      </c>
      <c r="T657" s="27">
        <v>2.9914529914529924</v>
      </c>
      <c r="U657" s="27">
        <f t="shared" si="89"/>
        <v>0.29914529914529925</v>
      </c>
      <c r="V657" s="8">
        <v>3</v>
      </c>
      <c r="X657" s="33">
        <v>3.6581196581196584</v>
      </c>
      <c r="Y657" s="27">
        <f t="shared" si="87"/>
        <v>0.36581196581196584</v>
      </c>
      <c r="Z657" s="8">
        <v>3</v>
      </c>
      <c r="AF657" s="9"/>
      <c r="AG657" s="9"/>
      <c r="AJ657" s="9"/>
      <c r="AK657" s="9"/>
      <c r="AN657" s="9"/>
      <c r="AO657" s="9"/>
      <c r="AR657" s="9"/>
      <c r="AS657" s="9"/>
      <c r="AV657" s="9"/>
      <c r="AW657" s="9"/>
      <c r="AZ657" s="9"/>
      <c r="BA657" s="9"/>
      <c r="BD657" s="27"/>
      <c r="BE657" s="27"/>
      <c r="BP657" s="27"/>
      <c r="BQ657" s="27"/>
    </row>
    <row r="658" spans="1:69" s="8" customFormat="1" x14ac:dyDescent="0.45">
      <c r="B658" s="9">
        <v>40.32</v>
      </c>
      <c r="C658" s="9">
        <v>-3.32</v>
      </c>
      <c r="D658" s="8">
        <v>38.700000000000003</v>
      </c>
      <c r="E658" s="8">
        <v>47.5</v>
      </c>
      <c r="F658" s="8">
        <v>13.8</v>
      </c>
      <c r="G658" s="8" t="s">
        <v>30</v>
      </c>
      <c r="H658" s="8" t="s">
        <v>74</v>
      </c>
      <c r="I658" s="8" t="s">
        <v>234</v>
      </c>
      <c r="J658" s="8">
        <v>13.5</v>
      </c>
      <c r="K658" s="8">
        <v>460</v>
      </c>
      <c r="L658" s="8">
        <v>10</v>
      </c>
      <c r="M658" s="8">
        <v>1.47</v>
      </c>
      <c r="N658" s="9"/>
      <c r="P658" s="27">
        <v>1.0580431177446097</v>
      </c>
      <c r="Q658" s="27">
        <f t="shared" si="88"/>
        <v>0.10580431177446097</v>
      </c>
      <c r="R658" s="8">
        <v>3</v>
      </c>
      <c r="T658" s="27">
        <v>3.7962962962962954</v>
      </c>
      <c r="U658" s="27">
        <f t="shared" si="89"/>
        <v>0.37962962962962954</v>
      </c>
      <c r="V658" s="8">
        <v>3</v>
      </c>
      <c r="X658" s="33">
        <v>4.8543394140409051</v>
      </c>
      <c r="Y658" s="27">
        <f t="shared" si="87"/>
        <v>0.48543394140409052</v>
      </c>
      <c r="Z658" s="8">
        <v>3</v>
      </c>
      <c r="AF658" s="9"/>
      <c r="AG658" s="9"/>
      <c r="AJ658" s="9"/>
      <c r="AK658" s="9"/>
      <c r="AN658" s="9"/>
      <c r="AO658" s="9"/>
      <c r="AR658" s="9"/>
      <c r="AS658" s="9"/>
      <c r="AV658" s="9"/>
      <c r="AW658" s="9"/>
      <c r="AZ658" s="9"/>
      <c r="BA658" s="9"/>
      <c r="BD658" s="27"/>
      <c r="BE658" s="27"/>
      <c r="BP658" s="27"/>
      <c r="BQ658" s="27"/>
    </row>
    <row r="659" spans="1:69" s="8" customFormat="1" x14ac:dyDescent="0.45">
      <c r="B659" s="9">
        <v>40.32</v>
      </c>
      <c r="C659" s="9">
        <v>-3.32</v>
      </c>
      <c r="D659" s="8">
        <v>38.700000000000003</v>
      </c>
      <c r="E659" s="8">
        <v>47.5</v>
      </c>
      <c r="F659" s="8">
        <v>13.8</v>
      </c>
      <c r="G659" s="8" t="s">
        <v>30</v>
      </c>
      <c r="H659" s="8" t="s">
        <v>74</v>
      </c>
      <c r="I659" s="8" t="s">
        <v>235</v>
      </c>
      <c r="J659" s="8">
        <v>13.5</v>
      </c>
      <c r="K659" s="8">
        <v>460</v>
      </c>
      <c r="L659" s="8">
        <v>10</v>
      </c>
      <c r="M659" s="8">
        <v>1.47</v>
      </c>
      <c r="N659" s="9"/>
      <c r="P659" s="27">
        <v>0.7529021558872302</v>
      </c>
      <c r="Q659" s="27">
        <f t="shared" si="88"/>
        <v>7.5290215588723022E-2</v>
      </c>
      <c r="R659" s="8">
        <v>3</v>
      </c>
      <c r="T659" s="27">
        <v>2.4002849002849</v>
      </c>
      <c r="U659" s="27">
        <f t="shared" si="89"/>
        <v>0.24002849002849</v>
      </c>
      <c r="V659" s="8">
        <v>3</v>
      </c>
      <c r="X659" s="33">
        <v>3.15318705617213</v>
      </c>
      <c r="Y659" s="27">
        <f t="shared" si="87"/>
        <v>0.31531870561721298</v>
      </c>
      <c r="Z659" s="8">
        <v>3</v>
      </c>
      <c r="AF659" s="9"/>
      <c r="AG659" s="9"/>
      <c r="AJ659" s="9"/>
      <c r="AK659" s="9"/>
      <c r="AN659" s="9"/>
      <c r="AO659" s="9"/>
      <c r="AR659" s="9"/>
      <c r="AS659" s="9"/>
      <c r="AV659" s="9"/>
      <c r="AW659" s="9"/>
      <c r="AZ659" s="9"/>
      <c r="BA659" s="9"/>
      <c r="BD659" s="27"/>
      <c r="BE659" s="27"/>
      <c r="BP659" s="27"/>
      <c r="BQ659" s="27"/>
    </row>
    <row r="660" spans="1:69" s="8" customFormat="1" x14ac:dyDescent="0.45">
      <c r="B660" s="9">
        <v>40.32</v>
      </c>
      <c r="C660" s="9">
        <v>-3.32</v>
      </c>
      <c r="D660" s="8">
        <v>38.700000000000003</v>
      </c>
      <c r="E660" s="8">
        <v>47.5</v>
      </c>
      <c r="F660" s="8">
        <v>13.8</v>
      </c>
      <c r="G660" s="8" t="s">
        <v>30</v>
      </c>
      <c r="H660" s="8" t="s">
        <v>74</v>
      </c>
      <c r="I660" s="8" t="s">
        <v>236</v>
      </c>
      <c r="J660" s="8">
        <v>13.5</v>
      </c>
      <c r="K660" s="8">
        <v>460</v>
      </c>
      <c r="L660" s="8">
        <v>10</v>
      </c>
      <c r="M660" s="8">
        <v>1.47</v>
      </c>
      <c r="N660" s="9"/>
      <c r="P660" s="27">
        <v>0.40751353072269997</v>
      </c>
      <c r="Q660" s="27">
        <f t="shared" si="88"/>
        <v>4.075135307227E-2</v>
      </c>
      <c r="R660" s="8">
        <v>3</v>
      </c>
      <c r="T660" s="27">
        <v>2.0814615154237774</v>
      </c>
      <c r="U660" s="27">
        <f t="shared" si="89"/>
        <v>0.20814615154237776</v>
      </c>
      <c r="V660" s="8">
        <v>3</v>
      </c>
      <c r="X660" s="33">
        <v>2.4889750461464772</v>
      </c>
      <c r="Y660" s="27">
        <f t="shared" si="87"/>
        <v>0.24889750461464771</v>
      </c>
      <c r="Z660" s="8">
        <v>3</v>
      </c>
      <c r="AF660" s="9"/>
      <c r="AG660" s="9"/>
      <c r="AJ660" s="9"/>
      <c r="AK660" s="9"/>
      <c r="AN660" s="9"/>
      <c r="AO660" s="9"/>
      <c r="AR660" s="9"/>
      <c r="AS660" s="9"/>
      <c r="AV660" s="9"/>
      <c r="AW660" s="9"/>
      <c r="AZ660" s="9"/>
      <c r="BA660" s="9"/>
      <c r="BD660" s="27"/>
      <c r="BE660" s="27"/>
      <c r="BP660" s="27"/>
      <c r="BQ660" s="27"/>
    </row>
    <row r="661" spans="1:69" s="8" customFormat="1" x14ac:dyDescent="0.45">
      <c r="B661" s="9">
        <v>40.32</v>
      </c>
      <c r="C661" s="9">
        <v>-3.32</v>
      </c>
      <c r="D661" s="8">
        <v>38.700000000000003</v>
      </c>
      <c r="E661" s="8">
        <v>47.5</v>
      </c>
      <c r="F661" s="8">
        <v>13.8</v>
      </c>
      <c r="G661" s="8" t="s">
        <v>30</v>
      </c>
      <c r="H661" s="8" t="s">
        <v>74</v>
      </c>
      <c r="I661" s="8" t="s">
        <v>237</v>
      </c>
      <c r="J661" s="8">
        <v>13.5</v>
      </c>
      <c r="K661" s="8">
        <v>460</v>
      </c>
      <c r="L661" s="8">
        <v>10</v>
      </c>
      <c r="M661" s="8">
        <v>1.47</v>
      </c>
      <c r="N661" s="9"/>
      <c r="P661" s="27">
        <v>0.96784463546641197</v>
      </c>
      <c r="Q661" s="27">
        <f t="shared" si="88"/>
        <v>9.6784463546641192E-2</v>
      </c>
      <c r="R661" s="8">
        <v>3</v>
      </c>
      <c r="T661" s="27">
        <v>1.6621743036837384</v>
      </c>
      <c r="U661" s="27">
        <f t="shared" si="89"/>
        <v>0.16621743036837383</v>
      </c>
      <c r="V661" s="8">
        <v>3</v>
      </c>
      <c r="X661" s="33">
        <v>2.6300189391501503</v>
      </c>
      <c r="Y661" s="27">
        <f t="shared" si="87"/>
        <v>0.26300189391501505</v>
      </c>
      <c r="Z661" s="8">
        <v>3</v>
      </c>
      <c r="AF661" s="9"/>
      <c r="AG661" s="9"/>
      <c r="AJ661" s="9"/>
      <c r="AK661" s="9"/>
      <c r="AN661" s="9"/>
      <c r="AO661" s="9"/>
      <c r="AR661" s="9"/>
      <c r="AS661" s="9"/>
      <c r="AV661" s="9"/>
      <c r="AW661" s="9"/>
      <c r="AZ661" s="9"/>
      <c r="BA661" s="9"/>
      <c r="BD661" s="27"/>
      <c r="BE661" s="27"/>
      <c r="BP661" s="27"/>
      <c r="BQ661" s="27"/>
    </row>
    <row r="662" spans="1:69" s="8" customFormat="1" x14ac:dyDescent="0.45">
      <c r="B662" s="9">
        <v>40.32</v>
      </c>
      <c r="C662" s="9">
        <v>-3.32</v>
      </c>
      <c r="D662" s="8">
        <v>38.700000000000003</v>
      </c>
      <c r="E662" s="8">
        <v>47.5</v>
      </c>
      <c r="F662" s="8">
        <v>13.8</v>
      </c>
      <c r="G662" s="8" t="s">
        <v>30</v>
      </c>
      <c r="H662" s="8" t="s">
        <v>74</v>
      </c>
      <c r="I662" s="8" t="s">
        <v>238</v>
      </c>
      <c r="J662" s="8">
        <v>13.5</v>
      </c>
      <c r="K662" s="8">
        <v>460</v>
      </c>
      <c r="L662" s="8">
        <v>10</v>
      </c>
      <c r="M662" s="8">
        <v>1.47</v>
      </c>
      <c r="N662" s="9"/>
      <c r="P662" s="27">
        <v>1.0888252148997131</v>
      </c>
      <c r="Q662" s="27">
        <f t="shared" si="88"/>
        <v>0.10888252148997131</v>
      </c>
      <c r="R662" s="8">
        <v>3</v>
      </c>
      <c r="T662" s="27">
        <v>3.938304881701109</v>
      </c>
      <c r="U662" s="27">
        <f t="shared" si="89"/>
        <v>0.3938304881701109</v>
      </c>
      <c r="V662" s="8">
        <v>3</v>
      </c>
      <c r="X662" s="33">
        <v>5.0271300966008221</v>
      </c>
      <c r="Y662" s="27">
        <f t="shared" si="87"/>
        <v>0.50271300966008226</v>
      </c>
      <c r="Z662" s="8">
        <v>3</v>
      </c>
      <c r="AF662" s="9"/>
      <c r="AG662" s="9"/>
      <c r="AJ662" s="9"/>
      <c r="AK662" s="9"/>
      <c r="AN662" s="9"/>
      <c r="AO662" s="9"/>
      <c r="AR662" s="9"/>
      <c r="AS662" s="9"/>
      <c r="AV662" s="9"/>
      <c r="AW662" s="9"/>
      <c r="AZ662" s="9"/>
      <c r="BA662" s="9"/>
      <c r="BD662" s="27"/>
      <c r="BE662" s="27"/>
      <c r="BP662" s="27"/>
      <c r="BQ662" s="27"/>
    </row>
    <row r="663" spans="1:69" s="8" customFormat="1" x14ac:dyDescent="0.45">
      <c r="A663" s="8" t="s">
        <v>239</v>
      </c>
      <c r="B663" s="9">
        <v>42.4</v>
      </c>
      <c r="C663" s="9">
        <v>-85.4</v>
      </c>
      <c r="G663" s="8" t="s">
        <v>30</v>
      </c>
      <c r="I663" s="8" t="s">
        <v>240</v>
      </c>
      <c r="J663" s="8">
        <v>9.4</v>
      </c>
      <c r="K663" s="8">
        <v>860</v>
      </c>
      <c r="L663" s="8">
        <v>15</v>
      </c>
      <c r="M663" s="8">
        <v>1.65</v>
      </c>
      <c r="N663" s="9">
        <v>6.59</v>
      </c>
      <c r="P663" s="27">
        <v>2.73</v>
      </c>
      <c r="Q663" s="27">
        <v>1.3163586137523466</v>
      </c>
      <c r="R663" s="8">
        <v>3</v>
      </c>
      <c r="T663" s="27">
        <v>4.57</v>
      </c>
      <c r="U663" s="27">
        <v>1.6454482671904334</v>
      </c>
      <c r="V663" s="8">
        <v>3</v>
      </c>
      <c r="X663" s="33">
        <v>7.3000000000000007</v>
      </c>
      <c r="Y663" s="33">
        <v>2.107201936217789</v>
      </c>
      <c r="Z663" s="8">
        <v>3</v>
      </c>
      <c r="AF663" s="9">
        <v>7.7</v>
      </c>
      <c r="AG663" s="9">
        <v>1.2124355652982142</v>
      </c>
      <c r="AH663" s="8">
        <v>3</v>
      </c>
      <c r="AJ663" s="9">
        <v>0.77</v>
      </c>
      <c r="AK663" s="9">
        <v>0.10392304845413264</v>
      </c>
      <c r="AL663" s="8">
        <v>3</v>
      </c>
      <c r="AN663" s="9">
        <v>10</v>
      </c>
      <c r="AO663" s="33">
        <f>AN663/10</f>
        <v>1</v>
      </c>
      <c r="AP663" s="8">
        <v>3</v>
      </c>
      <c r="AR663" s="9"/>
      <c r="AS663" s="9"/>
      <c r="AV663" s="9"/>
      <c r="AW663" s="9"/>
      <c r="AZ663" s="9"/>
      <c r="BA663" s="9"/>
      <c r="BD663" s="27"/>
      <c r="BE663" s="27"/>
      <c r="BP663" s="27"/>
      <c r="BQ663" s="27"/>
    </row>
    <row r="664" spans="1:69" s="8" customFormat="1" x14ac:dyDescent="0.45">
      <c r="B664" s="9">
        <v>42.4</v>
      </c>
      <c r="C664" s="9">
        <v>-85.4</v>
      </c>
      <c r="G664" s="8" t="s">
        <v>18</v>
      </c>
      <c r="I664" s="8" t="s">
        <v>240</v>
      </c>
      <c r="J664" s="8">
        <v>9.4</v>
      </c>
      <c r="K664" s="8">
        <v>860</v>
      </c>
      <c r="L664" s="8">
        <v>15</v>
      </c>
      <c r="M664" s="8">
        <v>1.35</v>
      </c>
      <c r="N664" s="9">
        <v>5.7</v>
      </c>
      <c r="P664" s="27">
        <v>8.75</v>
      </c>
      <c r="Q664" s="27">
        <v>0.60621778264910697</v>
      </c>
      <c r="R664" s="8">
        <v>3</v>
      </c>
      <c r="T664" s="27">
        <v>0.93</v>
      </c>
      <c r="U664" s="27">
        <v>0.64085879880048457</v>
      </c>
      <c r="V664" s="8">
        <v>3</v>
      </c>
      <c r="X664" s="33">
        <v>9.68</v>
      </c>
      <c r="Y664" s="33">
        <v>0.88215644870963772</v>
      </c>
      <c r="Z664" s="8">
        <v>3</v>
      </c>
      <c r="AF664" s="9">
        <v>19.7</v>
      </c>
      <c r="AG664" s="9">
        <v>2.0784609690826525</v>
      </c>
      <c r="AH664" s="8">
        <v>3</v>
      </c>
      <c r="AJ664" s="9">
        <v>1.6600000000000001</v>
      </c>
      <c r="AK664" s="9">
        <v>0.15588457268119893</v>
      </c>
      <c r="AL664" s="8">
        <v>3</v>
      </c>
      <c r="AN664" s="9">
        <v>11.867469879518071</v>
      </c>
      <c r="AO664" s="33">
        <f>AN664/10</f>
        <v>1.1867469879518071</v>
      </c>
      <c r="AP664" s="8">
        <v>3</v>
      </c>
      <c r="AR664" s="9"/>
      <c r="AS664" s="9"/>
      <c r="AV664" s="9"/>
      <c r="AW664" s="9"/>
      <c r="AZ664" s="9"/>
      <c r="BA664" s="9"/>
      <c r="BD664" s="27"/>
      <c r="BE664" s="27"/>
      <c r="BP664" s="27"/>
      <c r="BQ664" s="27"/>
    </row>
    <row r="665" spans="1:69" s="8" customFormat="1" x14ac:dyDescent="0.45">
      <c r="A665" s="8" t="s">
        <v>241</v>
      </c>
      <c r="B665" s="9">
        <v>18.3</v>
      </c>
      <c r="C665" s="9">
        <v>-65.83</v>
      </c>
      <c r="G665" s="8" t="s">
        <v>18</v>
      </c>
      <c r="H665" s="8" t="s">
        <v>242</v>
      </c>
      <c r="J665" s="8">
        <v>25.3</v>
      </c>
      <c r="K665" s="8">
        <v>3200</v>
      </c>
      <c r="L665" s="8">
        <v>10</v>
      </c>
      <c r="M665" s="8">
        <v>0.89</v>
      </c>
      <c r="N665" s="9">
        <v>4.3</v>
      </c>
      <c r="P665" s="27">
        <v>19.3</v>
      </c>
      <c r="Q665" s="27">
        <v>8.4852813742385713</v>
      </c>
      <c r="R665" s="29">
        <v>8</v>
      </c>
      <c r="T665" s="27">
        <v>4.3</v>
      </c>
      <c r="U665" s="27">
        <v>2.8284271247461903</v>
      </c>
      <c r="V665" s="29">
        <v>8</v>
      </c>
      <c r="X665" s="33">
        <v>23.6</v>
      </c>
      <c r="Y665" s="33">
        <v>8.9442719099991592</v>
      </c>
      <c r="Z665" s="29">
        <v>8</v>
      </c>
      <c r="AF665" s="9">
        <v>46</v>
      </c>
      <c r="AG665" s="9">
        <v>14.142135623730951</v>
      </c>
      <c r="AH665" s="8">
        <v>8</v>
      </c>
      <c r="AJ665" s="9">
        <v>4.5</v>
      </c>
      <c r="AK665" s="9">
        <v>1.1313708498984762</v>
      </c>
      <c r="AL665" s="8">
        <v>8</v>
      </c>
      <c r="AN665" s="9">
        <v>10.199999999999999</v>
      </c>
      <c r="AO665" s="9">
        <v>1.1313708498984762</v>
      </c>
      <c r="AP665" s="8">
        <v>8</v>
      </c>
      <c r="AR665" s="9"/>
      <c r="AS665" s="9"/>
      <c r="AV665" s="9"/>
      <c r="AW665" s="9"/>
      <c r="AZ665" s="9"/>
      <c r="BA665" s="9"/>
      <c r="BD665" s="27"/>
      <c r="BE665" s="27"/>
      <c r="BP665" s="27"/>
      <c r="BQ665" s="27"/>
    </row>
    <row r="666" spans="1:69" s="8" customFormat="1" x14ac:dyDescent="0.45">
      <c r="B666" s="9">
        <v>18.3</v>
      </c>
      <c r="C666" s="9">
        <v>-65.83</v>
      </c>
      <c r="G666" s="8" t="s">
        <v>48</v>
      </c>
      <c r="H666" s="8" t="s">
        <v>242</v>
      </c>
      <c r="J666" s="8">
        <v>25.3</v>
      </c>
      <c r="K666" s="8">
        <v>3200</v>
      </c>
      <c r="L666" s="8">
        <v>10</v>
      </c>
      <c r="M666" s="8">
        <v>0.69</v>
      </c>
      <c r="N666" s="9"/>
      <c r="P666" s="27">
        <v>17.8</v>
      </c>
      <c r="Q666" s="27">
        <v>8.7681240867131898</v>
      </c>
      <c r="R666" s="29">
        <v>8</v>
      </c>
      <c r="T666" s="27">
        <v>13.6</v>
      </c>
      <c r="U666" s="27">
        <v>4.525483399593905</v>
      </c>
      <c r="V666" s="29">
        <v>8</v>
      </c>
      <c r="X666" s="33">
        <v>31.4</v>
      </c>
      <c r="Y666" s="33">
        <v>9.8671171068352077</v>
      </c>
      <c r="Z666" s="29">
        <v>8</v>
      </c>
      <c r="AF666" s="9">
        <v>60</v>
      </c>
      <c r="AG666" s="9">
        <v>5.6568542494923815</v>
      </c>
      <c r="AH666" s="8">
        <v>8</v>
      </c>
      <c r="AJ666" s="9">
        <v>5.0999999999999996</v>
      </c>
      <c r="AK666" s="9">
        <v>0.28284271247461906</v>
      </c>
      <c r="AL666" s="8">
        <v>8</v>
      </c>
      <c r="AN666" s="9">
        <v>11.7</v>
      </c>
      <c r="AO666" s="9">
        <v>8.4852813742385708E-2</v>
      </c>
      <c r="AP666" s="8">
        <v>8</v>
      </c>
      <c r="AR666" s="9"/>
      <c r="AS666" s="9"/>
      <c r="AV666" s="9"/>
      <c r="AW666" s="9"/>
      <c r="AZ666" s="9"/>
      <c r="BA666" s="9"/>
      <c r="BD666" s="27"/>
      <c r="BE666" s="27"/>
      <c r="BP666" s="27"/>
      <c r="BQ666" s="27"/>
    </row>
    <row r="667" spans="1:69" s="8" customFormat="1" x14ac:dyDescent="0.45">
      <c r="B667" s="9">
        <v>18.3</v>
      </c>
      <c r="C667" s="9">
        <v>-65.83</v>
      </c>
      <c r="G667" s="8" t="s">
        <v>48</v>
      </c>
      <c r="H667" s="8" t="s">
        <v>242</v>
      </c>
      <c r="J667" s="8">
        <v>25.3</v>
      </c>
      <c r="K667" s="8">
        <v>3200</v>
      </c>
      <c r="L667" s="8">
        <v>10</v>
      </c>
      <c r="M667" s="8">
        <v>0.84</v>
      </c>
      <c r="N667" s="9">
        <v>4.7</v>
      </c>
      <c r="P667" s="27">
        <v>8.1</v>
      </c>
      <c r="Q667" s="27">
        <v>5.0911688245431428</v>
      </c>
      <c r="R667" s="29">
        <v>8</v>
      </c>
      <c r="T667" s="27">
        <v>21.5</v>
      </c>
      <c r="U667" s="27">
        <v>4.8083261120685235</v>
      </c>
      <c r="V667" s="29">
        <v>8</v>
      </c>
      <c r="X667" s="33">
        <v>29.6</v>
      </c>
      <c r="Y667" s="33">
        <v>7.0028565600046386</v>
      </c>
      <c r="Z667" s="29">
        <v>8</v>
      </c>
      <c r="AF667" s="9">
        <v>45</v>
      </c>
      <c r="AG667" s="9">
        <v>11.313708498984763</v>
      </c>
      <c r="AH667" s="8">
        <v>8</v>
      </c>
      <c r="AJ667" s="9">
        <v>4.4000000000000004</v>
      </c>
      <c r="AK667" s="9">
        <v>0.84852813742385713</v>
      </c>
      <c r="AL667" s="8">
        <v>8</v>
      </c>
      <c r="AN667" s="9">
        <v>10.1</v>
      </c>
      <c r="AO667" s="9">
        <v>1.1313708498984762</v>
      </c>
      <c r="AP667" s="8">
        <v>8</v>
      </c>
      <c r="AR667" s="9"/>
      <c r="AS667" s="9"/>
      <c r="AV667" s="9"/>
      <c r="AW667" s="9"/>
      <c r="AZ667" s="9"/>
      <c r="BA667" s="9"/>
      <c r="BD667" s="27"/>
      <c r="BE667" s="27"/>
      <c r="BP667" s="27"/>
      <c r="BQ667" s="27"/>
    </row>
    <row r="668" spans="1:69" s="8" customFormat="1" x14ac:dyDescent="0.45">
      <c r="B668" s="9">
        <v>18.3</v>
      </c>
      <c r="C668" s="9">
        <v>-65.83</v>
      </c>
      <c r="G668" s="8" t="s">
        <v>48</v>
      </c>
      <c r="H668" s="8" t="s">
        <v>242</v>
      </c>
      <c r="J668" s="8">
        <v>25.3</v>
      </c>
      <c r="K668" s="8">
        <v>3200</v>
      </c>
      <c r="L668" s="8">
        <v>10</v>
      </c>
      <c r="M668" s="8">
        <v>0.89</v>
      </c>
      <c r="N668" s="9">
        <v>5.7</v>
      </c>
      <c r="P668" s="27">
        <v>22.2</v>
      </c>
      <c r="Q668" s="27">
        <v>13.859292911256333</v>
      </c>
      <c r="R668" s="29">
        <v>8</v>
      </c>
      <c r="T668" s="27">
        <v>14.7</v>
      </c>
      <c r="U668" s="27">
        <v>5.9396969619669999</v>
      </c>
      <c r="V668" s="29">
        <v>8</v>
      </c>
      <c r="X668" s="33">
        <v>36.9</v>
      </c>
      <c r="Y668" s="33">
        <v>15.078461459976612</v>
      </c>
      <c r="Z668" s="29">
        <v>8</v>
      </c>
      <c r="AF668" s="9">
        <v>53</v>
      </c>
      <c r="AG668" s="9">
        <v>11.313708498984763</v>
      </c>
      <c r="AH668" s="8">
        <v>8</v>
      </c>
      <c r="AJ668" s="9">
        <v>4.5</v>
      </c>
      <c r="AK668" s="9">
        <v>0.56568542494923812</v>
      </c>
      <c r="AL668" s="8">
        <v>8</v>
      </c>
      <c r="AN668" s="9">
        <v>11.8</v>
      </c>
      <c r="AO668" s="9">
        <v>1.4142135623730951</v>
      </c>
      <c r="AP668" s="8">
        <v>8</v>
      </c>
      <c r="AR668" s="9"/>
      <c r="AS668" s="9"/>
      <c r="AV668" s="9"/>
      <c r="AW668" s="9"/>
      <c r="AZ668" s="9"/>
      <c r="BA668" s="9"/>
      <c r="BD668" s="27"/>
      <c r="BE668" s="27"/>
      <c r="BP668" s="27"/>
      <c r="BQ668" s="27"/>
    </row>
    <row r="669" spans="1:69" s="8" customFormat="1" x14ac:dyDescent="0.45">
      <c r="B669" s="9">
        <v>18.3</v>
      </c>
      <c r="C669" s="9">
        <v>-65.83</v>
      </c>
      <c r="G669" s="8" t="s">
        <v>18</v>
      </c>
      <c r="H669" s="8" t="s">
        <v>243</v>
      </c>
      <c r="J669" s="8">
        <v>25.3</v>
      </c>
      <c r="K669" s="8">
        <v>2900</v>
      </c>
      <c r="L669" s="8">
        <v>10</v>
      </c>
      <c r="M669" s="8">
        <v>0.78</v>
      </c>
      <c r="N669" s="9">
        <v>4.4000000000000004</v>
      </c>
      <c r="P669" s="27">
        <v>19.7</v>
      </c>
      <c r="Q669" s="27">
        <v>6.7882250993908562</v>
      </c>
      <c r="R669" s="29">
        <v>8</v>
      </c>
      <c r="T669" s="27">
        <v>2.1</v>
      </c>
      <c r="U669" s="27">
        <v>1.697056274847714</v>
      </c>
      <c r="V669" s="29">
        <v>8</v>
      </c>
      <c r="X669" s="33">
        <v>21.8</v>
      </c>
      <c r="Y669" s="33">
        <v>6.9971422738143607</v>
      </c>
      <c r="Z669" s="29">
        <v>8</v>
      </c>
      <c r="AF669" s="9">
        <v>43</v>
      </c>
      <c r="AG669" s="9">
        <v>8.4852813742385695</v>
      </c>
      <c r="AH669" s="8">
        <v>8</v>
      </c>
      <c r="AJ669" s="9">
        <v>3.5999999999999996</v>
      </c>
      <c r="AK669" s="9">
        <v>0.56568542494923812</v>
      </c>
      <c r="AL669" s="8">
        <v>8</v>
      </c>
      <c r="AN669" s="9">
        <v>12.3</v>
      </c>
      <c r="AO669" s="9">
        <v>0.56568542494923812</v>
      </c>
      <c r="AP669" s="8">
        <v>8</v>
      </c>
      <c r="AR669" s="9"/>
      <c r="AS669" s="9"/>
      <c r="AV669" s="9"/>
      <c r="AW669" s="9"/>
      <c r="AZ669" s="9"/>
      <c r="BA669" s="9"/>
      <c r="BD669" s="27"/>
      <c r="BE669" s="27"/>
      <c r="BP669" s="27"/>
      <c r="BQ669" s="27"/>
    </row>
    <row r="670" spans="1:69" s="8" customFormat="1" x14ac:dyDescent="0.45">
      <c r="B670" s="9">
        <v>18.3</v>
      </c>
      <c r="C670" s="9">
        <v>-65.83</v>
      </c>
      <c r="G670" s="8" t="s">
        <v>48</v>
      </c>
      <c r="H670" s="8" t="s">
        <v>243</v>
      </c>
      <c r="J670" s="8">
        <v>25.3</v>
      </c>
      <c r="K670" s="8">
        <v>2900</v>
      </c>
      <c r="L670" s="8">
        <v>10</v>
      </c>
      <c r="M670" s="8">
        <v>0.78</v>
      </c>
      <c r="N670" s="9">
        <v>4.8</v>
      </c>
      <c r="P670" s="27">
        <v>39.299999999999997</v>
      </c>
      <c r="Q670" s="27">
        <v>14.142135623730951</v>
      </c>
      <c r="R670" s="29">
        <v>8</v>
      </c>
      <c r="T670" s="27">
        <v>4.2</v>
      </c>
      <c r="U670" s="27">
        <v>2.2627416997969525</v>
      </c>
      <c r="V670" s="29">
        <v>8</v>
      </c>
      <c r="X670" s="33">
        <v>43.5</v>
      </c>
      <c r="Y670" s="33">
        <v>14.322011031974526</v>
      </c>
      <c r="Z670" s="29">
        <v>8</v>
      </c>
      <c r="AF670" s="9">
        <v>52</v>
      </c>
      <c r="AG670" s="9">
        <v>8.4852813742385695</v>
      </c>
      <c r="AH670" s="8">
        <v>8</v>
      </c>
      <c r="AJ670" s="9">
        <v>4.0999999999999996</v>
      </c>
      <c r="AK670" s="9">
        <v>0.28284271247461906</v>
      </c>
      <c r="AL670" s="8">
        <v>8</v>
      </c>
      <c r="AN670" s="9">
        <v>12.8</v>
      </c>
      <c r="AO670" s="9">
        <v>0.84852813742385702</v>
      </c>
      <c r="AP670" s="8">
        <v>8</v>
      </c>
      <c r="AR670" s="9"/>
      <c r="AS670" s="9"/>
      <c r="AV670" s="9"/>
      <c r="AW670" s="9"/>
      <c r="AZ670" s="9"/>
      <c r="BA670" s="9"/>
      <c r="BD670" s="27"/>
      <c r="BE670" s="27"/>
      <c r="BP670" s="27"/>
      <c r="BQ670" s="27"/>
    </row>
    <row r="671" spans="1:69" s="8" customFormat="1" x14ac:dyDescent="0.45">
      <c r="B671" s="9">
        <v>18.3</v>
      </c>
      <c r="C671" s="9">
        <v>-65.83</v>
      </c>
      <c r="G671" s="8" t="s">
        <v>48</v>
      </c>
      <c r="H671" s="8" t="s">
        <v>243</v>
      </c>
      <c r="J671" s="8">
        <v>25.3</v>
      </c>
      <c r="K671" s="8">
        <v>2900</v>
      </c>
      <c r="L671" s="8">
        <v>10</v>
      </c>
      <c r="M671" s="8">
        <v>0.83</v>
      </c>
      <c r="N671" s="9">
        <v>4.7</v>
      </c>
      <c r="P671" s="27">
        <v>20.100000000000001</v>
      </c>
      <c r="Q671" s="27">
        <v>4.525483399593905</v>
      </c>
      <c r="R671" s="29">
        <v>8</v>
      </c>
      <c r="T671" s="27">
        <v>0.2</v>
      </c>
      <c r="U671" s="27">
        <v>0.28284271247461906</v>
      </c>
      <c r="V671" s="29">
        <v>8</v>
      </c>
      <c r="X671" s="33">
        <v>20.3</v>
      </c>
      <c r="Y671" s="33">
        <v>4.5343136195018543</v>
      </c>
      <c r="Z671" s="29">
        <v>8</v>
      </c>
      <c r="AF671" s="9">
        <v>62</v>
      </c>
      <c r="AG671" s="9">
        <v>5.6568542494923815</v>
      </c>
      <c r="AH671" s="8">
        <v>8</v>
      </c>
      <c r="AJ671" s="9">
        <v>4</v>
      </c>
      <c r="AK671" s="9">
        <v>0.28284271247461906</v>
      </c>
      <c r="AL671" s="8">
        <v>8</v>
      </c>
      <c r="AN671" s="9">
        <v>15.5</v>
      </c>
      <c r="AO671" s="9">
        <v>0.84852813742385702</v>
      </c>
      <c r="AP671" s="8">
        <v>8</v>
      </c>
      <c r="AR671" s="9"/>
      <c r="AS671" s="9"/>
      <c r="AV671" s="9"/>
      <c r="AW671" s="9"/>
      <c r="AZ671" s="9"/>
      <c r="BA671" s="9"/>
      <c r="BD671" s="27"/>
      <c r="BE671" s="27"/>
      <c r="BP671" s="27"/>
      <c r="BQ671" s="27"/>
    </row>
    <row r="672" spans="1:69" s="8" customFormat="1" x14ac:dyDescent="0.45">
      <c r="B672" s="9">
        <v>18.3</v>
      </c>
      <c r="C672" s="9">
        <v>-65.83</v>
      </c>
      <c r="G672" s="8" t="s">
        <v>48</v>
      </c>
      <c r="H672" s="8" t="s">
        <v>243</v>
      </c>
      <c r="J672" s="8">
        <v>25.3</v>
      </c>
      <c r="K672" s="8">
        <v>2900</v>
      </c>
      <c r="L672" s="8">
        <v>10</v>
      </c>
      <c r="M672" s="8">
        <v>0.83</v>
      </c>
      <c r="N672" s="9">
        <v>5.0999999999999996</v>
      </c>
      <c r="P672" s="27">
        <v>40.6</v>
      </c>
      <c r="Q672" s="27">
        <v>9.6166522241370469</v>
      </c>
      <c r="R672" s="29">
        <v>8</v>
      </c>
      <c r="T672" s="27">
        <v>7.7</v>
      </c>
      <c r="U672" s="27">
        <v>3.3941125496954281</v>
      </c>
      <c r="V672" s="29">
        <v>8</v>
      </c>
      <c r="X672" s="33">
        <v>48.300000000000004</v>
      </c>
      <c r="Y672" s="33">
        <v>10.198039027185569</v>
      </c>
      <c r="Z672" s="29">
        <v>8</v>
      </c>
      <c r="AF672" s="9">
        <v>64</v>
      </c>
      <c r="AG672" s="9">
        <v>28.284271247461902</v>
      </c>
      <c r="AH672" s="8">
        <v>8</v>
      </c>
      <c r="AJ672" s="9">
        <v>5</v>
      </c>
      <c r="AK672" s="9">
        <v>1.4142135623730954</v>
      </c>
      <c r="AL672" s="8">
        <v>8</v>
      </c>
      <c r="AN672" s="9">
        <v>12.5</v>
      </c>
      <c r="AO672" s="9">
        <v>1.9798989873223332</v>
      </c>
      <c r="AP672" s="8">
        <v>8</v>
      </c>
      <c r="AR672" s="9"/>
      <c r="AS672" s="9"/>
      <c r="AV672" s="9"/>
      <c r="AW672" s="9"/>
      <c r="AZ672" s="9"/>
      <c r="BA672" s="9"/>
      <c r="BD672" s="27"/>
      <c r="BE672" s="27"/>
      <c r="BP672" s="27"/>
      <c r="BQ672" s="27"/>
    </row>
    <row r="673" spans="1:69" s="8" customFormat="1" x14ac:dyDescent="0.45">
      <c r="B673" s="9">
        <v>18.3</v>
      </c>
      <c r="C673" s="9">
        <v>-65.83</v>
      </c>
      <c r="G673" s="8" t="s">
        <v>48</v>
      </c>
      <c r="H673" s="8" t="s">
        <v>244</v>
      </c>
      <c r="J673" s="8">
        <v>25.3</v>
      </c>
      <c r="K673" s="8">
        <v>3500</v>
      </c>
      <c r="L673" s="8">
        <v>10</v>
      </c>
      <c r="M673" s="8">
        <v>0.73</v>
      </c>
      <c r="N673" s="9">
        <v>4.5999999999999996</v>
      </c>
      <c r="P673" s="27">
        <v>31.2</v>
      </c>
      <c r="Q673" s="27">
        <v>6.4</v>
      </c>
      <c r="R673" s="29">
        <v>4</v>
      </c>
      <c r="T673" s="27">
        <v>2.4</v>
      </c>
      <c r="U673" s="27">
        <v>1.8</v>
      </c>
      <c r="V673" s="29">
        <v>4</v>
      </c>
      <c r="X673" s="33">
        <v>33.6</v>
      </c>
      <c r="Y673" s="33">
        <v>6.6483080554378651</v>
      </c>
      <c r="Z673" s="29">
        <v>4</v>
      </c>
      <c r="AF673" s="9">
        <v>104</v>
      </c>
      <c r="AG673" s="9">
        <v>38</v>
      </c>
      <c r="AH673" s="8">
        <v>4</v>
      </c>
      <c r="AJ673" s="9">
        <v>6.5</v>
      </c>
      <c r="AK673" s="9">
        <v>1.6</v>
      </c>
      <c r="AL673" s="8">
        <v>4</v>
      </c>
      <c r="AN673" s="9">
        <v>15.6</v>
      </c>
      <c r="AO673" s="9">
        <v>1.8</v>
      </c>
      <c r="AP673" s="8">
        <v>4</v>
      </c>
      <c r="AR673" s="9"/>
      <c r="AS673" s="9"/>
      <c r="AV673" s="9"/>
      <c r="AW673" s="9"/>
      <c r="AZ673" s="9"/>
      <c r="BA673" s="9"/>
      <c r="BD673" s="27"/>
      <c r="BE673" s="27"/>
      <c r="BP673" s="27"/>
      <c r="BQ673" s="27"/>
    </row>
    <row r="674" spans="1:69" s="8" customFormat="1" x14ac:dyDescent="0.45">
      <c r="B674" s="9">
        <v>18.3</v>
      </c>
      <c r="C674" s="9">
        <v>-65.83</v>
      </c>
      <c r="G674" s="8" t="s">
        <v>48</v>
      </c>
      <c r="H674" s="8" t="s">
        <v>244</v>
      </c>
      <c r="J674" s="8">
        <v>25.3</v>
      </c>
      <c r="K674" s="8">
        <v>3500</v>
      </c>
      <c r="L674" s="8">
        <v>10</v>
      </c>
      <c r="M674" s="8">
        <v>0.64</v>
      </c>
      <c r="N674" s="9">
        <v>4</v>
      </c>
      <c r="P674" s="27">
        <v>8.6999999999999993</v>
      </c>
      <c r="Q674" s="27">
        <v>4</v>
      </c>
      <c r="R674" s="29">
        <v>4</v>
      </c>
      <c r="T674" s="27">
        <v>22.5</v>
      </c>
      <c r="U674" s="27">
        <v>8.1999999999999993</v>
      </c>
      <c r="V674" s="29">
        <v>4</v>
      </c>
      <c r="X674" s="33">
        <v>31.2</v>
      </c>
      <c r="Y674" s="33">
        <v>9.1235957823656353</v>
      </c>
      <c r="Z674" s="29">
        <v>4</v>
      </c>
      <c r="AF674" s="9">
        <v>110</v>
      </c>
      <c r="AG674" s="9">
        <v>22</v>
      </c>
      <c r="AH674" s="8">
        <v>4</v>
      </c>
      <c r="AJ674" s="9">
        <v>7</v>
      </c>
      <c r="AK674" s="9">
        <v>0.6</v>
      </c>
      <c r="AL674" s="8">
        <v>4</v>
      </c>
      <c r="AN674" s="9">
        <v>15.3</v>
      </c>
      <c r="AO674" s="9">
        <v>1.6</v>
      </c>
      <c r="AP674" s="8">
        <v>4</v>
      </c>
      <c r="AR674" s="9"/>
      <c r="AS674" s="9"/>
      <c r="AV674" s="9"/>
      <c r="AW674" s="9"/>
      <c r="AZ674" s="9"/>
      <c r="BA674" s="9"/>
      <c r="BD674" s="27"/>
      <c r="BE674" s="27"/>
      <c r="BP674" s="27"/>
      <c r="BQ674" s="27"/>
    </row>
    <row r="675" spans="1:69" s="8" customFormat="1" x14ac:dyDescent="0.45">
      <c r="A675" s="8" t="s">
        <v>245</v>
      </c>
      <c r="B675" s="9">
        <v>6.08</v>
      </c>
      <c r="C675" s="9">
        <v>116.55</v>
      </c>
      <c r="D675" s="8">
        <v>42.4</v>
      </c>
      <c r="E675" s="8">
        <v>30.6</v>
      </c>
      <c r="F675" s="8">
        <v>26.9</v>
      </c>
      <c r="G675" s="8" t="s">
        <v>48</v>
      </c>
      <c r="H675" s="8">
        <v>1000</v>
      </c>
      <c r="I675" s="8" t="s">
        <v>246</v>
      </c>
      <c r="J675" s="8">
        <v>23.8</v>
      </c>
      <c r="K675" s="8">
        <v>2509</v>
      </c>
      <c r="L675" s="8">
        <v>5</v>
      </c>
      <c r="M675" s="8">
        <v>1.05</v>
      </c>
      <c r="N675" s="9">
        <v>5</v>
      </c>
      <c r="P675" s="27">
        <v>4.1904761904761907</v>
      </c>
      <c r="Q675" s="27">
        <v>1.8662778992633737</v>
      </c>
      <c r="R675" s="8">
        <v>6</v>
      </c>
      <c r="T675" s="27">
        <v>0.76190476190476186</v>
      </c>
      <c r="U675" s="27">
        <v>0.46656947481584343</v>
      </c>
      <c r="V675" s="8">
        <v>6</v>
      </c>
      <c r="X675" s="33">
        <v>4.9523809523809526</v>
      </c>
      <c r="Y675" s="33">
        <v>1.9237152263546815</v>
      </c>
      <c r="Z675" s="8">
        <v>6</v>
      </c>
      <c r="AF675" s="9"/>
      <c r="AG675" s="9"/>
      <c r="AJ675" s="9"/>
      <c r="AK675" s="9"/>
      <c r="AN675" s="9">
        <v>16.3</v>
      </c>
      <c r="AO675" s="9">
        <v>1.4696938456699067</v>
      </c>
      <c r="AP675" s="8">
        <v>6</v>
      </c>
      <c r="AR675" s="9"/>
      <c r="AS675" s="9"/>
      <c r="AV675" s="9"/>
      <c r="AW675" s="9"/>
      <c r="AZ675" s="9"/>
      <c r="BA675" s="9"/>
      <c r="BD675" s="27"/>
      <c r="BE675" s="27"/>
      <c r="BP675" s="27"/>
      <c r="BQ675" s="27"/>
    </row>
    <row r="676" spans="1:69" s="8" customFormat="1" x14ac:dyDescent="0.45">
      <c r="B676" s="9">
        <v>6.08</v>
      </c>
      <c r="C676" s="9">
        <v>116.55</v>
      </c>
      <c r="D676" s="8">
        <v>46.9</v>
      </c>
      <c r="E676" s="8">
        <v>35.799999999999997</v>
      </c>
      <c r="F676" s="8">
        <v>17.3</v>
      </c>
      <c r="G676" s="8" t="s">
        <v>48</v>
      </c>
      <c r="H676" s="8">
        <v>1000</v>
      </c>
      <c r="I676" s="8" t="s">
        <v>247</v>
      </c>
      <c r="J676" s="8">
        <v>23.8</v>
      </c>
      <c r="K676" s="8">
        <v>2509</v>
      </c>
      <c r="L676" s="8">
        <v>5</v>
      </c>
      <c r="M676" s="8">
        <v>1.05</v>
      </c>
      <c r="N676" s="9">
        <v>5.0999999999999996</v>
      </c>
      <c r="P676" s="27">
        <v>3.4285714285714284</v>
      </c>
      <c r="Q676" s="27">
        <v>2.3328473740792171</v>
      </c>
      <c r="R676" s="8">
        <v>6</v>
      </c>
      <c r="T676" s="27">
        <v>0.76190476190476186</v>
      </c>
      <c r="U676" s="27">
        <v>0.46656947481584343</v>
      </c>
      <c r="V676" s="8">
        <v>6</v>
      </c>
      <c r="X676" s="33">
        <v>4.1904761904761907</v>
      </c>
      <c r="Y676" s="33">
        <v>2.3790468565327232</v>
      </c>
      <c r="Z676" s="8">
        <v>6</v>
      </c>
      <c r="AF676" s="9"/>
      <c r="AG676" s="9"/>
      <c r="AJ676" s="9"/>
      <c r="AK676" s="9"/>
      <c r="AN676" s="9">
        <v>15</v>
      </c>
      <c r="AO676" s="9">
        <v>1.7146428199482244</v>
      </c>
      <c r="AP676" s="8">
        <v>6</v>
      </c>
      <c r="AR676" s="9"/>
      <c r="AS676" s="9"/>
      <c r="AV676" s="9"/>
      <c r="AW676" s="9"/>
      <c r="AZ676" s="9"/>
      <c r="BA676" s="9"/>
      <c r="BD676" s="27"/>
      <c r="BE676" s="27"/>
      <c r="BP676" s="27"/>
      <c r="BQ676" s="27"/>
    </row>
    <row r="677" spans="1:69" s="8" customFormat="1" x14ac:dyDescent="0.45">
      <c r="B677" s="9">
        <v>6.08</v>
      </c>
      <c r="C677" s="9">
        <v>116.55</v>
      </c>
      <c r="D677" s="8">
        <v>33</v>
      </c>
      <c r="E677" s="8">
        <v>35.6</v>
      </c>
      <c r="F677" s="8">
        <v>31.5</v>
      </c>
      <c r="G677" s="8" t="s">
        <v>48</v>
      </c>
      <c r="H677" s="8">
        <v>1000</v>
      </c>
      <c r="I677" s="8" t="s">
        <v>248</v>
      </c>
      <c r="J677" s="8">
        <v>23.8</v>
      </c>
      <c r="K677" s="8">
        <v>2509</v>
      </c>
      <c r="L677" s="8">
        <v>5</v>
      </c>
      <c r="M677" s="8">
        <v>1.05</v>
      </c>
      <c r="N677" s="9">
        <v>4.2</v>
      </c>
      <c r="P677" s="27">
        <v>2.8571428571428572</v>
      </c>
      <c r="Q677" s="27">
        <v>2.3328473740792171</v>
      </c>
      <c r="R677" s="8">
        <v>6</v>
      </c>
      <c r="T677" s="27">
        <v>1.1428571428571428</v>
      </c>
      <c r="U677" s="27">
        <v>1.3997084244475302</v>
      </c>
      <c r="V677" s="8">
        <v>6</v>
      </c>
      <c r="X677" s="33">
        <v>4</v>
      </c>
      <c r="Y677" s="33">
        <v>2.7205441632544187</v>
      </c>
      <c r="Z677" s="8">
        <v>6</v>
      </c>
      <c r="AF677" s="9"/>
      <c r="AG677" s="9"/>
      <c r="AJ677" s="9"/>
      <c r="AK677" s="9"/>
      <c r="AN677" s="9">
        <v>21.3</v>
      </c>
      <c r="AO677" s="9">
        <v>2.9393876913398134</v>
      </c>
      <c r="AP677" s="8">
        <v>6</v>
      </c>
      <c r="AR677" s="9"/>
      <c r="AS677" s="9"/>
      <c r="AV677" s="9"/>
      <c r="AW677" s="9"/>
      <c r="AZ677" s="9"/>
      <c r="BA677" s="9"/>
      <c r="BD677" s="27"/>
      <c r="BE677" s="27"/>
      <c r="BP677" s="27"/>
      <c r="BQ677" s="27"/>
    </row>
    <row r="678" spans="1:69" s="8" customFormat="1" x14ac:dyDescent="0.45">
      <c r="B678" s="9">
        <v>6.08</v>
      </c>
      <c r="C678" s="9">
        <v>116.55</v>
      </c>
      <c r="D678" s="8">
        <v>26.7</v>
      </c>
      <c r="E678" s="8">
        <v>55.3</v>
      </c>
      <c r="F678" s="8">
        <v>18.100000000000001</v>
      </c>
      <c r="G678" s="8" t="s">
        <v>48</v>
      </c>
      <c r="H678" s="8">
        <v>2000</v>
      </c>
      <c r="I678" s="8" t="s">
        <v>246</v>
      </c>
      <c r="J678" s="8">
        <v>18.399999999999999</v>
      </c>
      <c r="K678" s="8">
        <v>2714</v>
      </c>
      <c r="L678" s="8">
        <v>5</v>
      </c>
      <c r="M678" s="8">
        <v>0.56999999999999995</v>
      </c>
      <c r="N678" s="9">
        <v>4.5999999999999996</v>
      </c>
      <c r="P678" s="27">
        <v>2.8070175438596494</v>
      </c>
      <c r="Q678" s="27">
        <v>1.71894017037416</v>
      </c>
      <c r="R678" s="8">
        <v>6</v>
      </c>
      <c r="T678" s="27">
        <v>1.4035087719298247</v>
      </c>
      <c r="U678" s="27">
        <v>0.85947008518708001</v>
      </c>
      <c r="V678" s="8">
        <v>6</v>
      </c>
      <c r="X678" s="33">
        <v>4.2105263157894752</v>
      </c>
      <c r="Y678" s="33">
        <v>1.921833535105846</v>
      </c>
      <c r="Z678" s="8">
        <v>6</v>
      </c>
      <c r="AF678" s="9"/>
      <c r="AG678" s="9"/>
      <c r="AJ678" s="9"/>
      <c r="AK678" s="9"/>
      <c r="AN678" s="9">
        <v>13.2</v>
      </c>
      <c r="AO678" s="9">
        <v>2.6944387170614958</v>
      </c>
      <c r="AP678" s="8">
        <v>6</v>
      </c>
      <c r="AR678" s="9"/>
      <c r="AS678" s="9"/>
      <c r="AV678" s="9"/>
      <c r="AW678" s="9"/>
      <c r="AZ678" s="9"/>
      <c r="BA678" s="9"/>
      <c r="BD678" s="27"/>
      <c r="BE678" s="27"/>
      <c r="BP678" s="27"/>
      <c r="BQ678" s="27"/>
    </row>
    <row r="679" spans="1:69" s="8" customFormat="1" x14ac:dyDescent="0.45">
      <c r="B679" s="9">
        <v>6.08</v>
      </c>
      <c r="C679" s="9">
        <v>116.55</v>
      </c>
      <c r="D679" s="8">
        <v>25.8</v>
      </c>
      <c r="E679" s="8">
        <v>53.1</v>
      </c>
      <c r="F679" s="8">
        <v>21.1</v>
      </c>
      <c r="G679" s="8" t="s">
        <v>48</v>
      </c>
      <c r="H679" s="8">
        <v>2000</v>
      </c>
      <c r="I679" s="8" t="s">
        <v>247</v>
      </c>
      <c r="J679" s="8">
        <v>18.399999999999999</v>
      </c>
      <c r="K679" s="8">
        <v>2714</v>
      </c>
      <c r="L679" s="8">
        <v>5</v>
      </c>
      <c r="M679" s="8">
        <v>0.56999999999999995</v>
      </c>
      <c r="N679" s="9">
        <v>4.7</v>
      </c>
      <c r="P679" s="27">
        <v>3.1578947368421058</v>
      </c>
      <c r="Q679" s="27">
        <v>2.57841025556124</v>
      </c>
      <c r="R679" s="8">
        <v>6</v>
      </c>
      <c r="T679" s="27">
        <v>1.0526315789473686</v>
      </c>
      <c r="U679" s="27">
        <v>0.85947008518708001</v>
      </c>
      <c r="V679" s="8">
        <v>6</v>
      </c>
      <c r="X679" s="33">
        <v>4.2105263157894743</v>
      </c>
      <c r="Y679" s="33">
        <v>2.7178830499701174</v>
      </c>
      <c r="Z679" s="8">
        <v>6</v>
      </c>
      <c r="AF679" s="9"/>
      <c r="AG679" s="9"/>
      <c r="AJ679" s="9"/>
      <c r="AK679" s="9"/>
      <c r="AN679" s="9">
        <v>14.1</v>
      </c>
      <c r="AO679" s="9">
        <v>3.6742346141747668</v>
      </c>
      <c r="AP679" s="8">
        <v>6</v>
      </c>
      <c r="AR679" s="9"/>
      <c r="AS679" s="9"/>
      <c r="AV679" s="9"/>
      <c r="AW679" s="9"/>
      <c r="AZ679" s="9"/>
      <c r="BA679" s="9"/>
      <c r="BD679" s="27"/>
      <c r="BE679" s="27"/>
      <c r="BP679" s="27"/>
      <c r="BQ679" s="27"/>
    </row>
    <row r="680" spans="1:69" s="8" customFormat="1" x14ac:dyDescent="0.45">
      <c r="B680" s="9">
        <v>6.08</v>
      </c>
      <c r="C680" s="9">
        <v>116.55</v>
      </c>
      <c r="D680" s="8">
        <v>23.9</v>
      </c>
      <c r="E680" s="8">
        <v>60.9</v>
      </c>
      <c r="F680" s="8">
        <v>15.2</v>
      </c>
      <c r="G680" s="8" t="s">
        <v>48</v>
      </c>
      <c r="H680" s="8">
        <v>2000</v>
      </c>
      <c r="I680" s="8" t="s">
        <v>248</v>
      </c>
      <c r="J680" s="8">
        <v>18.399999999999999</v>
      </c>
      <c r="K680" s="8">
        <v>2714</v>
      </c>
      <c r="L680" s="8">
        <v>5</v>
      </c>
      <c r="M680" s="8">
        <v>0.56999999999999995</v>
      </c>
      <c r="N680" s="9">
        <v>3.7</v>
      </c>
      <c r="P680" s="27">
        <v>3.1578947368421058</v>
      </c>
      <c r="Q680" s="27">
        <v>1.71894017037416</v>
      </c>
      <c r="R680" s="8">
        <v>6</v>
      </c>
      <c r="T680" s="27">
        <v>0.14035087719298248</v>
      </c>
      <c r="U680" s="27">
        <v>0.17189401703741602</v>
      </c>
      <c r="V680" s="8">
        <v>6</v>
      </c>
      <c r="X680" s="33">
        <v>3.2982456140350882</v>
      </c>
      <c r="Y680" s="33">
        <v>1.7275134912408663</v>
      </c>
      <c r="Z680" s="8">
        <v>6</v>
      </c>
      <c r="AF680" s="9"/>
      <c r="AG680" s="9"/>
      <c r="AJ680" s="9"/>
      <c r="AK680" s="9"/>
      <c r="AN680" s="9">
        <v>17</v>
      </c>
      <c r="AO680" s="9">
        <v>1.9595917942265424</v>
      </c>
      <c r="AP680" s="8">
        <v>6</v>
      </c>
      <c r="AR680" s="9"/>
      <c r="AS680" s="9"/>
      <c r="AV680" s="9"/>
      <c r="AW680" s="9"/>
      <c r="AZ680" s="9"/>
      <c r="BA680" s="9"/>
      <c r="BD680" s="27"/>
      <c r="BE680" s="27"/>
      <c r="BP680" s="27"/>
      <c r="BQ680" s="27"/>
    </row>
    <row r="681" spans="1:69" s="8" customFormat="1" x14ac:dyDescent="0.45">
      <c r="B681" s="9">
        <v>6.08</v>
      </c>
      <c r="C681" s="9">
        <v>116.55</v>
      </c>
      <c r="D681" s="8">
        <v>21.8</v>
      </c>
      <c r="E681" s="8">
        <v>57.5</v>
      </c>
      <c r="F681" s="8">
        <v>20.7</v>
      </c>
      <c r="G681" s="8" t="s">
        <v>48</v>
      </c>
      <c r="H681" s="8">
        <v>3000</v>
      </c>
      <c r="I681" s="8" t="s">
        <v>246</v>
      </c>
      <c r="J681" s="8">
        <v>11.8</v>
      </c>
      <c r="K681" s="8">
        <v>2685</v>
      </c>
      <c r="L681" s="8">
        <v>5</v>
      </c>
      <c r="M681" s="8">
        <v>0.75</v>
      </c>
      <c r="N681" s="9">
        <v>3.7</v>
      </c>
      <c r="P681" s="27">
        <v>1.6</v>
      </c>
      <c r="Q681" s="27">
        <v>0.65319726474218076</v>
      </c>
      <c r="R681" s="8">
        <v>6</v>
      </c>
      <c r="T681" s="27">
        <v>0</v>
      </c>
      <c r="U681" s="27">
        <v>0</v>
      </c>
      <c r="V681" s="8">
        <v>6</v>
      </c>
      <c r="X681" s="33">
        <v>1.6</v>
      </c>
      <c r="Y681" s="33">
        <v>0.65319726474218076</v>
      </c>
      <c r="Z681" s="8">
        <v>6</v>
      </c>
      <c r="AF681" s="9"/>
      <c r="AG681" s="9"/>
      <c r="AJ681" s="9"/>
      <c r="AK681" s="9"/>
      <c r="AN681" s="9">
        <v>14.2</v>
      </c>
      <c r="AO681" s="9">
        <v>0.4898979485566356</v>
      </c>
      <c r="AP681" s="8">
        <v>6</v>
      </c>
      <c r="AR681" s="9"/>
      <c r="AS681" s="9"/>
      <c r="AV681" s="9"/>
      <c r="AW681" s="9"/>
      <c r="AZ681" s="9"/>
      <c r="BA681" s="9"/>
      <c r="BD681" s="27"/>
      <c r="BE681" s="27"/>
      <c r="BP681" s="27"/>
      <c r="BQ681" s="27"/>
    </row>
    <row r="682" spans="1:69" s="8" customFormat="1" x14ac:dyDescent="0.45">
      <c r="B682" s="9">
        <v>6.08</v>
      </c>
      <c r="C682" s="9">
        <v>116.55</v>
      </c>
      <c r="D682" s="8">
        <v>32.1</v>
      </c>
      <c r="E682" s="8">
        <v>49.7</v>
      </c>
      <c r="F682" s="8">
        <v>18.2</v>
      </c>
      <c r="G682" s="8" t="s">
        <v>48</v>
      </c>
      <c r="H682" s="8">
        <v>3000</v>
      </c>
      <c r="I682" s="8" t="s">
        <v>247</v>
      </c>
      <c r="J682" s="8">
        <v>11.8</v>
      </c>
      <c r="K682" s="8">
        <v>2685</v>
      </c>
      <c r="L682" s="8">
        <v>5</v>
      </c>
      <c r="M682" s="8">
        <v>0.75</v>
      </c>
      <c r="N682" s="9">
        <v>3.7</v>
      </c>
      <c r="P682" s="27">
        <v>1.8666666666666667</v>
      </c>
      <c r="Q682" s="27">
        <v>0.65319726474218076</v>
      </c>
      <c r="R682" s="8">
        <v>6</v>
      </c>
      <c r="T682" s="27">
        <v>5.3333333333333337E-2</v>
      </c>
      <c r="U682" s="27">
        <v>6.5319726474218076E-2</v>
      </c>
      <c r="V682" s="8">
        <v>6</v>
      </c>
      <c r="X682" s="33">
        <v>1.9199999999999997</v>
      </c>
      <c r="Y682" s="33">
        <v>0.65645512667152917</v>
      </c>
      <c r="Z682" s="8">
        <v>6</v>
      </c>
      <c r="AF682" s="9"/>
      <c r="AG682" s="9"/>
      <c r="AJ682" s="9"/>
      <c r="AK682" s="9"/>
      <c r="AN682" s="9">
        <v>18</v>
      </c>
      <c r="AO682" s="9">
        <v>2.6944387170614958</v>
      </c>
      <c r="AP682" s="8">
        <v>6</v>
      </c>
      <c r="AR682" s="9"/>
      <c r="AS682" s="9"/>
      <c r="AV682" s="9"/>
      <c r="AW682" s="9"/>
      <c r="AZ682" s="9"/>
      <c r="BA682" s="9"/>
      <c r="BD682" s="27"/>
      <c r="BE682" s="27"/>
      <c r="BP682" s="27"/>
      <c r="BQ682" s="27"/>
    </row>
    <row r="683" spans="1:69" s="8" customFormat="1" x14ac:dyDescent="0.45">
      <c r="B683" s="9">
        <v>6.08</v>
      </c>
      <c r="C683" s="9">
        <v>116.55</v>
      </c>
      <c r="D683" s="8">
        <v>36</v>
      </c>
      <c r="E683" s="8">
        <v>50</v>
      </c>
      <c r="F683" s="8">
        <v>14.1</v>
      </c>
      <c r="G683" s="8" t="s">
        <v>48</v>
      </c>
      <c r="H683" s="8">
        <v>3000</v>
      </c>
      <c r="I683" s="8" t="s">
        <v>248</v>
      </c>
      <c r="J683" s="8">
        <v>11.8</v>
      </c>
      <c r="K683" s="8">
        <v>2685</v>
      </c>
      <c r="L683" s="8">
        <v>5</v>
      </c>
      <c r="M683" s="8">
        <v>0.75</v>
      </c>
      <c r="N683" s="9">
        <v>3.7</v>
      </c>
      <c r="P683" s="27">
        <v>2.1333333333333333</v>
      </c>
      <c r="Q683" s="27">
        <v>0.65319726474218076</v>
      </c>
      <c r="R683" s="8">
        <v>6</v>
      </c>
      <c r="T683" s="27">
        <v>0.08</v>
      </c>
      <c r="U683" s="27">
        <v>6.5319726474218076E-2</v>
      </c>
      <c r="V683" s="8">
        <v>6</v>
      </c>
      <c r="X683" s="33">
        <v>2.2133333333333334</v>
      </c>
      <c r="Y683" s="33">
        <v>0.65645512667152917</v>
      </c>
      <c r="Z683" s="8">
        <v>6</v>
      </c>
      <c r="AF683" s="9"/>
      <c r="AG683" s="9"/>
      <c r="AJ683" s="9"/>
      <c r="AK683" s="9"/>
      <c r="AN683" s="9">
        <v>22.3</v>
      </c>
      <c r="AO683" s="9">
        <v>2.4494897427831779</v>
      </c>
      <c r="AP683" s="8">
        <v>6</v>
      </c>
      <c r="AR683" s="9"/>
      <c r="AS683" s="9"/>
      <c r="AV683" s="9"/>
      <c r="AW683" s="9"/>
      <c r="AZ683" s="9"/>
      <c r="BA683" s="9"/>
      <c r="BD683" s="27"/>
      <c r="BE683" s="27"/>
      <c r="BP683" s="27"/>
      <c r="BQ683" s="27"/>
    </row>
    <row r="684" spans="1:69" s="8" customFormat="1" x14ac:dyDescent="0.45">
      <c r="A684" s="8" t="s">
        <v>249</v>
      </c>
      <c r="B684" s="9">
        <v>40.32</v>
      </c>
      <c r="C684" s="9">
        <v>-3.32</v>
      </c>
      <c r="D684" s="8">
        <v>38.700000000000003</v>
      </c>
      <c r="E684" s="8">
        <v>47.5</v>
      </c>
      <c r="F684" s="8">
        <v>13.8</v>
      </c>
      <c r="G684" s="8" t="s">
        <v>30</v>
      </c>
      <c r="H684" s="8" t="s">
        <v>74</v>
      </c>
      <c r="I684" s="8">
        <v>2005</v>
      </c>
      <c r="J684" s="8">
        <v>13.5</v>
      </c>
      <c r="K684" s="8">
        <v>460</v>
      </c>
      <c r="L684" s="8">
        <v>20</v>
      </c>
      <c r="M684" s="8">
        <v>1.47</v>
      </c>
      <c r="N684" s="9"/>
      <c r="P684" s="27">
        <v>7.0552147239263885</v>
      </c>
      <c r="Q684" s="27">
        <f t="shared" ref="Q684:Q700" si="90">P684/10</f>
        <v>0.70552147239263885</v>
      </c>
      <c r="R684" s="8">
        <v>3</v>
      </c>
      <c r="T684" s="27">
        <v>15.170454545454541</v>
      </c>
      <c r="U684" s="27">
        <f t="shared" ref="U684:U700" si="91">T684/10</f>
        <v>1.5170454545454541</v>
      </c>
      <c r="V684" s="8">
        <v>3</v>
      </c>
      <c r="X684" s="33">
        <v>22.22566926938093</v>
      </c>
      <c r="Y684" s="27">
        <f t="shared" ref="Y684:Y747" si="92">X684/10</f>
        <v>2.222566926938093</v>
      </c>
      <c r="Z684" s="8">
        <v>3</v>
      </c>
      <c r="AB684" s="8">
        <v>0.21188803390208544</v>
      </c>
      <c r="AC684" s="27">
        <f t="shared" ref="AC684:AC700" si="93">AB684/10</f>
        <v>2.1188803390208545E-2</v>
      </c>
      <c r="AD684" s="8">
        <v>3</v>
      </c>
      <c r="AF684" s="9"/>
      <c r="AG684" s="9"/>
      <c r="AJ684" s="9"/>
      <c r="AK684" s="9"/>
      <c r="AN684" s="9"/>
      <c r="AO684" s="9"/>
      <c r="AR684" s="9"/>
      <c r="AS684" s="9"/>
      <c r="AV684" s="9"/>
      <c r="AW684" s="9"/>
      <c r="AZ684" s="9"/>
      <c r="BA684" s="9"/>
      <c r="BD684" s="27"/>
      <c r="BE684" s="27"/>
      <c r="BP684" s="27"/>
      <c r="BQ684" s="27"/>
    </row>
    <row r="685" spans="1:69" s="8" customFormat="1" x14ac:dyDescent="0.45">
      <c r="B685" s="9">
        <v>40.32</v>
      </c>
      <c r="C685" s="9">
        <v>-3.32</v>
      </c>
      <c r="D685" s="8">
        <v>38.700000000000003</v>
      </c>
      <c r="E685" s="8">
        <v>47.5</v>
      </c>
      <c r="F685" s="8">
        <v>13.8</v>
      </c>
      <c r="G685" s="8" t="s">
        <v>30</v>
      </c>
      <c r="H685" s="8" t="s">
        <v>74</v>
      </c>
      <c r="I685" s="8" t="s">
        <v>250</v>
      </c>
      <c r="J685" s="8">
        <v>13.5</v>
      </c>
      <c r="K685" s="8">
        <v>460</v>
      </c>
      <c r="L685" s="8">
        <v>20</v>
      </c>
      <c r="M685" s="8">
        <v>1.47</v>
      </c>
      <c r="N685" s="9"/>
      <c r="P685" s="27">
        <v>11.778432444471445</v>
      </c>
      <c r="Q685" s="27">
        <f t="shared" si="90"/>
        <v>1.1778432444471445</v>
      </c>
      <c r="R685" s="8">
        <v>3</v>
      </c>
      <c r="T685" s="27">
        <v>18.645620531154247</v>
      </c>
      <c r="U685" s="27">
        <f t="shared" si="91"/>
        <v>1.8645620531154248</v>
      </c>
      <c r="V685" s="8">
        <v>3</v>
      </c>
      <c r="X685" s="33">
        <v>30.424052975625692</v>
      </c>
      <c r="Y685" s="27">
        <f t="shared" si="92"/>
        <v>3.0424052975625693</v>
      </c>
      <c r="Z685" s="8">
        <v>3</v>
      </c>
      <c r="AB685" s="8">
        <v>0.24720270621909968</v>
      </c>
      <c r="AC685" s="27">
        <f t="shared" si="93"/>
        <v>2.4720270621909967E-2</v>
      </c>
      <c r="AD685" s="8">
        <v>3</v>
      </c>
      <c r="AF685" s="9"/>
      <c r="AG685" s="9"/>
      <c r="AJ685" s="9"/>
      <c r="AK685" s="9"/>
      <c r="AN685" s="9"/>
      <c r="AO685" s="9"/>
      <c r="AR685" s="9"/>
      <c r="AS685" s="9"/>
      <c r="AV685" s="9"/>
      <c r="AW685" s="9"/>
      <c r="AZ685" s="9"/>
      <c r="BA685" s="9"/>
      <c r="BD685" s="27"/>
      <c r="BE685" s="27"/>
      <c r="BP685" s="27"/>
      <c r="BQ685" s="27"/>
    </row>
    <row r="686" spans="1:69" s="8" customFormat="1" x14ac:dyDescent="0.45">
      <c r="B686" s="9">
        <v>40.32</v>
      </c>
      <c r="C686" s="9">
        <v>-3.32</v>
      </c>
      <c r="D686" s="8">
        <v>38.700000000000003</v>
      </c>
      <c r="E686" s="8">
        <v>47.5</v>
      </c>
      <c r="F686" s="8">
        <v>13.8</v>
      </c>
      <c r="G686" s="8" t="s">
        <v>30</v>
      </c>
      <c r="H686" s="8" t="s">
        <v>74</v>
      </c>
      <c r="I686" s="8">
        <v>2005</v>
      </c>
      <c r="J686" s="8">
        <v>13.5</v>
      </c>
      <c r="K686" s="8">
        <v>460</v>
      </c>
      <c r="L686" s="8">
        <v>20</v>
      </c>
      <c r="M686" s="8">
        <v>1.47</v>
      </c>
      <c r="N686" s="9"/>
      <c r="P686" s="27">
        <v>68.865030674846736</v>
      </c>
      <c r="Q686" s="27">
        <f t="shared" si="90"/>
        <v>6.8865030674846732</v>
      </c>
      <c r="R686" s="8">
        <v>3</v>
      </c>
      <c r="T686" s="27">
        <v>28.636363636363654</v>
      </c>
      <c r="U686" s="27">
        <f t="shared" si="91"/>
        <v>2.8636363636363655</v>
      </c>
      <c r="V686" s="8">
        <v>3</v>
      </c>
      <c r="X686" s="33">
        <v>97.50139431121039</v>
      </c>
      <c r="Y686" s="27">
        <f t="shared" si="92"/>
        <v>9.7501394311210383</v>
      </c>
      <c r="Z686" s="8">
        <v>3</v>
      </c>
      <c r="AB686" s="8">
        <v>0.43492806958849117</v>
      </c>
      <c r="AC686" s="27">
        <f t="shared" si="93"/>
        <v>4.349280695884912E-2</v>
      </c>
      <c r="AD686" s="8">
        <v>3</v>
      </c>
      <c r="AF686" s="9"/>
      <c r="AG686" s="9"/>
      <c r="AJ686" s="9"/>
      <c r="AK686" s="9"/>
      <c r="AN686" s="9"/>
      <c r="AO686" s="9"/>
      <c r="AR686" s="9"/>
      <c r="AS686" s="9"/>
      <c r="AV686" s="9"/>
      <c r="AW686" s="9"/>
      <c r="AZ686" s="9"/>
      <c r="BA686" s="9"/>
      <c r="BD686" s="27"/>
      <c r="BE686" s="27"/>
      <c r="BP686" s="27"/>
      <c r="BQ686" s="27"/>
    </row>
    <row r="687" spans="1:69" s="8" customFormat="1" x14ac:dyDescent="0.45">
      <c r="B687" s="9">
        <v>40.32</v>
      </c>
      <c r="C687" s="9">
        <v>-3.32</v>
      </c>
      <c r="D687" s="8">
        <v>38.700000000000003</v>
      </c>
      <c r="E687" s="8">
        <v>47.5</v>
      </c>
      <c r="F687" s="8">
        <v>13.8</v>
      </c>
      <c r="G687" s="8" t="s">
        <v>30</v>
      </c>
      <c r="H687" s="8" t="s">
        <v>74</v>
      </c>
      <c r="I687" s="8">
        <v>2004</v>
      </c>
      <c r="J687" s="8">
        <v>13.5</v>
      </c>
      <c r="K687" s="8">
        <v>460</v>
      </c>
      <c r="L687" s="8">
        <v>20</v>
      </c>
      <c r="M687" s="8">
        <v>1.47</v>
      </c>
      <c r="N687" s="9"/>
      <c r="P687" s="27">
        <v>16.501650165016503</v>
      </c>
      <c r="Q687" s="27">
        <f t="shared" si="90"/>
        <v>1.6501650165016504</v>
      </c>
      <c r="R687" s="8">
        <v>3</v>
      </c>
      <c r="T687" s="27">
        <v>22.120786516853951</v>
      </c>
      <c r="U687" s="27">
        <f t="shared" si="91"/>
        <v>2.212078651685395</v>
      </c>
      <c r="V687" s="8">
        <v>3</v>
      </c>
      <c r="X687" s="33">
        <v>38.622436681870454</v>
      </c>
      <c r="Y687" s="27">
        <f t="shared" si="92"/>
        <v>3.8622436681870456</v>
      </c>
      <c r="Z687" s="8">
        <v>3</v>
      </c>
      <c r="AB687" s="8">
        <v>0.28251737853611392</v>
      </c>
      <c r="AC687" s="27">
        <f t="shared" si="93"/>
        <v>2.8251737853611392E-2</v>
      </c>
      <c r="AD687" s="8">
        <v>3</v>
      </c>
      <c r="AF687" s="9"/>
      <c r="AG687" s="9"/>
      <c r="AJ687" s="9"/>
      <c r="AK687" s="9"/>
      <c r="AN687" s="9"/>
      <c r="AO687" s="9"/>
      <c r="AR687" s="9"/>
      <c r="AS687" s="9"/>
      <c r="AV687" s="9"/>
      <c r="AW687" s="9"/>
      <c r="AZ687" s="9"/>
      <c r="BA687" s="9"/>
      <c r="BD687" s="27"/>
      <c r="BE687" s="27"/>
      <c r="BP687" s="27"/>
      <c r="BQ687" s="27"/>
    </row>
    <row r="688" spans="1:69" s="8" customFormat="1" x14ac:dyDescent="0.45">
      <c r="B688" s="9">
        <v>40.32</v>
      </c>
      <c r="C688" s="9">
        <v>-3.32</v>
      </c>
      <c r="D688" s="8">
        <v>38.700000000000003</v>
      </c>
      <c r="E688" s="8">
        <v>47.5</v>
      </c>
      <c r="F688" s="8">
        <v>13.8</v>
      </c>
      <c r="G688" s="8" t="s">
        <v>30</v>
      </c>
      <c r="H688" s="8" t="s">
        <v>74</v>
      </c>
      <c r="I688" s="8">
        <v>2005</v>
      </c>
      <c r="J688" s="8">
        <v>13.5</v>
      </c>
      <c r="K688" s="8">
        <v>460</v>
      </c>
      <c r="L688" s="8">
        <v>20</v>
      </c>
      <c r="M688" s="8">
        <v>1.47</v>
      </c>
      <c r="N688" s="9"/>
      <c r="P688" s="27">
        <v>27.453987730061339</v>
      </c>
      <c r="Q688" s="27">
        <f t="shared" si="90"/>
        <v>2.745398773006134</v>
      </c>
      <c r="R688" s="8">
        <v>3</v>
      </c>
      <c r="T688" s="27">
        <v>110.11363636363626</v>
      </c>
      <c r="U688" s="27">
        <f t="shared" si="91"/>
        <v>11.011363636363626</v>
      </c>
      <c r="V688" s="8">
        <v>3</v>
      </c>
      <c r="X688" s="33">
        <v>137.56762409369759</v>
      </c>
      <c r="Y688" s="27">
        <f t="shared" si="92"/>
        <v>13.75676240936976</v>
      </c>
      <c r="Z688" s="8">
        <v>3</v>
      </c>
      <c r="AB688" s="8">
        <v>0.41820006691201073</v>
      </c>
      <c r="AC688" s="27">
        <f t="shared" si="93"/>
        <v>4.1820006691201075E-2</v>
      </c>
      <c r="AD688" s="8">
        <v>3</v>
      </c>
      <c r="AF688" s="9"/>
      <c r="AG688" s="9"/>
      <c r="AJ688" s="9"/>
      <c r="AK688" s="9"/>
      <c r="AN688" s="9"/>
      <c r="AO688" s="9"/>
      <c r="AR688" s="9"/>
      <c r="AS688" s="9"/>
      <c r="AV688" s="9"/>
      <c r="AW688" s="9"/>
      <c r="AZ688" s="9"/>
      <c r="BA688" s="9"/>
      <c r="BD688" s="27"/>
      <c r="BE688" s="27"/>
      <c r="BP688" s="27"/>
      <c r="BQ688" s="27"/>
    </row>
    <row r="689" spans="1:77" s="8" customFormat="1" x14ac:dyDescent="0.45">
      <c r="B689" s="9">
        <v>40.32</v>
      </c>
      <c r="C689" s="9">
        <v>-3.32</v>
      </c>
      <c r="D689" s="8">
        <v>38.700000000000003</v>
      </c>
      <c r="E689" s="8">
        <v>47.5</v>
      </c>
      <c r="F689" s="8">
        <v>13.8</v>
      </c>
      <c r="G689" s="8" t="s">
        <v>30</v>
      </c>
      <c r="H689" s="8" t="s">
        <v>74</v>
      </c>
      <c r="I689" s="8" t="s">
        <v>250</v>
      </c>
      <c r="J689" s="8">
        <v>13.5</v>
      </c>
      <c r="K689" s="8">
        <v>460</v>
      </c>
      <c r="L689" s="8">
        <v>20</v>
      </c>
      <c r="M689" s="8">
        <v>1.47</v>
      </c>
      <c r="N689" s="9"/>
      <c r="P689" s="27">
        <v>52.790601146004221</v>
      </c>
      <c r="Q689" s="27">
        <f t="shared" si="90"/>
        <v>5.2790601146004219</v>
      </c>
      <c r="R689" s="8">
        <v>3</v>
      </c>
      <c r="T689" s="27">
        <v>22.007788559754857</v>
      </c>
      <c r="U689" s="27">
        <f t="shared" si="91"/>
        <v>2.2007788559754857</v>
      </c>
      <c r="V689" s="8">
        <v>3</v>
      </c>
      <c r="X689" s="33">
        <v>74.798389705759092</v>
      </c>
      <c r="Y689" s="27">
        <f t="shared" si="92"/>
        <v>7.4798389705759094</v>
      </c>
      <c r="Z689" s="8">
        <v>3</v>
      </c>
      <c r="AB689" s="8">
        <v>0.45816140663915839</v>
      </c>
      <c r="AC689" s="27">
        <f t="shared" si="93"/>
        <v>4.5816140663915837E-2</v>
      </c>
      <c r="AD689" s="8">
        <v>3</v>
      </c>
      <c r="AF689" s="9"/>
      <c r="AG689" s="9"/>
      <c r="AJ689" s="9"/>
      <c r="AK689" s="9"/>
      <c r="AN689" s="9"/>
      <c r="AO689" s="9"/>
      <c r="AR689" s="9"/>
      <c r="AS689" s="9"/>
      <c r="AV689" s="9"/>
      <c r="AW689" s="9"/>
      <c r="AZ689" s="9"/>
      <c r="BA689" s="9"/>
      <c r="BD689" s="27"/>
      <c r="BE689" s="27"/>
      <c r="BP689" s="27"/>
      <c r="BQ689" s="27"/>
    </row>
    <row r="690" spans="1:77" s="8" customFormat="1" x14ac:dyDescent="0.45">
      <c r="B690" s="9">
        <v>40.32</v>
      </c>
      <c r="C690" s="9">
        <v>-3.32</v>
      </c>
      <c r="D690" s="8">
        <v>38.700000000000003</v>
      </c>
      <c r="E690" s="8">
        <v>47.5</v>
      </c>
      <c r="F690" s="8">
        <v>13.8</v>
      </c>
      <c r="G690" s="8" t="s">
        <v>30</v>
      </c>
      <c r="H690" s="8" t="s">
        <v>74</v>
      </c>
      <c r="I690" s="8">
        <v>2004</v>
      </c>
      <c r="J690" s="8">
        <v>13.5</v>
      </c>
      <c r="K690" s="8">
        <v>460</v>
      </c>
      <c r="L690" s="8">
        <v>20</v>
      </c>
      <c r="M690" s="8">
        <v>1.47</v>
      </c>
      <c r="N690" s="9"/>
      <c r="P690" s="27">
        <v>36.716171617161713</v>
      </c>
      <c r="Q690" s="27">
        <f t="shared" si="90"/>
        <v>3.6716171617161715</v>
      </c>
      <c r="R690" s="8">
        <v>3</v>
      </c>
      <c r="T690" s="27">
        <v>15.379213483146064</v>
      </c>
      <c r="U690" s="27">
        <f t="shared" si="91"/>
        <v>1.5379213483146064</v>
      </c>
      <c r="V690" s="8">
        <v>3</v>
      </c>
      <c r="X690" s="33">
        <v>52.09538510030778</v>
      </c>
      <c r="Y690" s="27">
        <f t="shared" si="92"/>
        <v>5.2095385100307778</v>
      </c>
      <c r="Z690" s="8">
        <v>3</v>
      </c>
      <c r="AB690" s="8">
        <v>0.48139474368982565</v>
      </c>
      <c r="AC690" s="27">
        <f t="shared" si="93"/>
        <v>4.8139474368982568E-2</v>
      </c>
      <c r="AD690" s="8">
        <v>3</v>
      </c>
      <c r="AF690" s="9"/>
      <c r="AG690" s="9"/>
      <c r="AJ690" s="9"/>
      <c r="AK690" s="9"/>
      <c r="AN690" s="9"/>
      <c r="AO690" s="9"/>
      <c r="AR690" s="9"/>
      <c r="AS690" s="9"/>
      <c r="AV690" s="9"/>
      <c r="AW690" s="9"/>
      <c r="AZ690" s="9"/>
      <c r="BA690" s="9"/>
      <c r="BD690" s="27"/>
      <c r="BE690" s="27"/>
      <c r="BP690" s="27"/>
      <c r="BQ690" s="27"/>
    </row>
    <row r="691" spans="1:77" s="8" customFormat="1" x14ac:dyDescent="0.45">
      <c r="B691" s="9">
        <v>40.32</v>
      </c>
      <c r="C691" s="9">
        <v>-3.32</v>
      </c>
      <c r="D691" s="8">
        <v>38.700000000000003</v>
      </c>
      <c r="E691" s="8">
        <v>47.5</v>
      </c>
      <c r="F691" s="8">
        <v>13.8</v>
      </c>
      <c r="G691" s="8" t="s">
        <v>30</v>
      </c>
      <c r="H691" s="8" t="s">
        <v>74</v>
      </c>
      <c r="I691" s="8" t="s">
        <v>250</v>
      </c>
      <c r="J691" s="8">
        <v>13.5</v>
      </c>
      <c r="K691" s="8">
        <v>460</v>
      </c>
      <c r="L691" s="8">
        <v>20</v>
      </c>
      <c r="M691" s="8">
        <v>1.47</v>
      </c>
      <c r="N691" s="9"/>
      <c r="P691" s="27">
        <v>27.03144931057523</v>
      </c>
      <c r="Q691" s="27">
        <f t="shared" si="90"/>
        <v>2.7031449310575231</v>
      </c>
      <c r="R691" s="8">
        <v>3</v>
      </c>
      <c r="T691" s="27">
        <v>78.441649642492294</v>
      </c>
      <c r="U691" s="27">
        <f t="shared" si="91"/>
        <v>7.844164964249229</v>
      </c>
      <c r="V691" s="8">
        <v>3</v>
      </c>
      <c r="X691" s="33">
        <v>105.47309895306752</v>
      </c>
      <c r="Y691" s="27">
        <f t="shared" si="92"/>
        <v>10.547309895306752</v>
      </c>
      <c r="Z691" s="8">
        <v>3</v>
      </c>
      <c r="AB691" s="8">
        <v>0.44422140440875807</v>
      </c>
      <c r="AC691" s="27">
        <f t="shared" si="93"/>
        <v>4.4422140440875807E-2</v>
      </c>
      <c r="AD691" s="8">
        <v>3</v>
      </c>
      <c r="AF691" s="9"/>
      <c r="AG691" s="9"/>
      <c r="AJ691" s="9"/>
      <c r="AK691" s="9"/>
      <c r="AN691" s="9"/>
      <c r="AO691" s="9"/>
      <c r="AR691" s="9"/>
      <c r="AS691" s="9"/>
      <c r="AV691" s="9"/>
      <c r="AW691" s="9"/>
      <c r="AZ691" s="9"/>
      <c r="BA691" s="9"/>
      <c r="BD691" s="27"/>
      <c r="BE691" s="27"/>
      <c r="BP691" s="27"/>
      <c r="BQ691" s="27"/>
    </row>
    <row r="692" spans="1:77" s="8" customFormat="1" x14ac:dyDescent="0.45">
      <c r="B692" s="9">
        <v>40.32</v>
      </c>
      <c r="C692" s="9">
        <v>-3.32</v>
      </c>
      <c r="D692" s="8">
        <v>38.700000000000003</v>
      </c>
      <c r="E692" s="8">
        <v>47.5</v>
      </c>
      <c r="F692" s="8">
        <v>13.8</v>
      </c>
      <c r="G692" s="8" t="s">
        <v>30</v>
      </c>
      <c r="H692" s="8" t="s">
        <v>74</v>
      </c>
      <c r="I692" s="8">
        <v>2005</v>
      </c>
      <c r="J692" s="8">
        <v>13.5</v>
      </c>
      <c r="K692" s="8">
        <v>460</v>
      </c>
      <c r="L692" s="8">
        <v>20</v>
      </c>
      <c r="M692" s="8">
        <v>1.47</v>
      </c>
      <c r="N692" s="9"/>
      <c r="P692" s="27">
        <v>81.134969325153321</v>
      </c>
      <c r="Q692" s="27">
        <f t="shared" si="90"/>
        <v>8.1134969325153321</v>
      </c>
      <c r="R692" s="8">
        <v>3</v>
      </c>
      <c r="T692" s="27">
        <v>49.772727272727266</v>
      </c>
      <c r="U692" s="27">
        <f t="shared" si="91"/>
        <v>4.9772727272727266</v>
      </c>
      <c r="V692" s="8">
        <v>3</v>
      </c>
      <c r="X692" s="33">
        <v>130.9076965978806</v>
      </c>
      <c r="Y692" s="27">
        <f t="shared" si="92"/>
        <v>13.090769659788061</v>
      </c>
      <c r="Z692" s="8">
        <v>3</v>
      </c>
      <c r="AB692" s="8">
        <v>0.47767740976171891</v>
      </c>
      <c r="AC692" s="27">
        <f t="shared" si="93"/>
        <v>4.7767740976171889E-2</v>
      </c>
      <c r="AD692" s="8">
        <v>3</v>
      </c>
      <c r="AF692" s="9"/>
      <c r="AG692" s="9"/>
      <c r="AJ692" s="9"/>
      <c r="AK692" s="9"/>
      <c r="AN692" s="9"/>
      <c r="AO692" s="9"/>
      <c r="AR692" s="9"/>
      <c r="AS692" s="9"/>
      <c r="AV692" s="9"/>
      <c r="AW692" s="9"/>
      <c r="AZ692" s="9"/>
      <c r="BA692" s="9"/>
      <c r="BD692" s="27"/>
      <c r="BE692" s="27"/>
      <c r="BP692" s="27"/>
      <c r="BQ692" s="27"/>
    </row>
    <row r="693" spans="1:77" s="8" customFormat="1" x14ac:dyDescent="0.45">
      <c r="B693" s="9">
        <v>40.32</v>
      </c>
      <c r="C693" s="9">
        <v>-3.32</v>
      </c>
      <c r="D693" s="8">
        <v>38.700000000000003</v>
      </c>
      <c r="E693" s="8">
        <v>47.5</v>
      </c>
      <c r="F693" s="8">
        <v>13.8</v>
      </c>
      <c r="G693" s="8" t="s">
        <v>30</v>
      </c>
      <c r="H693" s="8" t="s">
        <v>74</v>
      </c>
      <c r="I693" s="8">
        <v>2005</v>
      </c>
      <c r="J693" s="8">
        <v>13.5</v>
      </c>
      <c r="K693" s="8">
        <v>460</v>
      </c>
      <c r="L693" s="8">
        <v>20</v>
      </c>
      <c r="M693" s="8">
        <v>1.47</v>
      </c>
      <c r="N693" s="9"/>
      <c r="P693" s="27">
        <v>23.466257668711648</v>
      </c>
      <c r="Q693" s="27">
        <f t="shared" si="90"/>
        <v>2.3466257668711648</v>
      </c>
      <c r="R693" s="8">
        <v>3</v>
      </c>
      <c r="T693" s="27">
        <v>118.63636363636355</v>
      </c>
      <c r="U693" s="27">
        <f t="shared" si="91"/>
        <v>11.863636363636356</v>
      </c>
      <c r="V693" s="8">
        <v>3</v>
      </c>
      <c r="X693" s="33">
        <v>142.10262130507522</v>
      </c>
      <c r="Y693" s="27">
        <f t="shared" si="92"/>
        <v>14.210262130507521</v>
      </c>
      <c r="Z693" s="8">
        <v>3</v>
      </c>
      <c r="AB693" s="8">
        <v>0.45165607226497156</v>
      </c>
      <c r="AC693" s="27">
        <f t="shared" si="93"/>
        <v>4.5165607226497158E-2</v>
      </c>
      <c r="AD693" s="8">
        <v>3</v>
      </c>
      <c r="AF693" s="9"/>
      <c r="AG693" s="9"/>
      <c r="AJ693" s="9"/>
      <c r="AK693" s="9"/>
      <c r="AN693" s="9"/>
      <c r="AO693" s="9"/>
      <c r="AR693" s="9"/>
      <c r="AS693" s="9"/>
      <c r="AV693" s="9"/>
      <c r="AW693" s="9"/>
      <c r="AZ693" s="9"/>
      <c r="BA693" s="9"/>
      <c r="BD693" s="27"/>
      <c r="BE693" s="27"/>
      <c r="BP693" s="27"/>
      <c r="BQ693" s="27"/>
    </row>
    <row r="694" spans="1:77" s="8" customFormat="1" x14ac:dyDescent="0.45">
      <c r="B694" s="9">
        <v>40.32</v>
      </c>
      <c r="C694" s="9">
        <v>-3.32</v>
      </c>
      <c r="D694" s="8">
        <v>38.700000000000003</v>
      </c>
      <c r="E694" s="8">
        <v>47.5</v>
      </c>
      <c r="F694" s="8">
        <v>13.8</v>
      </c>
      <c r="G694" s="8" t="s">
        <v>30</v>
      </c>
      <c r="H694" s="8" t="s">
        <v>74</v>
      </c>
      <c r="I694" s="8">
        <v>2004</v>
      </c>
      <c r="J694" s="8">
        <v>13.5</v>
      </c>
      <c r="K694" s="8">
        <v>460</v>
      </c>
      <c r="L694" s="8">
        <v>20</v>
      </c>
      <c r="M694" s="8">
        <v>1.47</v>
      </c>
      <c r="N694" s="9"/>
      <c r="P694" s="27">
        <v>26.608910891089121</v>
      </c>
      <c r="Q694" s="27">
        <f t="shared" si="90"/>
        <v>2.6608910891089121</v>
      </c>
      <c r="R694" s="8">
        <v>3</v>
      </c>
      <c r="T694" s="27">
        <v>46.769662921348328</v>
      </c>
      <c r="U694" s="27">
        <f t="shared" si="91"/>
        <v>4.6769662921348329</v>
      </c>
      <c r="V694" s="8">
        <v>3</v>
      </c>
      <c r="X694" s="33">
        <v>73.378573812437452</v>
      </c>
      <c r="Y694" s="27">
        <f t="shared" si="92"/>
        <v>7.3378573812437455</v>
      </c>
      <c r="Z694" s="8">
        <v>3</v>
      </c>
      <c r="AB694" s="8">
        <v>0.47024274190550541</v>
      </c>
      <c r="AC694" s="27">
        <f t="shared" si="93"/>
        <v>4.7024274190550538E-2</v>
      </c>
      <c r="AD694" s="8">
        <v>3</v>
      </c>
      <c r="AF694" s="9"/>
      <c r="AG694" s="9"/>
      <c r="AJ694" s="9"/>
      <c r="AK694" s="9"/>
      <c r="AN694" s="9"/>
      <c r="AO694" s="9"/>
      <c r="AR694" s="9"/>
      <c r="AS694" s="9"/>
      <c r="AV694" s="9"/>
      <c r="AW694" s="9"/>
      <c r="AZ694" s="9"/>
      <c r="BA694" s="9"/>
      <c r="BD694" s="27"/>
      <c r="BE694" s="27"/>
      <c r="BP694" s="27"/>
      <c r="BQ694" s="27"/>
    </row>
    <row r="695" spans="1:77" s="8" customFormat="1" x14ac:dyDescent="0.45">
      <c r="B695" s="9">
        <v>40.32</v>
      </c>
      <c r="C695" s="9">
        <v>-3.32</v>
      </c>
      <c r="D695" s="8">
        <v>38.700000000000003</v>
      </c>
      <c r="E695" s="8">
        <v>47.5</v>
      </c>
      <c r="F695" s="8">
        <v>13.8</v>
      </c>
      <c r="G695" s="8" t="s">
        <v>30</v>
      </c>
      <c r="H695" s="8" t="s">
        <v>74</v>
      </c>
      <c r="I695" s="8" t="s">
        <v>250</v>
      </c>
      <c r="J695" s="8">
        <v>13.5</v>
      </c>
      <c r="K695" s="8">
        <v>460</v>
      </c>
      <c r="L695" s="8">
        <v>20</v>
      </c>
      <c r="M695" s="8">
        <v>1.47</v>
      </c>
      <c r="N695" s="9"/>
      <c r="P695" s="27">
        <v>92.753953309441343</v>
      </c>
      <c r="Q695" s="27">
        <f t="shared" si="90"/>
        <v>9.2753953309441339</v>
      </c>
      <c r="R695" s="8">
        <v>3</v>
      </c>
      <c r="T695" s="27">
        <v>37.000127681307461</v>
      </c>
      <c r="U695" s="27">
        <f t="shared" si="91"/>
        <v>3.7000127681307462</v>
      </c>
      <c r="V695" s="8">
        <v>3</v>
      </c>
      <c r="X695" s="33">
        <v>129.7540809907488</v>
      </c>
      <c r="Y695" s="27">
        <f t="shared" si="92"/>
        <v>12.97540809907488</v>
      </c>
      <c r="Z695" s="8">
        <v>3</v>
      </c>
      <c r="AB695" s="8">
        <v>0.51392141556075988</v>
      </c>
      <c r="AC695" s="27">
        <f t="shared" si="93"/>
        <v>5.1392141556075986E-2</v>
      </c>
      <c r="AD695" s="8">
        <v>3</v>
      </c>
      <c r="AF695" s="9"/>
      <c r="AG695" s="9"/>
      <c r="AJ695" s="9"/>
      <c r="AK695" s="9"/>
      <c r="AN695" s="9"/>
      <c r="AO695" s="9"/>
      <c r="AR695" s="9"/>
      <c r="AS695" s="9"/>
      <c r="AV695" s="9"/>
      <c r="AW695" s="9"/>
      <c r="AZ695" s="9"/>
      <c r="BA695" s="9"/>
      <c r="BD695" s="27"/>
      <c r="BE695" s="27"/>
      <c r="BP695" s="27"/>
      <c r="BQ695" s="27"/>
    </row>
    <row r="696" spans="1:77" s="8" customFormat="1" x14ac:dyDescent="0.45">
      <c r="B696" s="9">
        <v>40.32</v>
      </c>
      <c r="C696" s="9">
        <v>-3.32</v>
      </c>
      <c r="D696" s="8">
        <v>38.700000000000003</v>
      </c>
      <c r="E696" s="8">
        <v>47.5</v>
      </c>
      <c r="F696" s="8">
        <v>13.8</v>
      </c>
      <c r="G696" s="8" t="s">
        <v>30</v>
      </c>
      <c r="H696" s="8" t="s">
        <v>74</v>
      </c>
      <c r="I696" s="8" t="s">
        <v>250</v>
      </c>
      <c r="J696" s="8">
        <v>13.5</v>
      </c>
      <c r="K696" s="8">
        <v>460</v>
      </c>
      <c r="L696" s="8">
        <v>20</v>
      </c>
      <c r="M696" s="8">
        <v>1.47</v>
      </c>
      <c r="N696" s="9"/>
      <c r="P696" s="27">
        <v>31.431973718844315</v>
      </c>
      <c r="Q696" s="27">
        <f t="shared" si="90"/>
        <v>3.1431973718844315</v>
      </c>
      <c r="R696" s="8">
        <v>3</v>
      </c>
      <c r="T696" s="27">
        <v>97.660878447395191</v>
      </c>
      <c r="U696" s="27">
        <f t="shared" si="91"/>
        <v>9.7660878447395199</v>
      </c>
      <c r="V696" s="8">
        <v>3</v>
      </c>
      <c r="X696" s="33">
        <v>129.09285216623951</v>
      </c>
      <c r="Y696" s="27">
        <f t="shared" si="92"/>
        <v>12.909285216623951</v>
      </c>
      <c r="Z696" s="8">
        <v>3</v>
      </c>
      <c r="AB696" s="8">
        <v>0.49533474592022597</v>
      </c>
      <c r="AC696" s="27">
        <f t="shared" si="93"/>
        <v>4.9533474592022599E-2</v>
      </c>
      <c r="AD696" s="8">
        <v>3</v>
      </c>
      <c r="AF696" s="9"/>
      <c r="AG696" s="9"/>
      <c r="AJ696" s="9"/>
      <c r="AK696" s="9"/>
      <c r="AN696" s="9"/>
      <c r="AO696" s="9"/>
      <c r="AR696" s="9"/>
      <c r="AS696" s="9"/>
      <c r="AV696" s="9"/>
      <c r="AW696" s="9"/>
      <c r="AZ696" s="9"/>
      <c r="BA696" s="9"/>
      <c r="BD696" s="27"/>
      <c r="BE696" s="27"/>
      <c r="BP696" s="27"/>
      <c r="BQ696" s="27"/>
    </row>
    <row r="697" spans="1:77" s="8" customFormat="1" x14ac:dyDescent="0.45">
      <c r="B697" s="9">
        <v>40.32</v>
      </c>
      <c r="C697" s="9">
        <v>-3.32</v>
      </c>
      <c r="D697" s="8">
        <v>38.700000000000003</v>
      </c>
      <c r="E697" s="8">
        <v>47.5</v>
      </c>
      <c r="F697" s="8">
        <v>13.8</v>
      </c>
      <c r="G697" s="8" t="s">
        <v>30</v>
      </c>
      <c r="H697" s="8" t="s">
        <v>74</v>
      </c>
      <c r="I697" s="8">
        <v>2004</v>
      </c>
      <c r="J697" s="8">
        <v>13.5</v>
      </c>
      <c r="K697" s="8">
        <v>460</v>
      </c>
      <c r="L697" s="8">
        <v>20</v>
      </c>
      <c r="M697" s="8">
        <v>1.47</v>
      </c>
      <c r="N697" s="9"/>
      <c r="P697" s="27">
        <v>104.37293729372936</v>
      </c>
      <c r="Q697" s="27">
        <f t="shared" si="90"/>
        <v>10.437293729372936</v>
      </c>
      <c r="R697" s="8">
        <v>3</v>
      </c>
      <c r="T697" s="27">
        <v>24.227528089887649</v>
      </c>
      <c r="U697" s="27">
        <f t="shared" si="91"/>
        <v>2.4227528089887649</v>
      </c>
      <c r="V697" s="8">
        <v>3</v>
      </c>
      <c r="X697" s="33">
        <v>128.60046538361701</v>
      </c>
      <c r="Y697" s="27">
        <f t="shared" si="92"/>
        <v>12.860046538361701</v>
      </c>
      <c r="Z697" s="8">
        <v>3</v>
      </c>
      <c r="AB697" s="8">
        <v>0.55016542135980073</v>
      </c>
      <c r="AC697" s="27">
        <f t="shared" si="93"/>
        <v>5.5016542135980076E-2</v>
      </c>
      <c r="AD697" s="8">
        <v>3</v>
      </c>
      <c r="AF697" s="9"/>
      <c r="AG697" s="9"/>
      <c r="AJ697" s="9"/>
      <c r="AK697" s="9"/>
      <c r="AN697" s="9"/>
      <c r="AO697" s="9"/>
      <c r="AR697" s="9"/>
      <c r="AS697" s="9"/>
      <c r="AV697" s="9"/>
      <c r="AW697" s="9"/>
      <c r="AZ697" s="9"/>
      <c r="BA697" s="9"/>
      <c r="BD697" s="27"/>
      <c r="BE697" s="27"/>
      <c r="BP697" s="27"/>
      <c r="BQ697" s="27"/>
    </row>
    <row r="698" spans="1:77" s="8" customFormat="1" x14ac:dyDescent="0.45">
      <c r="B698" s="9">
        <v>40.32</v>
      </c>
      <c r="C698" s="9">
        <v>-3.32</v>
      </c>
      <c r="D698" s="8">
        <v>38.700000000000003</v>
      </c>
      <c r="E698" s="8">
        <v>47.5</v>
      </c>
      <c r="F698" s="8">
        <v>13.8</v>
      </c>
      <c r="G698" s="8" t="s">
        <v>30</v>
      </c>
      <c r="H698" s="8" t="s">
        <v>74</v>
      </c>
      <c r="I698" s="8">
        <v>2004</v>
      </c>
      <c r="J698" s="8">
        <v>13.5</v>
      </c>
      <c r="K698" s="8">
        <v>460</v>
      </c>
      <c r="L698" s="8">
        <v>20</v>
      </c>
      <c r="M698" s="8">
        <v>1.47</v>
      </c>
      <c r="N698" s="9"/>
      <c r="P698" s="27">
        <v>39.397689768976981</v>
      </c>
      <c r="Q698" s="27">
        <f t="shared" si="90"/>
        <v>3.9397689768976982</v>
      </c>
      <c r="R698" s="8">
        <v>3</v>
      </c>
      <c r="T698" s="27">
        <v>76.685393258426828</v>
      </c>
      <c r="U698" s="27">
        <f t="shared" si="91"/>
        <v>7.6685393258426826</v>
      </c>
      <c r="V698" s="8">
        <v>3</v>
      </c>
      <c r="X698" s="33">
        <v>116.0830830274038</v>
      </c>
      <c r="Y698" s="27">
        <f t="shared" si="92"/>
        <v>11.60830830274038</v>
      </c>
      <c r="Z698" s="8">
        <v>3</v>
      </c>
      <c r="AB698" s="8">
        <v>0.53901341957548043</v>
      </c>
      <c r="AC698" s="27">
        <f t="shared" si="93"/>
        <v>5.3901341957548046E-2</v>
      </c>
      <c r="AD698" s="8">
        <v>3</v>
      </c>
      <c r="AF698" s="9"/>
      <c r="AG698" s="9"/>
      <c r="AJ698" s="9"/>
      <c r="AK698" s="9"/>
      <c r="AN698" s="9"/>
      <c r="AO698" s="9"/>
      <c r="AR698" s="9"/>
      <c r="AS698" s="9"/>
      <c r="AV698" s="9"/>
      <c r="AW698" s="9"/>
      <c r="AZ698" s="9"/>
      <c r="BA698" s="9"/>
      <c r="BD698" s="27"/>
      <c r="BE698" s="27"/>
      <c r="BP698" s="27"/>
      <c r="BQ698" s="27"/>
    </row>
    <row r="699" spans="1:77" s="8" customFormat="1" x14ac:dyDescent="0.45">
      <c r="A699" s="8" t="s">
        <v>251</v>
      </c>
      <c r="B699" s="9">
        <v>26.419722222222223</v>
      </c>
      <c r="C699" s="9">
        <v>-81.421944444444449</v>
      </c>
      <c r="G699" s="8" t="s">
        <v>30</v>
      </c>
      <c r="H699" s="8" t="s">
        <v>60</v>
      </c>
      <c r="L699" s="8">
        <v>10</v>
      </c>
      <c r="M699" s="8">
        <v>1.4</v>
      </c>
      <c r="N699" s="9"/>
      <c r="P699" s="27">
        <v>30.882352941176485</v>
      </c>
      <c r="Q699" s="27">
        <f t="shared" si="90"/>
        <v>3.0882352941176485</v>
      </c>
      <c r="R699" s="8">
        <v>3</v>
      </c>
      <c r="T699" s="27">
        <v>67.200630252100851</v>
      </c>
      <c r="U699" s="27">
        <f t="shared" si="91"/>
        <v>6.7200630252100853</v>
      </c>
      <c r="V699" s="8">
        <v>3</v>
      </c>
      <c r="X699" s="33">
        <v>98.082983193277329</v>
      </c>
      <c r="Y699" s="33">
        <f t="shared" si="92"/>
        <v>9.8082983193277329</v>
      </c>
      <c r="Z699" s="29">
        <v>3</v>
      </c>
      <c r="AB699" s="9">
        <v>2.7472527472527499</v>
      </c>
      <c r="AC699" s="9">
        <f t="shared" si="93"/>
        <v>0.27472527472527497</v>
      </c>
      <c r="AD699" s="8">
        <v>3</v>
      </c>
      <c r="AF699" s="9"/>
      <c r="AG699" s="9"/>
      <c r="AJ699" s="9"/>
      <c r="AK699" s="9"/>
      <c r="AN699" s="9"/>
      <c r="AO699" s="9"/>
      <c r="AR699" s="9"/>
      <c r="AS699" s="9"/>
      <c r="AV699" s="9"/>
      <c r="AW699" s="9"/>
      <c r="AZ699" s="9"/>
      <c r="BA699" s="9"/>
      <c r="BD699" s="27"/>
      <c r="BE699" s="27"/>
      <c r="BP699" s="27"/>
      <c r="BQ699" s="27"/>
    </row>
    <row r="700" spans="1:77" s="8" customFormat="1" x14ac:dyDescent="0.45">
      <c r="B700" s="9">
        <v>26.419722222222223</v>
      </c>
      <c r="C700" s="9">
        <v>-81.422222222222217</v>
      </c>
      <c r="G700" s="8" t="s">
        <v>30</v>
      </c>
      <c r="H700" s="8" t="s">
        <v>60</v>
      </c>
      <c r="L700" s="8">
        <v>10</v>
      </c>
      <c r="M700" s="8">
        <v>1.42</v>
      </c>
      <c r="N700" s="9"/>
      <c r="P700" s="27">
        <v>43.839285714285666</v>
      </c>
      <c r="Q700" s="27">
        <f t="shared" si="90"/>
        <v>4.3839285714285667</v>
      </c>
      <c r="R700" s="8">
        <v>3</v>
      </c>
      <c r="T700" s="27">
        <v>13.258928571428569</v>
      </c>
      <c r="U700" s="27">
        <f t="shared" si="91"/>
        <v>1.325892857142857</v>
      </c>
      <c r="V700" s="8">
        <v>3</v>
      </c>
      <c r="X700" s="33">
        <v>57.098214285714235</v>
      </c>
      <c r="Y700" s="33">
        <f t="shared" si="92"/>
        <v>5.7098214285714235</v>
      </c>
      <c r="Z700" s="29">
        <v>3</v>
      </c>
      <c r="AB700" s="9">
        <v>1.414891025280635</v>
      </c>
      <c r="AC700" s="9">
        <f t="shared" si="93"/>
        <v>0.14148910252806352</v>
      </c>
      <c r="AD700" s="8">
        <v>3</v>
      </c>
      <c r="AF700" s="9"/>
      <c r="AG700" s="9"/>
      <c r="AJ700" s="9"/>
      <c r="AK700" s="9"/>
      <c r="AN700" s="9"/>
      <c r="AO700" s="9"/>
      <c r="AR700" s="9"/>
      <c r="AS700" s="9"/>
      <c r="AV700" s="9"/>
      <c r="AW700" s="9"/>
      <c r="AZ700" s="9"/>
      <c r="BA700" s="9"/>
      <c r="BD700" s="27"/>
      <c r="BE700" s="27"/>
      <c r="BP700" s="27"/>
      <c r="BQ700" s="27"/>
    </row>
    <row r="701" spans="1:77" s="8" customFormat="1" x14ac:dyDescent="0.45">
      <c r="A701" s="8" t="s">
        <v>252</v>
      </c>
      <c r="B701" s="9">
        <v>42.666666666666664</v>
      </c>
      <c r="C701" s="9">
        <v>-76.88333333333334</v>
      </c>
      <c r="D701" s="39"/>
      <c r="E701" s="39"/>
      <c r="F701" s="39"/>
      <c r="G701" s="8" t="s">
        <v>30</v>
      </c>
      <c r="H701" s="8" t="s">
        <v>253</v>
      </c>
      <c r="J701" s="8">
        <v>9</v>
      </c>
      <c r="K701" s="8">
        <v>880</v>
      </c>
      <c r="L701" s="8">
        <v>20</v>
      </c>
      <c r="M701" s="8">
        <v>1.3</v>
      </c>
      <c r="N701" s="9"/>
      <c r="P701" s="27"/>
      <c r="Q701" s="27"/>
      <c r="T701" s="27"/>
      <c r="U701" s="27"/>
      <c r="X701" s="27">
        <v>2.5384615384615383</v>
      </c>
      <c r="Y701" s="27">
        <f t="shared" si="92"/>
        <v>0.25384615384615383</v>
      </c>
      <c r="Z701" s="29">
        <v>3</v>
      </c>
      <c r="AB701" s="9">
        <v>0.11565739225313686</v>
      </c>
      <c r="AC701" s="9">
        <v>0.12875068194217115</v>
      </c>
      <c r="AD701" s="8">
        <v>4</v>
      </c>
      <c r="AF701" s="9">
        <v>16.923076923076923</v>
      </c>
      <c r="AG701" s="9">
        <f t="shared" ref="AG701:AG733" si="94">AF701/10</f>
        <v>1.6923076923076923</v>
      </c>
      <c r="AH701" s="8">
        <v>3</v>
      </c>
      <c r="AJ701" s="9">
        <v>1.5769230769230769</v>
      </c>
      <c r="AK701" s="9">
        <f t="shared" ref="AK701:AK723" si="95">AJ701/10</f>
        <v>0.15769230769230769</v>
      </c>
      <c r="AL701" s="8">
        <v>3</v>
      </c>
      <c r="AN701" s="9">
        <v>10.731707317073171</v>
      </c>
      <c r="AO701" s="9">
        <f t="shared" ref="AO701:AO723" si="96">AN701/10</f>
        <v>1.0731707317073171</v>
      </c>
      <c r="AP701" s="8">
        <v>3</v>
      </c>
      <c r="AR701" s="9"/>
      <c r="AS701" s="9"/>
      <c r="AV701" s="9"/>
      <c r="AW701" s="9"/>
      <c r="AZ701" s="9"/>
      <c r="BA701" s="9"/>
      <c r="BD701" s="27"/>
      <c r="BE701" s="27"/>
      <c r="BP701" s="27"/>
      <c r="BQ701" s="27"/>
      <c r="BX701" s="9"/>
      <c r="BY701" s="9"/>
    </row>
    <row r="702" spans="1:77" s="8" customFormat="1" x14ac:dyDescent="0.45">
      <c r="B702" s="9">
        <v>42.666666666666664</v>
      </c>
      <c r="C702" s="9">
        <v>-76.88333333333334</v>
      </c>
      <c r="D702" s="39"/>
      <c r="E702" s="39"/>
      <c r="F702" s="39"/>
      <c r="G702" s="8" t="s">
        <v>30</v>
      </c>
      <c r="H702" s="8" t="s">
        <v>110</v>
      </c>
      <c r="J702" s="8">
        <v>9</v>
      </c>
      <c r="K702" s="8">
        <v>880</v>
      </c>
      <c r="L702" s="8">
        <v>20</v>
      </c>
      <c r="M702" s="8">
        <v>1.3</v>
      </c>
      <c r="N702" s="9"/>
      <c r="P702" s="27"/>
      <c r="Q702" s="27"/>
      <c r="T702" s="27"/>
      <c r="U702" s="27"/>
      <c r="X702" s="27">
        <v>2.0769230769230771</v>
      </c>
      <c r="Y702" s="27">
        <f t="shared" si="92"/>
        <v>0.2076923076923077</v>
      </c>
      <c r="Z702" s="29">
        <v>3</v>
      </c>
      <c r="AB702" s="9">
        <v>5.2373158756137503E-2</v>
      </c>
      <c r="AC702" s="9">
        <v>8.7288597926897527E-3</v>
      </c>
      <c r="AD702" s="8">
        <v>4</v>
      </c>
      <c r="AF702" s="9">
        <v>17.307692307692307</v>
      </c>
      <c r="AG702" s="9">
        <f t="shared" si="94"/>
        <v>1.7307692307692306</v>
      </c>
      <c r="AH702" s="8">
        <v>3</v>
      </c>
      <c r="AJ702" s="9">
        <v>1.7692307692307692</v>
      </c>
      <c r="AK702" s="9">
        <f t="shared" si="95"/>
        <v>0.17692307692307691</v>
      </c>
      <c r="AL702" s="8">
        <v>3</v>
      </c>
      <c r="AN702" s="9">
        <v>9.7826086956521738</v>
      </c>
      <c r="AO702" s="9">
        <f t="shared" si="96"/>
        <v>0.97826086956521741</v>
      </c>
      <c r="AP702" s="8">
        <v>3</v>
      </c>
      <c r="AR702" s="9"/>
      <c r="AS702" s="9"/>
      <c r="AV702" s="9"/>
      <c r="AW702" s="9"/>
      <c r="AZ702" s="9"/>
      <c r="BA702" s="9"/>
      <c r="BD702" s="27"/>
      <c r="BE702" s="27"/>
      <c r="BP702" s="27"/>
      <c r="BQ702" s="27"/>
      <c r="BX702" s="9"/>
      <c r="BY702" s="9"/>
    </row>
    <row r="703" spans="1:77" s="8" customFormat="1" x14ac:dyDescent="0.45">
      <c r="B703" s="9">
        <v>42.666666666666664</v>
      </c>
      <c r="C703" s="9">
        <v>-76.88333333333334</v>
      </c>
      <c r="D703" s="39"/>
      <c r="E703" s="39"/>
      <c r="F703" s="39"/>
      <c r="G703" s="8" t="s">
        <v>30</v>
      </c>
      <c r="H703" s="8" t="s">
        <v>110</v>
      </c>
      <c r="J703" s="8">
        <v>9</v>
      </c>
      <c r="K703" s="8">
        <v>880</v>
      </c>
      <c r="L703" s="8">
        <v>20</v>
      </c>
      <c r="M703" s="8">
        <v>1.3</v>
      </c>
      <c r="N703" s="9"/>
      <c r="P703" s="27"/>
      <c r="Q703" s="27"/>
      <c r="T703" s="27"/>
      <c r="U703" s="27"/>
      <c r="X703" s="27">
        <v>2.6538461538461537</v>
      </c>
      <c r="Y703" s="27">
        <f t="shared" si="92"/>
        <v>0.26538461538461539</v>
      </c>
      <c r="Z703" s="29">
        <v>3</v>
      </c>
      <c r="AB703" s="9">
        <v>4.5826513911620188E-2</v>
      </c>
      <c r="AC703" s="9">
        <v>1.7457719585379481E-2</v>
      </c>
      <c r="AD703" s="8">
        <v>4</v>
      </c>
      <c r="AF703" s="9">
        <v>21.923076923076923</v>
      </c>
      <c r="AG703" s="9">
        <f t="shared" si="94"/>
        <v>2.1923076923076925</v>
      </c>
      <c r="AH703" s="8">
        <v>3</v>
      </c>
      <c r="AJ703" s="9">
        <v>2.0769230769230771</v>
      </c>
      <c r="AK703" s="9">
        <f t="shared" si="95"/>
        <v>0.2076923076923077</v>
      </c>
      <c r="AL703" s="8">
        <v>3</v>
      </c>
      <c r="AN703" s="9">
        <v>10.555555555555555</v>
      </c>
      <c r="AO703" s="9">
        <f t="shared" si="96"/>
        <v>1.0555555555555556</v>
      </c>
      <c r="AP703" s="8">
        <v>3</v>
      </c>
      <c r="AR703" s="9"/>
      <c r="AS703" s="9"/>
      <c r="AV703" s="9"/>
      <c r="AW703" s="9"/>
      <c r="AZ703" s="9"/>
      <c r="BA703" s="9"/>
      <c r="BD703" s="27"/>
      <c r="BE703" s="27"/>
      <c r="BP703" s="27"/>
      <c r="BQ703" s="27"/>
      <c r="BX703" s="9"/>
      <c r="BY703" s="9"/>
    </row>
    <row r="704" spans="1:77" s="8" customFormat="1" x14ac:dyDescent="0.45">
      <c r="B704" s="9">
        <v>42.666666666666664</v>
      </c>
      <c r="C704" s="9">
        <v>-76.88333333333334</v>
      </c>
      <c r="D704" s="39"/>
      <c r="E704" s="39"/>
      <c r="F704" s="39"/>
      <c r="G704" s="8" t="s">
        <v>30</v>
      </c>
      <c r="H704" s="8" t="s">
        <v>110</v>
      </c>
      <c r="J704" s="8">
        <v>9</v>
      </c>
      <c r="K704" s="8">
        <v>880</v>
      </c>
      <c r="L704" s="8">
        <v>20</v>
      </c>
      <c r="M704" s="8">
        <v>1.3</v>
      </c>
      <c r="N704" s="9"/>
      <c r="P704" s="27"/>
      <c r="Q704" s="27"/>
      <c r="T704" s="27"/>
      <c r="U704" s="27"/>
      <c r="X704" s="27">
        <v>3.3461538461538463</v>
      </c>
      <c r="Y704" s="27">
        <f t="shared" si="92"/>
        <v>0.33461538461538465</v>
      </c>
      <c r="Z704" s="29">
        <v>3</v>
      </c>
      <c r="AB704" s="9">
        <v>2.5095471903982532E-2</v>
      </c>
      <c r="AC704" s="9">
        <v>1.0911074740861991E-2</v>
      </c>
      <c r="AD704" s="8">
        <v>4</v>
      </c>
      <c r="AF704" s="9">
        <v>21.923076923076923</v>
      </c>
      <c r="AG704" s="9">
        <f t="shared" si="94"/>
        <v>2.1923076923076925</v>
      </c>
      <c r="AH704" s="8">
        <v>3</v>
      </c>
      <c r="AJ704" s="9">
        <v>2</v>
      </c>
      <c r="AK704" s="9">
        <f t="shared" si="95"/>
        <v>0.2</v>
      </c>
      <c r="AL704" s="8">
        <v>3</v>
      </c>
      <c r="AN704" s="9">
        <v>10.961538461538462</v>
      </c>
      <c r="AO704" s="9">
        <f t="shared" si="96"/>
        <v>1.0961538461538463</v>
      </c>
      <c r="AP704" s="8">
        <v>3</v>
      </c>
      <c r="AR704" s="9"/>
      <c r="AS704" s="9"/>
      <c r="AV704" s="9"/>
      <c r="AW704" s="9"/>
      <c r="AZ704" s="9"/>
      <c r="BA704" s="9"/>
      <c r="BD704" s="27"/>
      <c r="BE704" s="27"/>
      <c r="BP704" s="27"/>
      <c r="BQ704" s="27"/>
      <c r="BX704" s="9"/>
      <c r="BY704" s="9"/>
    </row>
    <row r="705" spans="1:77" s="8" customFormat="1" x14ac:dyDescent="0.45">
      <c r="B705" s="9">
        <v>42.666666666666664</v>
      </c>
      <c r="C705" s="9">
        <v>-76.88333333333334</v>
      </c>
      <c r="D705" s="39"/>
      <c r="E705" s="39"/>
      <c r="F705" s="39"/>
      <c r="G705" s="8" t="s">
        <v>30</v>
      </c>
      <c r="H705" s="8" t="s">
        <v>253</v>
      </c>
      <c r="J705" s="8">
        <v>9</v>
      </c>
      <c r="K705" s="8">
        <v>880</v>
      </c>
      <c r="L705" s="8">
        <v>20</v>
      </c>
      <c r="M705" s="8">
        <v>1.3</v>
      </c>
      <c r="N705" s="9"/>
      <c r="P705" s="27"/>
      <c r="Q705" s="27"/>
      <c r="T705" s="27"/>
      <c r="U705" s="27"/>
      <c r="X705" s="27">
        <v>3.6153846153846154</v>
      </c>
      <c r="Y705" s="27">
        <f t="shared" si="92"/>
        <v>0.36153846153846153</v>
      </c>
      <c r="Z705" s="29">
        <v>3</v>
      </c>
      <c r="AB705" s="9">
        <v>4.9099836333878842E-2</v>
      </c>
      <c r="AC705" s="9">
        <v>1.3093289689034627E-2</v>
      </c>
      <c r="AD705" s="8">
        <v>4</v>
      </c>
      <c r="AF705" s="9">
        <v>20.384615384615383</v>
      </c>
      <c r="AG705" s="9">
        <f t="shared" si="94"/>
        <v>2.0384615384615383</v>
      </c>
      <c r="AH705" s="8">
        <v>3</v>
      </c>
      <c r="AJ705" s="9">
        <v>2.0384615384615383</v>
      </c>
      <c r="AK705" s="9">
        <f t="shared" si="95"/>
        <v>0.20384615384615384</v>
      </c>
      <c r="AL705" s="8">
        <v>3</v>
      </c>
      <c r="AN705" s="9">
        <v>10</v>
      </c>
      <c r="AO705" s="9">
        <f t="shared" si="96"/>
        <v>1</v>
      </c>
      <c r="AP705" s="8">
        <v>3</v>
      </c>
      <c r="AR705" s="9"/>
      <c r="AS705" s="9"/>
      <c r="AV705" s="9"/>
      <c r="AW705" s="9"/>
      <c r="AZ705" s="9"/>
      <c r="BA705" s="9"/>
      <c r="BD705" s="27"/>
      <c r="BE705" s="27"/>
      <c r="BP705" s="27"/>
      <c r="BQ705" s="27"/>
      <c r="BX705" s="9"/>
      <c r="BY705" s="9"/>
    </row>
    <row r="706" spans="1:77" s="8" customFormat="1" x14ac:dyDescent="0.45">
      <c r="B706" s="9">
        <v>42.666666666666664</v>
      </c>
      <c r="C706" s="9">
        <v>-76.88333333333334</v>
      </c>
      <c r="D706" s="39"/>
      <c r="E706" s="39"/>
      <c r="F706" s="39"/>
      <c r="G706" s="8" t="s">
        <v>30</v>
      </c>
      <c r="H706" s="8" t="s">
        <v>254</v>
      </c>
      <c r="J706" s="8">
        <v>9</v>
      </c>
      <c r="K706" s="8">
        <v>880</v>
      </c>
      <c r="L706" s="8">
        <v>20</v>
      </c>
      <c r="M706" s="8">
        <v>1.3</v>
      </c>
      <c r="N706" s="9"/>
      <c r="P706" s="27"/>
      <c r="Q706" s="27"/>
      <c r="T706" s="27"/>
      <c r="U706" s="27"/>
      <c r="X706" s="27">
        <v>2.8461538461538463</v>
      </c>
      <c r="Y706" s="27">
        <f t="shared" si="92"/>
        <v>0.2846153846153846</v>
      </c>
      <c r="Z706" s="29">
        <v>3</v>
      </c>
      <c r="AB706" s="9">
        <v>4.364429896344775E-2</v>
      </c>
      <c r="AC706" s="9">
        <v>2.6186579378069234E-2</v>
      </c>
      <c r="AD706" s="8">
        <v>4</v>
      </c>
      <c r="AF706" s="9">
        <v>19.23076923076923</v>
      </c>
      <c r="AG706" s="9">
        <f t="shared" si="94"/>
        <v>1.9230769230769229</v>
      </c>
      <c r="AH706" s="8">
        <v>3</v>
      </c>
      <c r="AJ706" s="9">
        <v>1.7307692307692308</v>
      </c>
      <c r="AK706" s="9">
        <f t="shared" si="95"/>
        <v>0.17307692307692307</v>
      </c>
      <c r="AL706" s="8">
        <v>3</v>
      </c>
      <c r="AN706" s="9">
        <v>11.111111111111111</v>
      </c>
      <c r="AO706" s="9">
        <f t="shared" si="96"/>
        <v>1.1111111111111112</v>
      </c>
      <c r="AP706" s="8">
        <v>3</v>
      </c>
      <c r="AR706" s="9"/>
      <c r="AS706" s="9"/>
      <c r="AV706" s="9"/>
      <c r="AW706" s="9"/>
      <c r="AZ706" s="9"/>
      <c r="BA706" s="9"/>
      <c r="BD706" s="27"/>
      <c r="BE706" s="27"/>
      <c r="BP706" s="27"/>
      <c r="BQ706" s="27"/>
      <c r="BX706" s="9"/>
      <c r="BY706" s="9"/>
    </row>
    <row r="707" spans="1:77" s="8" customFormat="1" x14ac:dyDescent="0.45">
      <c r="B707" s="9">
        <v>42.666666666666664</v>
      </c>
      <c r="C707" s="9">
        <v>-76.88333333333334</v>
      </c>
      <c r="D707" s="39"/>
      <c r="E707" s="39"/>
      <c r="F707" s="39"/>
      <c r="G707" s="8" t="s">
        <v>30</v>
      </c>
      <c r="H707" s="8" t="s">
        <v>253</v>
      </c>
      <c r="J707" s="8">
        <v>9</v>
      </c>
      <c r="K707" s="8">
        <v>880</v>
      </c>
      <c r="L707" s="8">
        <v>20</v>
      </c>
      <c r="M707" s="8">
        <v>1.3</v>
      </c>
      <c r="N707" s="9"/>
      <c r="P707" s="27"/>
      <c r="Q707" s="27"/>
      <c r="T707" s="27"/>
      <c r="U707" s="27"/>
      <c r="X707" s="27">
        <v>3.2692307692307692</v>
      </c>
      <c r="Y707" s="27">
        <f t="shared" si="92"/>
        <v>0.32692307692307693</v>
      </c>
      <c r="Z707" s="29">
        <v>3</v>
      </c>
      <c r="AB707" s="9">
        <v>0.14620840152755066</v>
      </c>
      <c r="AC707" s="9">
        <v>6.1102018548826922E-2</v>
      </c>
      <c r="AD707" s="8">
        <v>4</v>
      </c>
      <c r="AF707" s="9">
        <v>15.384615384615385</v>
      </c>
      <c r="AG707" s="9">
        <f t="shared" si="94"/>
        <v>1.5384615384615385</v>
      </c>
      <c r="AH707" s="8">
        <v>3</v>
      </c>
      <c r="AJ707" s="9">
        <v>1.3846153846153846</v>
      </c>
      <c r="AK707" s="9">
        <f t="shared" si="95"/>
        <v>0.13846153846153847</v>
      </c>
      <c r="AL707" s="8">
        <v>3</v>
      </c>
      <c r="AN707" s="9">
        <v>11.111111111111112</v>
      </c>
      <c r="AO707" s="9">
        <f t="shared" si="96"/>
        <v>1.1111111111111112</v>
      </c>
      <c r="AP707" s="8">
        <v>3</v>
      </c>
      <c r="AR707" s="9"/>
      <c r="AS707" s="9"/>
      <c r="AV707" s="9"/>
      <c r="AW707" s="9"/>
      <c r="AZ707" s="9"/>
      <c r="BA707" s="9"/>
      <c r="BD707" s="27"/>
      <c r="BE707" s="27"/>
      <c r="BP707" s="27"/>
      <c r="BQ707" s="27"/>
      <c r="BX707" s="9"/>
      <c r="BY707" s="9"/>
    </row>
    <row r="708" spans="1:77" s="8" customFormat="1" x14ac:dyDescent="0.45">
      <c r="B708" s="9">
        <v>42.666666666666664</v>
      </c>
      <c r="C708" s="9">
        <v>-76.88333333333334</v>
      </c>
      <c r="D708" s="39"/>
      <c r="E708" s="39"/>
      <c r="F708" s="39"/>
      <c r="G708" s="8" t="s">
        <v>30</v>
      </c>
      <c r="H708" s="8" t="s">
        <v>253</v>
      </c>
      <c r="J708" s="8">
        <v>9</v>
      </c>
      <c r="K708" s="8">
        <v>880</v>
      </c>
      <c r="L708" s="8">
        <v>20</v>
      </c>
      <c r="M708" s="8">
        <v>1.3</v>
      </c>
      <c r="N708" s="9"/>
      <c r="P708" s="27"/>
      <c r="Q708" s="27"/>
      <c r="T708" s="27"/>
      <c r="U708" s="27"/>
      <c r="X708" s="27">
        <v>3.1923076923076925</v>
      </c>
      <c r="Y708" s="27">
        <f t="shared" si="92"/>
        <v>0.31923076923076926</v>
      </c>
      <c r="Z708" s="29">
        <v>3</v>
      </c>
      <c r="AB708" s="9">
        <v>6.5466448445171799E-2</v>
      </c>
      <c r="AC708" s="9">
        <v>1.5275504637207048E-2</v>
      </c>
      <c r="AD708" s="8">
        <v>4</v>
      </c>
      <c r="AF708" s="9">
        <v>13.076923076923077</v>
      </c>
      <c r="AG708" s="9">
        <f t="shared" si="94"/>
        <v>1.3076923076923077</v>
      </c>
      <c r="AH708" s="8">
        <v>3</v>
      </c>
      <c r="AJ708" s="9">
        <v>1.3076923076923077</v>
      </c>
      <c r="AK708" s="9">
        <f t="shared" si="95"/>
        <v>0.13076923076923078</v>
      </c>
      <c r="AL708" s="8">
        <v>3</v>
      </c>
      <c r="AN708" s="9">
        <v>10</v>
      </c>
      <c r="AO708" s="9">
        <f t="shared" si="96"/>
        <v>1</v>
      </c>
      <c r="AP708" s="8">
        <v>3</v>
      </c>
      <c r="AR708" s="9"/>
      <c r="AS708" s="9"/>
      <c r="AV708" s="9"/>
      <c r="AW708" s="9"/>
      <c r="AZ708" s="9"/>
      <c r="BA708" s="9"/>
      <c r="BD708" s="27"/>
      <c r="BE708" s="27"/>
      <c r="BP708" s="27"/>
      <c r="BQ708" s="27"/>
      <c r="BX708" s="9"/>
      <c r="BY708" s="9"/>
    </row>
    <row r="709" spans="1:77" s="8" customFormat="1" x14ac:dyDescent="0.45">
      <c r="B709" s="9">
        <v>42.666666666666664</v>
      </c>
      <c r="C709" s="9">
        <v>-76.88333333333334</v>
      </c>
      <c r="D709" s="39"/>
      <c r="E709" s="39"/>
      <c r="F709" s="39"/>
      <c r="G709" s="8" t="s">
        <v>30</v>
      </c>
      <c r="H709" s="8" t="s">
        <v>253</v>
      </c>
      <c r="J709" s="8">
        <v>9</v>
      </c>
      <c r="K709" s="8">
        <v>880</v>
      </c>
      <c r="L709" s="8">
        <v>20</v>
      </c>
      <c r="M709" s="8">
        <v>1.3</v>
      </c>
      <c r="N709" s="9"/>
      <c r="P709" s="27"/>
      <c r="Q709" s="27"/>
      <c r="T709" s="27"/>
      <c r="U709" s="27"/>
      <c r="X709" s="27">
        <v>3.7307692307692308</v>
      </c>
      <c r="Y709" s="27">
        <f t="shared" si="92"/>
        <v>0.37307692307692308</v>
      </c>
      <c r="Z709" s="29">
        <v>3</v>
      </c>
      <c r="AB709" s="9">
        <v>6.2193126022913138E-2</v>
      </c>
      <c r="AC709" s="9">
        <v>2.6186579378069234E-2</v>
      </c>
      <c r="AD709" s="8">
        <v>4</v>
      </c>
      <c r="AF709" s="9">
        <v>18.076923076923077</v>
      </c>
      <c r="AG709" s="9">
        <f t="shared" si="94"/>
        <v>1.8076923076923077</v>
      </c>
      <c r="AH709" s="8">
        <v>3</v>
      </c>
      <c r="AJ709" s="9">
        <v>1.6538461538461537</v>
      </c>
      <c r="AK709" s="9">
        <f t="shared" si="95"/>
        <v>0.16538461538461538</v>
      </c>
      <c r="AL709" s="8">
        <v>3</v>
      </c>
      <c r="AN709" s="9">
        <v>10.930232558139535</v>
      </c>
      <c r="AO709" s="9">
        <f t="shared" si="96"/>
        <v>1.0930232558139534</v>
      </c>
      <c r="AP709" s="8">
        <v>3</v>
      </c>
      <c r="AR709" s="9"/>
      <c r="AS709" s="9"/>
      <c r="AV709" s="9"/>
      <c r="AW709" s="9"/>
      <c r="AZ709" s="9"/>
      <c r="BA709" s="9"/>
      <c r="BD709" s="27"/>
      <c r="BE709" s="27"/>
      <c r="BP709" s="27"/>
      <c r="BQ709" s="27"/>
      <c r="BX709" s="9"/>
      <c r="BY709" s="9"/>
    </row>
    <row r="710" spans="1:77" s="8" customFormat="1" x14ac:dyDescent="0.45">
      <c r="B710" s="9">
        <v>42.666666666666664</v>
      </c>
      <c r="C710" s="9">
        <v>-76.88333333333334</v>
      </c>
      <c r="D710" s="39"/>
      <c r="E710" s="39"/>
      <c r="F710" s="39"/>
      <c r="G710" s="8" t="s">
        <v>30</v>
      </c>
      <c r="H710" s="8" t="s">
        <v>253</v>
      </c>
      <c r="J710" s="8">
        <v>9</v>
      </c>
      <c r="K710" s="8">
        <v>880</v>
      </c>
      <c r="L710" s="8">
        <v>20</v>
      </c>
      <c r="M710" s="8">
        <v>1.3</v>
      </c>
      <c r="N710" s="9"/>
      <c r="P710" s="27"/>
      <c r="Q710" s="27"/>
      <c r="T710" s="27"/>
      <c r="U710" s="27"/>
      <c r="X710" s="27">
        <v>2.8461538461538463</v>
      </c>
      <c r="Y710" s="27">
        <f t="shared" si="92"/>
        <v>0.2846153846153846</v>
      </c>
      <c r="Z710" s="29">
        <v>3</v>
      </c>
      <c r="AB710" s="9">
        <v>0.18548827059465353</v>
      </c>
      <c r="AC710" s="9">
        <v>3.9279869067103186E-2</v>
      </c>
      <c r="AD710" s="8">
        <v>4</v>
      </c>
      <c r="AF710" s="9">
        <v>13.076923076923077</v>
      </c>
      <c r="AG710" s="9">
        <f t="shared" si="94"/>
        <v>1.3076923076923077</v>
      </c>
      <c r="AH710" s="8">
        <v>3</v>
      </c>
      <c r="AJ710" s="9">
        <v>1.1153846153846154</v>
      </c>
      <c r="AK710" s="9">
        <f t="shared" si="95"/>
        <v>0.11153846153846154</v>
      </c>
      <c r="AL710" s="8">
        <v>3</v>
      </c>
      <c r="AN710" s="9">
        <v>11.724137931034482</v>
      </c>
      <c r="AO710" s="9">
        <f t="shared" si="96"/>
        <v>1.1724137931034482</v>
      </c>
      <c r="AP710" s="8">
        <v>3</v>
      </c>
      <c r="AR710" s="9"/>
      <c r="AS710" s="9"/>
      <c r="AV710" s="9"/>
      <c r="AW710" s="9"/>
      <c r="AZ710" s="9"/>
      <c r="BA710" s="9"/>
      <c r="BD710" s="27"/>
      <c r="BE710" s="27"/>
      <c r="BP710" s="27"/>
      <c r="BQ710" s="27"/>
      <c r="BX710" s="9"/>
      <c r="BY710" s="9"/>
    </row>
    <row r="711" spans="1:77" s="8" customFormat="1" x14ac:dyDescent="0.45">
      <c r="B711" s="9">
        <v>42.666666666666664</v>
      </c>
      <c r="C711" s="9">
        <v>-76.88333333333334</v>
      </c>
      <c r="D711" s="39"/>
      <c r="E711" s="39"/>
      <c r="F711" s="39"/>
      <c r="G711" s="8" t="s">
        <v>30</v>
      </c>
      <c r="H711" s="8" t="s">
        <v>253</v>
      </c>
      <c r="J711" s="8">
        <v>9</v>
      </c>
      <c r="K711" s="8">
        <v>880</v>
      </c>
      <c r="L711" s="8">
        <v>20</v>
      </c>
      <c r="M711" s="8">
        <v>1.3</v>
      </c>
      <c r="N711" s="9"/>
      <c r="P711" s="27"/>
      <c r="Q711" s="27"/>
      <c r="T711" s="27"/>
      <c r="U711" s="27"/>
      <c r="X711" s="27">
        <v>4</v>
      </c>
      <c r="Y711" s="27">
        <f t="shared" si="92"/>
        <v>0.4</v>
      </c>
      <c r="Z711" s="29">
        <v>3</v>
      </c>
      <c r="AB711" s="9">
        <v>7.0921985815602884E-2</v>
      </c>
      <c r="AC711" s="9">
        <v>4.5826513911619869E-2</v>
      </c>
      <c r="AD711" s="8">
        <v>4</v>
      </c>
      <c r="AF711" s="9">
        <v>17.692307692307693</v>
      </c>
      <c r="AG711" s="9">
        <f t="shared" si="94"/>
        <v>1.7692307692307694</v>
      </c>
      <c r="AH711" s="8">
        <v>3</v>
      </c>
      <c r="AJ711" s="9">
        <v>1.9230769230769231</v>
      </c>
      <c r="AK711" s="9">
        <f t="shared" si="95"/>
        <v>0.19230769230769232</v>
      </c>
      <c r="AL711" s="8">
        <v>3</v>
      </c>
      <c r="AN711" s="9">
        <v>9.2000000000000011</v>
      </c>
      <c r="AO711" s="9">
        <f t="shared" si="96"/>
        <v>0.92000000000000015</v>
      </c>
      <c r="AP711" s="8">
        <v>3</v>
      </c>
      <c r="AR711" s="9"/>
      <c r="AS711" s="9"/>
      <c r="AV711" s="9"/>
      <c r="AW711" s="9"/>
      <c r="AZ711" s="9"/>
      <c r="BA711" s="9"/>
      <c r="BD711" s="27"/>
      <c r="BE711" s="27"/>
      <c r="BP711" s="27"/>
      <c r="BQ711" s="27"/>
      <c r="BX711" s="9"/>
      <c r="BY711" s="9"/>
    </row>
    <row r="712" spans="1:77" s="8" customFormat="1" x14ac:dyDescent="0.45">
      <c r="B712" s="9">
        <v>42.666666666666664</v>
      </c>
      <c r="C712" s="9">
        <v>-76.88333333333334</v>
      </c>
      <c r="D712" s="39"/>
      <c r="E712" s="39"/>
      <c r="F712" s="39"/>
      <c r="G712" s="8" t="s">
        <v>30</v>
      </c>
      <c r="H712" s="8" t="s">
        <v>254</v>
      </c>
      <c r="J712" s="8">
        <v>9</v>
      </c>
      <c r="K712" s="8">
        <v>880</v>
      </c>
      <c r="L712" s="8">
        <v>20</v>
      </c>
      <c r="M712" s="8">
        <v>1.3</v>
      </c>
      <c r="N712" s="9"/>
      <c r="P712" s="27"/>
      <c r="Q712" s="27"/>
      <c r="T712" s="27"/>
      <c r="U712" s="27"/>
      <c r="X712" s="27">
        <v>2.3461538461538463</v>
      </c>
      <c r="Y712" s="27">
        <f t="shared" si="92"/>
        <v>0.23461538461538461</v>
      </c>
      <c r="Z712" s="29">
        <v>3</v>
      </c>
      <c r="AB712" s="9">
        <v>3.1642116748499712E-2</v>
      </c>
      <c r="AC712" s="9">
        <v>1.5275504637206993E-2</v>
      </c>
      <c r="AD712" s="8">
        <v>4</v>
      </c>
      <c r="AF712" s="9">
        <v>14.23076923076923</v>
      </c>
      <c r="AG712" s="9">
        <f t="shared" si="94"/>
        <v>1.4230769230769229</v>
      </c>
      <c r="AH712" s="8">
        <v>3</v>
      </c>
      <c r="AJ712" s="9">
        <v>1.4230769230769231</v>
      </c>
      <c r="AK712" s="9">
        <f t="shared" si="95"/>
        <v>0.1423076923076923</v>
      </c>
      <c r="AL712" s="8">
        <v>3</v>
      </c>
      <c r="AN712" s="9">
        <v>9.9999999999999982</v>
      </c>
      <c r="AO712" s="9">
        <f t="shared" si="96"/>
        <v>0.99999999999999978</v>
      </c>
      <c r="AP712" s="8">
        <v>3</v>
      </c>
      <c r="AR712" s="9"/>
      <c r="AS712" s="9"/>
      <c r="AV712" s="9"/>
      <c r="AW712" s="9"/>
      <c r="AZ712" s="9"/>
      <c r="BA712" s="9"/>
      <c r="BD712" s="27"/>
      <c r="BE712" s="27"/>
      <c r="BP712" s="27"/>
      <c r="BQ712" s="27"/>
      <c r="BX712" s="9"/>
      <c r="BY712" s="9"/>
    </row>
    <row r="713" spans="1:77" s="8" customFormat="1" x14ac:dyDescent="0.45">
      <c r="B713" s="9">
        <v>42.666666666666664</v>
      </c>
      <c r="C713" s="9">
        <v>-76.88333333333334</v>
      </c>
      <c r="D713" s="39"/>
      <c r="E713" s="39"/>
      <c r="F713" s="39"/>
      <c r="G713" s="8" t="s">
        <v>30</v>
      </c>
      <c r="H713" s="8" t="s">
        <v>255</v>
      </c>
      <c r="J713" s="8">
        <v>9</v>
      </c>
      <c r="K713" s="8">
        <v>880</v>
      </c>
      <c r="L713" s="8">
        <v>20</v>
      </c>
      <c r="M713" s="8">
        <v>1.3</v>
      </c>
      <c r="N713" s="9"/>
      <c r="P713" s="27"/>
      <c r="Q713" s="27"/>
      <c r="T713" s="27"/>
      <c r="U713" s="27"/>
      <c r="X713" s="27">
        <v>5.5769230769230766</v>
      </c>
      <c r="Y713" s="27">
        <f t="shared" si="92"/>
        <v>0.55769230769230771</v>
      </c>
      <c r="Z713" s="29">
        <v>3</v>
      </c>
      <c r="AB713" s="9">
        <v>0.16148390616475738</v>
      </c>
      <c r="AC713" s="9">
        <v>0.12438625204582623</v>
      </c>
      <c r="AD713" s="8">
        <v>4</v>
      </c>
      <c r="AF713" s="9">
        <v>18.846153846153847</v>
      </c>
      <c r="AG713" s="9">
        <f t="shared" si="94"/>
        <v>1.8846153846153846</v>
      </c>
      <c r="AH713" s="8">
        <v>3</v>
      </c>
      <c r="AJ713" s="9">
        <v>1.7692307692307692</v>
      </c>
      <c r="AK713" s="9">
        <f t="shared" si="95"/>
        <v>0.17692307692307691</v>
      </c>
      <c r="AL713" s="8">
        <v>3</v>
      </c>
      <c r="AN713" s="9">
        <v>10.652173913043478</v>
      </c>
      <c r="AO713" s="9">
        <f t="shared" si="96"/>
        <v>1.0652173913043479</v>
      </c>
      <c r="AP713" s="8">
        <v>3</v>
      </c>
      <c r="AR713" s="9"/>
      <c r="AS713" s="9"/>
      <c r="AV713" s="9"/>
      <c r="AW713" s="9"/>
      <c r="AZ713" s="9"/>
      <c r="BA713" s="9"/>
      <c r="BD713" s="27"/>
      <c r="BE713" s="27"/>
      <c r="BP713" s="27"/>
      <c r="BQ713" s="27"/>
      <c r="BX713" s="9"/>
      <c r="BY713" s="9"/>
    </row>
    <row r="714" spans="1:77" s="8" customFormat="1" x14ac:dyDescent="0.45">
      <c r="B714" s="9">
        <v>42.666666666666664</v>
      </c>
      <c r="C714" s="9">
        <v>-76.88333333333334</v>
      </c>
      <c r="D714" s="39"/>
      <c r="E714" s="39"/>
      <c r="F714" s="39"/>
      <c r="G714" s="8" t="s">
        <v>30</v>
      </c>
      <c r="H714" s="8" t="s">
        <v>254</v>
      </c>
      <c r="J714" s="8">
        <v>9</v>
      </c>
      <c r="K714" s="8">
        <v>880</v>
      </c>
      <c r="L714" s="8">
        <v>20</v>
      </c>
      <c r="M714" s="8">
        <v>1.3</v>
      </c>
      <c r="N714" s="9"/>
      <c r="P714" s="27"/>
      <c r="Q714" s="27"/>
      <c r="T714" s="27"/>
      <c r="U714" s="27"/>
      <c r="X714" s="27">
        <v>5.8461538461538458</v>
      </c>
      <c r="Y714" s="27">
        <f t="shared" si="92"/>
        <v>0.58461538461538454</v>
      </c>
      <c r="Z714" s="29">
        <v>3</v>
      </c>
      <c r="AB714" s="9">
        <v>3.3824331696672115E-2</v>
      </c>
      <c r="AC714" s="9">
        <v>1.0911074740862184E-2</v>
      </c>
      <c r="AD714" s="8">
        <v>4</v>
      </c>
      <c r="AF714" s="9">
        <v>27.307692307692307</v>
      </c>
      <c r="AG714" s="9">
        <f t="shared" si="94"/>
        <v>2.7307692307692308</v>
      </c>
      <c r="AH714" s="8">
        <v>3</v>
      </c>
      <c r="AJ714" s="9">
        <v>2.5</v>
      </c>
      <c r="AK714" s="9">
        <f t="shared" si="95"/>
        <v>0.25</v>
      </c>
      <c r="AL714" s="8">
        <v>3</v>
      </c>
      <c r="AN714" s="9">
        <v>10.923076923076923</v>
      </c>
      <c r="AO714" s="9">
        <f t="shared" si="96"/>
        <v>1.0923076923076924</v>
      </c>
      <c r="AP714" s="8">
        <v>3</v>
      </c>
      <c r="AR714" s="9"/>
      <c r="AS714" s="9"/>
      <c r="AV714" s="9"/>
      <c r="AW714" s="9"/>
      <c r="AZ714" s="9"/>
      <c r="BA714" s="9"/>
      <c r="BD714" s="27"/>
      <c r="BE714" s="27"/>
      <c r="BP714" s="27"/>
      <c r="BQ714" s="27"/>
      <c r="BX714" s="9"/>
      <c r="BY714" s="9"/>
    </row>
    <row r="715" spans="1:77" s="8" customFormat="1" x14ac:dyDescent="0.45">
      <c r="B715" s="9">
        <v>42.666666666666664</v>
      </c>
      <c r="C715" s="9">
        <v>-76.88333333333334</v>
      </c>
      <c r="D715" s="39"/>
      <c r="E715" s="39"/>
      <c r="F715" s="39"/>
      <c r="G715" s="8" t="s">
        <v>30</v>
      </c>
      <c r="H715" s="8" t="s">
        <v>254</v>
      </c>
      <c r="J715" s="8">
        <v>9</v>
      </c>
      <c r="K715" s="8">
        <v>880</v>
      </c>
      <c r="L715" s="8">
        <v>20</v>
      </c>
      <c r="M715" s="8">
        <v>1.3</v>
      </c>
      <c r="N715" s="9"/>
      <c r="P715" s="27"/>
      <c r="Q715" s="27"/>
      <c r="T715" s="27"/>
      <c r="U715" s="27"/>
      <c r="X715" s="27">
        <v>4.9230769230769234</v>
      </c>
      <c r="Y715" s="27">
        <f t="shared" si="92"/>
        <v>0.49230769230769234</v>
      </c>
      <c r="Z715" s="29">
        <v>3</v>
      </c>
      <c r="AB715" s="9">
        <v>4.5826513911620188E-2</v>
      </c>
      <c r="AC715" s="9">
        <v>8.7288597926897527E-3</v>
      </c>
      <c r="AD715" s="8">
        <v>4</v>
      </c>
      <c r="AF715" s="9">
        <v>16.923076923076923</v>
      </c>
      <c r="AG715" s="9">
        <f t="shared" si="94"/>
        <v>1.6923076923076923</v>
      </c>
      <c r="AH715" s="8">
        <v>3</v>
      </c>
      <c r="AJ715" s="9">
        <v>1.5</v>
      </c>
      <c r="AK715" s="9">
        <f t="shared" si="95"/>
        <v>0.15</v>
      </c>
      <c r="AL715" s="8">
        <v>3</v>
      </c>
      <c r="AN715" s="9">
        <v>11.282051282051283</v>
      </c>
      <c r="AO715" s="9">
        <f t="shared" si="96"/>
        <v>1.1282051282051282</v>
      </c>
      <c r="AP715" s="8">
        <v>3</v>
      </c>
      <c r="AR715" s="9"/>
      <c r="AS715" s="9"/>
      <c r="AV715" s="9"/>
      <c r="AW715" s="9"/>
      <c r="AZ715" s="9"/>
      <c r="BA715" s="9"/>
      <c r="BD715" s="27"/>
      <c r="BE715" s="27"/>
      <c r="BP715" s="27"/>
      <c r="BQ715" s="27"/>
      <c r="BX715" s="9"/>
      <c r="BY715" s="9"/>
    </row>
    <row r="716" spans="1:77" s="8" customFormat="1" x14ac:dyDescent="0.45">
      <c r="A716" s="8" t="s">
        <v>256</v>
      </c>
      <c r="B716" s="9">
        <v>60.7</v>
      </c>
      <c r="C716" s="9">
        <v>10.85</v>
      </c>
      <c r="G716" s="8" t="s">
        <v>30</v>
      </c>
      <c r="J716" s="8">
        <v>5.3</v>
      </c>
      <c r="K716" s="8">
        <v>631</v>
      </c>
      <c r="L716" s="8">
        <v>25</v>
      </c>
      <c r="M716" s="8">
        <v>1.2</v>
      </c>
      <c r="N716" s="9">
        <v>6.1</v>
      </c>
      <c r="P716" s="27"/>
      <c r="Q716" s="27"/>
      <c r="T716" s="27"/>
      <c r="U716" s="27"/>
      <c r="X716" s="27">
        <v>3.4070161711006768</v>
      </c>
      <c r="Y716" s="27">
        <f t="shared" si="92"/>
        <v>0.34070161711006769</v>
      </c>
      <c r="Z716" s="29">
        <v>4</v>
      </c>
      <c r="AB716" s="40">
        <v>6.3209876543209878E-2</v>
      </c>
      <c r="AC716" s="40">
        <f t="shared" ref="AC716:AC768" si="97">AB716/10</f>
        <v>6.3209876543209881E-3</v>
      </c>
      <c r="AD716" s="8">
        <v>4</v>
      </c>
      <c r="AF716" s="9">
        <v>17</v>
      </c>
      <c r="AG716" s="9">
        <f t="shared" si="94"/>
        <v>1.7</v>
      </c>
      <c r="AH716" s="8">
        <v>4</v>
      </c>
      <c r="AJ716" s="9">
        <v>1.7</v>
      </c>
      <c r="AK716" s="9">
        <f t="shared" si="95"/>
        <v>0.16999999999999998</v>
      </c>
      <c r="AL716" s="8">
        <v>4</v>
      </c>
      <c r="AN716" s="9">
        <f t="shared" ref="AN716:AN723" si="98">AF716/AJ716</f>
        <v>10</v>
      </c>
      <c r="AO716" s="9">
        <f t="shared" si="96"/>
        <v>1</v>
      </c>
      <c r="AP716" s="8">
        <v>4</v>
      </c>
      <c r="AR716" s="9"/>
      <c r="AS716" s="9"/>
      <c r="AV716" s="9"/>
      <c r="AW716" s="9"/>
      <c r="AZ716" s="9"/>
      <c r="BA716" s="9"/>
      <c r="BD716" s="27"/>
      <c r="BE716" s="27"/>
      <c r="BP716" s="27"/>
      <c r="BQ716" s="27"/>
    </row>
    <row r="717" spans="1:77" s="8" customFormat="1" x14ac:dyDescent="0.45">
      <c r="B717" s="9">
        <v>60.7</v>
      </c>
      <c r="C717" s="9">
        <v>10.85</v>
      </c>
      <c r="G717" s="8" t="s">
        <v>30</v>
      </c>
      <c r="J717" s="8">
        <v>5.3</v>
      </c>
      <c r="K717" s="8">
        <v>631</v>
      </c>
      <c r="L717" s="8">
        <v>25</v>
      </c>
      <c r="M717" s="8">
        <v>1.2</v>
      </c>
      <c r="N717" s="9">
        <v>6.1</v>
      </c>
      <c r="P717" s="27"/>
      <c r="Q717" s="27"/>
      <c r="T717" s="27"/>
      <c r="U717" s="27"/>
      <c r="X717" s="27">
        <v>3.1983568075117366</v>
      </c>
      <c r="Y717" s="27">
        <f t="shared" si="92"/>
        <v>0.31983568075117363</v>
      </c>
      <c r="Z717" s="29">
        <v>4</v>
      </c>
      <c r="AB717" s="40">
        <v>7.0308641975308644E-2</v>
      </c>
      <c r="AC717" s="40">
        <f t="shared" si="97"/>
        <v>7.0308641975308644E-3</v>
      </c>
      <c r="AD717" s="8">
        <v>4</v>
      </c>
      <c r="AF717" s="9">
        <v>17</v>
      </c>
      <c r="AG717" s="9">
        <f t="shared" si="94"/>
        <v>1.7</v>
      </c>
      <c r="AH717" s="8">
        <v>4</v>
      </c>
      <c r="AJ717" s="9">
        <v>1.7</v>
      </c>
      <c r="AK717" s="9">
        <f t="shared" si="95"/>
        <v>0.16999999999999998</v>
      </c>
      <c r="AL717" s="8">
        <v>5</v>
      </c>
      <c r="AN717" s="9">
        <f t="shared" si="98"/>
        <v>10</v>
      </c>
      <c r="AO717" s="9">
        <f t="shared" si="96"/>
        <v>1</v>
      </c>
      <c r="AP717" s="8">
        <v>5</v>
      </c>
      <c r="AR717" s="9"/>
      <c r="AS717" s="9"/>
      <c r="AV717" s="9"/>
      <c r="AW717" s="9"/>
      <c r="AZ717" s="9"/>
      <c r="BA717" s="9"/>
      <c r="BD717" s="27"/>
      <c r="BE717" s="27"/>
      <c r="BP717" s="27"/>
      <c r="BQ717" s="27"/>
      <c r="BX717" s="9"/>
      <c r="BY717" s="9"/>
    </row>
    <row r="718" spans="1:77" s="8" customFormat="1" x14ac:dyDescent="0.45">
      <c r="B718" s="9">
        <v>60.7</v>
      </c>
      <c r="C718" s="9">
        <v>10.85</v>
      </c>
      <c r="G718" s="8" t="s">
        <v>30</v>
      </c>
      <c r="J718" s="8">
        <v>5.3</v>
      </c>
      <c r="K718" s="8">
        <v>631</v>
      </c>
      <c r="L718" s="8">
        <v>25</v>
      </c>
      <c r="M718" s="8">
        <v>1.2</v>
      </c>
      <c r="N718" s="9">
        <v>6.1</v>
      </c>
      <c r="P718" s="27"/>
      <c r="Q718" s="27"/>
      <c r="T718" s="27"/>
      <c r="U718" s="27"/>
      <c r="X718" s="27">
        <v>4.5872456964006254</v>
      </c>
      <c r="Y718" s="27">
        <f t="shared" si="92"/>
        <v>0.45872456964006253</v>
      </c>
      <c r="Z718" s="29">
        <v>4</v>
      </c>
      <c r="AB718" s="40">
        <v>8.5000000000000006E-2</v>
      </c>
      <c r="AC718" s="40">
        <f t="shared" si="97"/>
        <v>8.5000000000000006E-3</v>
      </c>
      <c r="AD718" s="8">
        <v>4</v>
      </c>
      <c r="AF718" s="9">
        <v>17</v>
      </c>
      <c r="AG718" s="9">
        <f t="shared" si="94"/>
        <v>1.7</v>
      </c>
      <c r="AH718" s="8">
        <v>4</v>
      </c>
      <c r="AJ718" s="9">
        <v>1.7</v>
      </c>
      <c r="AK718" s="9">
        <f t="shared" si="95"/>
        <v>0.16999999999999998</v>
      </c>
      <c r="AL718" s="8">
        <v>6</v>
      </c>
      <c r="AN718" s="9">
        <f t="shared" si="98"/>
        <v>10</v>
      </c>
      <c r="AO718" s="9">
        <f t="shared" si="96"/>
        <v>1</v>
      </c>
      <c r="AP718" s="8">
        <v>6</v>
      </c>
      <c r="AR718" s="9"/>
      <c r="AS718" s="9"/>
      <c r="AV718" s="9"/>
      <c r="AW718" s="9"/>
      <c r="AZ718" s="9"/>
      <c r="BA718" s="9"/>
      <c r="BD718" s="27"/>
      <c r="BE718" s="27"/>
      <c r="BP718" s="27"/>
      <c r="BQ718" s="27"/>
      <c r="BX718" s="9"/>
      <c r="BY718" s="9"/>
    </row>
    <row r="719" spans="1:77" s="8" customFormat="1" x14ac:dyDescent="0.45">
      <c r="B719" s="9">
        <v>60.7</v>
      </c>
      <c r="C719" s="9">
        <v>10.85</v>
      </c>
      <c r="G719" s="8" t="s">
        <v>30</v>
      </c>
      <c r="J719" s="8">
        <v>5.3</v>
      </c>
      <c r="K719" s="8">
        <v>631</v>
      </c>
      <c r="L719" s="8">
        <v>25</v>
      </c>
      <c r="M719" s="8">
        <v>1.2</v>
      </c>
      <c r="N719" s="9">
        <v>6.1</v>
      </c>
      <c r="P719" s="27"/>
      <c r="Q719" s="27"/>
      <c r="T719" s="27"/>
      <c r="U719" s="27"/>
      <c r="X719" s="27">
        <v>4.1634063641105898</v>
      </c>
      <c r="Y719" s="27">
        <f t="shared" si="92"/>
        <v>0.41634063641105901</v>
      </c>
      <c r="Z719" s="29">
        <v>4</v>
      </c>
      <c r="AB719" s="40">
        <v>9.7283950617283954E-2</v>
      </c>
      <c r="AC719" s="40">
        <f t="shared" si="97"/>
        <v>9.7283950617283958E-3</v>
      </c>
      <c r="AD719" s="8">
        <v>4</v>
      </c>
      <c r="AF719" s="9">
        <v>17</v>
      </c>
      <c r="AG719" s="9">
        <f t="shared" si="94"/>
        <v>1.7</v>
      </c>
      <c r="AH719" s="8">
        <v>4</v>
      </c>
      <c r="AJ719" s="9">
        <v>1.7</v>
      </c>
      <c r="AK719" s="9">
        <f t="shared" si="95"/>
        <v>0.16999999999999998</v>
      </c>
      <c r="AL719" s="8">
        <v>7</v>
      </c>
      <c r="AN719" s="9">
        <f t="shared" si="98"/>
        <v>10</v>
      </c>
      <c r="AO719" s="9">
        <f t="shared" si="96"/>
        <v>1</v>
      </c>
      <c r="AP719" s="8">
        <v>7</v>
      </c>
      <c r="AR719" s="9"/>
      <c r="AS719" s="9"/>
      <c r="AV719" s="9"/>
      <c r="AW719" s="9"/>
      <c r="AZ719" s="9"/>
      <c r="BA719" s="9"/>
      <c r="BD719" s="27"/>
      <c r="BE719" s="27"/>
      <c r="BP719" s="27"/>
      <c r="BQ719" s="27"/>
      <c r="BX719" s="9"/>
      <c r="BY719" s="9"/>
    </row>
    <row r="720" spans="1:77" s="8" customFormat="1" x14ac:dyDescent="0.45">
      <c r="B720" s="9">
        <v>60.7</v>
      </c>
      <c r="C720" s="9">
        <v>10.85</v>
      </c>
      <c r="G720" s="8" t="s">
        <v>30</v>
      </c>
      <c r="J720" s="8">
        <v>5.3</v>
      </c>
      <c r="K720" s="8">
        <v>544</v>
      </c>
      <c r="L720" s="8">
        <v>25</v>
      </c>
      <c r="M720" s="8">
        <v>1.1599999999999999</v>
      </c>
      <c r="N720" s="9">
        <v>6.3</v>
      </c>
      <c r="P720" s="27"/>
      <c r="Q720" s="27"/>
      <c r="T720" s="27"/>
      <c r="U720" s="27"/>
      <c r="X720" s="27">
        <v>3.6309616684870218</v>
      </c>
      <c r="Y720" s="27">
        <f t="shared" si="92"/>
        <v>0.36309616684870216</v>
      </c>
      <c r="Z720" s="29">
        <v>4</v>
      </c>
      <c r="AB720" s="40">
        <v>4.6487867177522353E-2</v>
      </c>
      <c r="AC720" s="40">
        <f t="shared" si="97"/>
        <v>4.6487867177522355E-3</v>
      </c>
      <c r="AD720" s="8">
        <v>4</v>
      </c>
      <c r="AF720" s="9">
        <v>29</v>
      </c>
      <c r="AG720" s="9">
        <f t="shared" si="94"/>
        <v>2.9</v>
      </c>
      <c r="AH720" s="8">
        <v>8</v>
      </c>
      <c r="AJ720" s="9">
        <v>3</v>
      </c>
      <c r="AK720" s="9">
        <f t="shared" si="95"/>
        <v>0.3</v>
      </c>
      <c r="AL720" s="8">
        <v>8</v>
      </c>
      <c r="AN720" s="9">
        <f t="shared" si="98"/>
        <v>9.6666666666666661</v>
      </c>
      <c r="AO720" s="9">
        <f t="shared" si="96"/>
        <v>0.96666666666666656</v>
      </c>
      <c r="AP720" s="8">
        <v>8</v>
      </c>
      <c r="AR720" s="9"/>
      <c r="AS720" s="9"/>
      <c r="AV720" s="9"/>
      <c r="AW720" s="9"/>
      <c r="AZ720" s="9"/>
      <c r="BA720" s="9"/>
      <c r="BD720" s="27"/>
      <c r="BE720" s="27"/>
      <c r="BP720" s="27"/>
      <c r="BQ720" s="27"/>
      <c r="BX720" s="9"/>
      <c r="BY720" s="9"/>
    </row>
    <row r="721" spans="1:77" s="8" customFormat="1" x14ac:dyDescent="0.45">
      <c r="B721" s="9">
        <v>60.7</v>
      </c>
      <c r="C721" s="9">
        <v>10.85</v>
      </c>
      <c r="G721" s="8" t="s">
        <v>30</v>
      </c>
      <c r="J721" s="8">
        <v>5.3</v>
      </c>
      <c r="K721" s="8">
        <v>544</v>
      </c>
      <c r="L721" s="8">
        <v>25</v>
      </c>
      <c r="M721" s="8">
        <v>1.1599999999999999</v>
      </c>
      <c r="N721" s="9">
        <v>6.3</v>
      </c>
      <c r="P721" s="27"/>
      <c r="Q721" s="27"/>
      <c r="T721" s="27"/>
      <c r="U721" s="27"/>
      <c r="X721" s="27">
        <v>2.9093202267644487</v>
      </c>
      <c r="Y721" s="27">
        <f t="shared" si="92"/>
        <v>0.29093202267644486</v>
      </c>
      <c r="Z721" s="29">
        <v>4</v>
      </c>
      <c r="AB721" s="40">
        <v>4.2848020434227335E-2</v>
      </c>
      <c r="AC721" s="40">
        <f t="shared" si="97"/>
        <v>4.2848020434227332E-3</v>
      </c>
      <c r="AD721" s="8">
        <v>4</v>
      </c>
      <c r="AF721" s="9">
        <v>29</v>
      </c>
      <c r="AG721" s="9">
        <f t="shared" si="94"/>
        <v>2.9</v>
      </c>
      <c r="AH721" s="8">
        <v>9</v>
      </c>
      <c r="AJ721" s="9">
        <v>3</v>
      </c>
      <c r="AK721" s="9">
        <f t="shared" si="95"/>
        <v>0.3</v>
      </c>
      <c r="AL721" s="8">
        <v>9</v>
      </c>
      <c r="AN721" s="9">
        <f t="shared" si="98"/>
        <v>9.6666666666666661</v>
      </c>
      <c r="AO721" s="9">
        <f t="shared" si="96"/>
        <v>0.96666666666666656</v>
      </c>
      <c r="AP721" s="8">
        <v>9</v>
      </c>
      <c r="AR721" s="9"/>
      <c r="AS721" s="9"/>
      <c r="AV721" s="9"/>
      <c r="AW721" s="9"/>
      <c r="AZ721" s="9"/>
      <c r="BA721" s="9"/>
      <c r="BD721" s="27"/>
      <c r="BE721" s="27"/>
      <c r="BP721" s="27"/>
      <c r="BQ721" s="27"/>
      <c r="BX721" s="9"/>
      <c r="BY721" s="9"/>
    </row>
    <row r="722" spans="1:77" s="8" customFormat="1" x14ac:dyDescent="0.45">
      <c r="B722" s="9">
        <v>60.7</v>
      </c>
      <c r="C722" s="9">
        <v>10.85</v>
      </c>
      <c r="G722" s="8" t="s">
        <v>30</v>
      </c>
      <c r="J722" s="8">
        <v>5.3</v>
      </c>
      <c r="K722" s="8">
        <v>544</v>
      </c>
      <c r="L722" s="8">
        <v>25</v>
      </c>
      <c r="M722" s="8">
        <v>1.1599999999999999</v>
      </c>
      <c r="N722" s="9">
        <v>6.3</v>
      </c>
      <c r="P722" s="27"/>
      <c r="Q722" s="27"/>
      <c r="T722" s="27"/>
      <c r="U722" s="27"/>
      <c r="X722" s="27">
        <v>4.1933218910906485</v>
      </c>
      <c r="Y722" s="27">
        <f t="shared" si="92"/>
        <v>0.41933218910906483</v>
      </c>
      <c r="Z722" s="29">
        <v>4</v>
      </c>
      <c r="AB722" s="40">
        <v>7.9565772669220949E-2</v>
      </c>
      <c r="AC722" s="40">
        <f t="shared" si="97"/>
        <v>7.9565772669220949E-3</v>
      </c>
      <c r="AD722" s="8">
        <v>4</v>
      </c>
      <c r="AF722" s="9">
        <v>29</v>
      </c>
      <c r="AG722" s="9">
        <f t="shared" si="94"/>
        <v>2.9</v>
      </c>
      <c r="AH722" s="8">
        <v>10</v>
      </c>
      <c r="AJ722" s="9">
        <v>3</v>
      </c>
      <c r="AK722" s="9">
        <f t="shared" si="95"/>
        <v>0.3</v>
      </c>
      <c r="AL722" s="8">
        <v>10</v>
      </c>
      <c r="AN722" s="9">
        <f t="shared" si="98"/>
        <v>9.6666666666666661</v>
      </c>
      <c r="AO722" s="9">
        <f t="shared" si="96"/>
        <v>0.96666666666666656</v>
      </c>
      <c r="AP722" s="8">
        <v>10</v>
      </c>
      <c r="AR722" s="9"/>
      <c r="AS722" s="9"/>
      <c r="AV722" s="9"/>
      <c r="AW722" s="9"/>
      <c r="AZ722" s="9"/>
      <c r="BA722" s="9"/>
      <c r="BD722" s="27"/>
      <c r="BE722" s="27"/>
      <c r="BP722" s="27"/>
      <c r="BQ722" s="27"/>
      <c r="BX722" s="9"/>
      <c r="BY722" s="9"/>
    </row>
    <row r="723" spans="1:77" s="8" customFormat="1" x14ac:dyDescent="0.45">
      <c r="B723" s="9">
        <v>60.7</v>
      </c>
      <c r="C723" s="9">
        <v>10.85</v>
      </c>
      <c r="G723" s="8" t="s">
        <v>30</v>
      </c>
      <c r="J723" s="8">
        <v>5.3</v>
      </c>
      <c r="K723" s="8">
        <v>544</v>
      </c>
      <c r="L723" s="8">
        <v>25</v>
      </c>
      <c r="M723" s="8">
        <v>1.1599999999999999</v>
      </c>
      <c r="N723" s="9">
        <v>6.3</v>
      </c>
      <c r="P723" s="27"/>
      <c r="Q723" s="27"/>
      <c r="T723" s="27"/>
      <c r="U723" s="27"/>
      <c r="X723" s="27">
        <v>3.744733967857695</v>
      </c>
      <c r="Y723" s="27">
        <f t="shared" si="92"/>
        <v>0.37447339678576952</v>
      </c>
      <c r="Z723" s="29">
        <v>4</v>
      </c>
      <c r="AB723" s="40">
        <v>7.432950191570882E-2</v>
      </c>
      <c r="AC723" s="40">
        <f t="shared" si="97"/>
        <v>7.4329501915708822E-3</v>
      </c>
      <c r="AD723" s="8">
        <v>4</v>
      </c>
      <c r="AF723" s="9">
        <v>29</v>
      </c>
      <c r="AG723" s="9">
        <f t="shared" si="94"/>
        <v>2.9</v>
      </c>
      <c r="AH723" s="8">
        <v>11</v>
      </c>
      <c r="AJ723" s="9">
        <v>3</v>
      </c>
      <c r="AK723" s="9">
        <f t="shared" si="95"/>
        <v>0.3</v>
      </c>
      <c r="AL723" s="8">
        <v>11</v>
      </c>
      <c r="AN723" s="9">
        <f t="shared" si="98"/>
        <v>9.6666666666666661</v>
      </c>
      <c r="AO723" s="9">
        <f t="shared" si="96"/>
        <v>0.96666666666666656</v>
      </c>
      <c r="AP723" s="8">
        <v>11</v>
      </c>
      <c r="AR723" s="9"/>
      <c r="AS723" s="9"/>
      <c r="AV723" s="9"/>
      <c r="AW723" s="9"/>
      <c r="AZ723" s="9"/>
      <c r="BA723" s="9"/>
      <c r="BD723" s="27"/>
      <c r="BE723" s="27"/>
      <c r="BP723" s="27"/>
      <c r="BQ723" s="27"/>
      <c r="BX723" s="9"/>
      <c r="BY723" s="9"/>
    </row>
    <row r="724" spans="1:77" s="8" customFormat="1" x14ac:dyDescent="0.45">
      <c r="A724" s="8" t="s">
        <v>257</v>
      </c>
      <c r="B724" s="9">
        <v>39</v>
      </c>
      <c r="C724" s="9">
        <v>-7</v>
      </c>
      <c r="G724" s="8" t="s">
        <v>30</v>
      </c>
      <c r="H724" s="8" t="s">
        <v>258</v>
      </c>
      <c r="J724" s="8">
        <v>15.6</v>
      </c>
      <c r="K724" s="8">
        <v>821</v>
      </c>
      <c r="L724" s="8">
        <v>15</v>
      </c>
      <c r="M724" s="8">
        <v>1.52</v>
      </c>
      <c r="N724" s="9">
        <v>6</v>
      </c>
      <c r="P724" s="27"/>
      <c r="Q724" s="27"/>
      <c r="T724" s="27"/>
      <c r="U724" s="27"/>
      <c r="X724" s="27">
        <v>4.7750000000000004</v>
      </c>
      <c r="Y724" s="27">
        <f t="shared" si="92"/>
        <v>0.47750000000000004</v>
      </c>
      <c r="Z724" s="29">
        <v>3</v>
      </c>
      <c r="AB724" s="9">
        <v>0.14780100937274693</v>
      </c>
      <c r="AC724" s="9">
        <f t="shared" si="97"/>
        <v>1.4780100937274693E-2</v>
      </c>
      <c r="AD724" s="32">
        <v>3</v>
      </c>
      <c r="AF724" s="9">
        <v>7.0765661252900225</v>
      </c>
      <c r="AG724" s="9">
        <f t="shared" si="94"/>
        <v>0.70765661252900225</v>
      </c>
      <c r="AH724" s="8">
        <v>3</v>
      </c>
      <c r="AJ724" s="9"/>
      <c r="AK724" s="9"/>
      <c r="AN724" s="9"/>
      <c r="AO724" s="9"/>
      <c r="AR724" s="9"/>
      <c r="AS724" s="9"/>
      <c r="AV724" s="9"/>
      <c r="AW724" s="9"/>
      <c r="AZ724" s="9"/>
      <c r="BA724" s="9"/>
      <c r="BD724" s="27"/>
      <c r="BE724" s="27"/>
      <c r="BP724" s="27"/>
      <c r="BQ724" s="27"/>
    </row>
    <row r="725" spans="1:77" s="8" customFormat="1" x14ac:dyDescent="0.45">
      <c r="B725" s="9">
        <v>39</v>
      </c>
      <c r="C725" s="9">
        <v>-7</v>
      </c>
      <c r="G725" s="8" t="s">
        <v>30</v>
      </c>
      <c r="H725" s="8" t="s">
        <v>258</v>
      </c>
      <c r="J725" s="8">
        <v>15.6</v>
      </c>
      <c r="K725" s="8">
        <v>821</v>
      </c>
      <c r="L725" s="8">
        <v>15</v>
      </c>
      <c r="M725" s="8">
        <v>1.52</v>
      </c>
      <c r="N725" s="9">
        <v>6</v>
      </c>
      <c r="P725" s="27"/>
      <c r="Q725" s="27"/>
      <c r="T725" s="27"/>
      <c r="U725" s="27"/>
      <c r="X725" s="27">
        <v>10.0875</v>
      </c>
      <c r="Y725" s="27">
        <f t="shared" si="92"/>
        <v>1.00875</v>
      </c>
      <c r="Z725" s="29">
        <v>3</v>
      </c>
      <c r="AB725" s="9">
        <v>0.24693583273251621</v>
      </c>
      <c r="AC725" s="9">
        <f t="shared" si="97"/>
        <v>2.4693583273251621E-2</v>
      </c>
      <c r="AD725" s="32">
        <v>3</v>
      </c>
      <c r="AF725" s="9">
        <v>7.0765661252900225</v>
      </c>
      <c r="AG725" s="9">
        <f t="shared" si="94"/>
        <v>0.70765661252900225</v>
      </c>
      <c r="AH725" s="8">
        <v>3</v>
      </c>
      <c r="AJ725" s="9"/>
      <c r="AK725" s="9"/>
      <c r="AN725" s="9"/>
      <c r="AO725" s="9"/>
      <c r="AR725" s="9"/>
      <c r="AS725" s="9"/>
      <c r="AV725" s="9"/>
      <c r="AW725" s="9"/>
      <c r="AZ725" s="9"/>
      <c r="BA725" s="9"/>
      <c r="BD725" s="27"/>
      <c r="BE725" s="27"/>
      <c r="BP725" s="27"/>
      <c r="BQ725" s="27"/>
    </row>
    <row r="726" spans="1:77" s="8" customFormat="1" x14ac:dyDescent="0.45">
      <c r="B726" s="9">
        <v>39</v>
      </c>
      <c r="C726" s="9">
        <v>-7</v>
      </c>
      <c r="G726" s="8" t="s">
        <v>30</v>
      </c>
      <c r="H726" s="8" t="s">
        <v>258</v>
      </c>
      <c r="J726" s="8">
        <v>15.6</v>
      </c>
      <c r="K726" s="8">
        <v>821</v>
      </c>
      <c r="L726" s="8">
        <v>15</v>
      </c>
      <c r="M726" s="8">
        <v>1.52</v>
      </c>
      <c r="N726" s="9">
        <v>6</v>
      </c>
      <c r="P726" s="27"/>
      <c r="Q726" s="27"/>
      <c r="T726" s="27"/>
      <c r="U726" s="27"/>
      <c r="X726" s="27">
        <v>14.000000000000002</v>
      </c>
      <c r="Y726" s="27">
        <f t="shared" si="92"/>
        <v>1.4000000000000001</v>
      </c>
      <c r="Z726" s="29">
        <v>3</v>
      </c>
      <c r="AB726" s="9">
        <v>0.29019466474405192</v>
      </c>
      <c r="AC726" s="9">
        <f t="shared" si="97"/>
        <v>2.9019466474405193E-2</v>
      </c>
      <c r="AD726" s="32">
        <v>3</v>
      </c>
      <c r="AF726" s="9">
        <v>7.0765661252900225</v>
      </c>
      <c r="AG726" s="9">
        <f t="shared" si="94"/>
        <v>0.70765661252900225</v>
      </c>
      <c r="AH726" s="8">
        <v>3</v>
      </c>
      <c r="AJ726" s="9"/>
      <c r="AK726" s="9"/>
      <c r="AN726" s="9"/>
      <c r="AO726" s="9"/>
      <c r="AR726" s="9"/>
      <c r="AS726" s="9"/>
      <c r="AV726" s="9"/>
      <c r="AW726" s="9"/>
      <c r="AZ726" s="9"/>
      <c r="BA726" s="9"/>
      <c r="BD726" s="27"/>
      <c r="BE726" s="27"/>
      <c r="BP726" s="27"/>
      <c r="BQ726" s="27"/>
    </row>
    <row r="727" spans="1:77" s="8" customFormat="1" x14ac:dyDescent="0.45">
      <c r="B727" s="9">
        <v>39</v>
      </c>
      <c r="C727" s="9">
        <v>-7</v>
      </c>
      <c r="G727" s="8" t="s">
        <v>30</v>
      </c>
      <c r="H727" s="8" t="s">
        <v>258</v>
      </c>
      <c r="J727" s="8">
        <v>15.6</v>
      </c>
      <c r="K727" s="8">
        <v>821</v>
      </c>
      <c r="L727" s="8">
        <v>15</v>
      </c>
      <c r="M727" s="8">
        <v>1.52</v>
      </c>
      <c r="N727" s="9">
        <v>6</v>
      </c>
      <c r="P727" s="27"/>
      <c r="Q727" s="27"/>
      <c r="T727" s="27"/>
      <c r="U727" s="27"/>
      <c r="X727" s="27">
        <v>10.012499999999999</v>
      </c>
      <c r="Y727" s="27">
        <f t="shared" si="92"/>
        <v>1.00125</v>
      </c>
      <c r="Z727" s="29">
        <v>3</v>
      </c>
      <c r="AB727" s="9">
        <v>0.26796443162701272</v>
      </c>
      <c r="AC727" s="9">
        <f t="shared" si="97"/>
        <v>2.6796443162701272E-2</v>
      </c>
      <c r="AD727" s="32">
        <v>3</v>
      </c>
      <c r="AF727" s="9">
        <v>7.0765661252900225</v>
      </c>
      <c r="AG727" s="9">
        <f t="shared" si="94"/>
        <v>0.70765661252900225</v>
      </c>
      <c r="AH727" s="8">
        <v>3</v>
      </c>
      <c r="AJ727" s="9"/>
      <c r="AK727" s="9"/>
      <c r="AN727" s="9"/>
      <c r="AO727" s="9"/>
      <c r="AR727" s="9"/>
      <c r="AS727" s="9"/>
      <c r="AV727" s="9"/>
      <c r="AW727" s="9"/>
      <c r="AZ727" s="9"/>
      <c r="BA727" s="9"/>
      <c r="BD727" s="27"/>
      <c r="BE727" s="27"/>
      <c r="BP727" s="27"/>
      <c r="BQ727" s="27"/>
    </row>
    <row r="728" spans="1:77" s="8" customFormat="1" x14ac:dyDescent="0.45">
      <c r="B728" s="9">
        <v>39</v>
      </c>
      <c r="C728" s="9">
        <v>-7</v>
      </c>
      <c r="G728" s="8" t="s">
        <v>30</v>
      </c>
      <c r="H728" s="8" t="s">
        <v>258</v>
      </c>
      <c r="J728" s="8">
        <v>15.6</v>
      </c>
      <c r="K728" s="8">
        <v>821</v>
      </c>
      <c r="L728" s="8">
        <v>15</v>
      </c>
      <c r="M728" s="8">
        <v>1.52</v>
      </c>
      <c r="N728" s="9">
        <v>6</v>
      </c>
      <c r="P728" s="27"/>
      <c r="Q728" s="27"/>
      <c r="T728" s="27"/>
      <c r="U728" s="27"/>
      <c r="X728" s="27">
        <v>10.2875</v>
      </c>
      <c r="Y728" s="27">
        <f t="shared" si="92"/>
        <v>1.0287500000000001</v>
      </c>
      <c r="Z728" s="29">
        <v>3</v>
      </c>
      <c r="AB728" s="9">
        <v>0.2114876231675078</v>
      </c>
      <c r="AC728" s="9">
        <f t="shared" si="97"/>
        <v>2.114876231675078E-2</v>
      </c>
      <c r="AD728" s="32">
        <v>3</v>
      </c>
      <c r="AF728" s="9">
        <v>7.0765661252900225</v>
      </c>
      <c r="AG728" s="9">
        <f t="shared" si="94"/>
        <v>0.70765661252900225</v>
      </c>
      <c r="AH728" s="8">
        <v>3</v>
      </c>
      <c r="AJ728" s="9"/>
      <c r="AK728" s="9"/>
      <c r="AN728" s="9"/>
      <c r="AO728" s="9"/>
      <c r="AR728" s="9"/>
      <c r="AS728" s="9"/>
      <c r="AV728" s="9"/>
      <c r="AW728" s="9"/>
      <c r="AZ728" s="9"/>
      <c r="BA728" s="9"/>
      <c r="BD728" s="27"/>
      <c r="BE728" s="27"/>
      <c r="BP728" s="27"/>
      <c r="BQ728" s="27"/>
    </row>
    <row r="729" spans="1:77" s="8" customFormat="1" x14ac:dyDescent="0.45">
      <c r="B729" s="9">
        <v>39</v>
      </c>
      <c r="C729" s="9">
        <v>-7</v>
      </c>
      <c r="G729" s="8" t="s">
        <v>30</v>
      </c>
      <c r="H729" s="8" t="s">
        <v>258</v>
      </c>
      <c r="J729" s="8">
        <v>15.6</v>
      </c>
      <c r="K729" s="8">
        <v>821</v>
      </c>
      <c r="L729" s="8">
        <v>15</v>
      </c>
      <c r="M729" s="8">
        <v>1.52</v>
      </c>
      <c r="N729" s="9">
        <v>6</v>
      </c>
      <c r="P729" s="27"/>
      <c r="Q729" s="27"/>
      <c r="T729" s="27"/>
      <c r="U729" s="27"/>
      <c r="X729" s="27">
        <v>8.4749999999999996</v>
      </c>
      <c r="Y729" s="27">
        <f t="shared" si="92"/>
        <v>0.84749999999999992</v>
      </c>
      <c r="Z729" s="29">
        <v>3</v>
      </c>
      <c r="AB729" s="9">
        <v>0.28658976207642395</v>
      </c>
      <c r="AC729" s="9">
        <f t="shared" si="97"/>
        <v>2.8658976207642396E-2</v>
      </c>
      <c r="AD729" s="32">
        <v>3</v>
      </c>
      <c r="AF729" s="9">
        <v>7.0765661252900225</v>
      </c>
      <c r="AG729" s="9">
        <f t="shared" si="94"/>
        <v>0.70765661252900225</v>
      </c>
      <c r="AH729" s="8">
        <v>3</v>
      </c>
      <c r="AJ729" s="9"/>
      <c r="AK729" s="9"/>
      <c r="AN729" s="9"/>
      <c r="AO729" s="9"/>
      <c r="AR729" s="9"/>
      <c r="AS729" s="9"/>
      <c r="AV729" s="9"/>
      <c r="AW729" s="9"/>
      <c r="AZ729" s="9"/>
      <c r="BA729" s="9"/>
      <c r="BD729" s="27"/>
      <c r="BE729" s="27"/>
      <c r="BP729" s="27"/>
      <c r="BQ729" s="27"/>
    </row>
    <row r="730" spans="1:77" s="8" customFormat="1" x14ac:dyDescent="0.45">
      <c r="B730" s="9">
        <v>39</v>
      </c>
      <c r="C730" s="9">
        <v>-7</v>
      </c>
      <c r="G730" s="8" t="s">
        <v>30</v>
      </c>
      <c r="H730" s="8" t="s">
        <v>258</v>
      </c>
      <c r="J730" s="8">
        <v>15.6</v>
      </c>
      <c r="K730" s="8">
        <v>821</v>
      </c>
      <c r="L730" s="8">
        <v>15</v>
      </c>
      <c r="M730" s="8">
        <v>1.52</v>
      </c>
      <c r="N730" s="9">
        <v>6</v>
      </c>
      <c r="P730" s="27"/>
      <c r="Q730" s="27"/>
      <c r="T730" s="27"/>
      <c r="U730" s="27"/>
      <c r="X730" s="27">
        <v>11.175000000000001</v>
      </c>
      <c r="Y730" s="27">
        <f t="shared" si="92"/>
        <v>1.1175000000000002</v>
      </c>
      <c r="Z730" s="29">
        <v>3</v>
      </c>
      <c r="AB730" s="9">
        <v>0.30341264119202116</v>
      </c>
      <c r="AC730" s="9">
        <f t="shared" si="97"/>
        <v>3.0341264119202117E-2</v>
      </c>
      <c r="AD730" s="32">
        <v>3</v>
      </c>
      <c r="AF730" s="9">
        <v>7.0765661252900225</v>
      </c>
      <c r="AG730" s="9">
        <f t="shared" si="94"/>
        <v>0.70765661252900225</v>
      </c>
      <c r="AH730" s="8">
        <v>3</v>
      </c>
      <c r="AJ730" s="9"/>
      <c r="AK730" s="9"/>
      <c r="AN730" s="9"/>
      <c r="AO730" s="9"/>
      <c r="AR730" s="9"/>
      <c r="AS730" s="9"/>
      <c r="AV730" s="9"/>
      <c r="AW730" s="9"/>
      <c r="AZ730" s="9"/>
      <c r="BA730" s="9"/>
      <c r="BD730" s="27"/>
      <c r="BE730" s="27"/>
      <c r="BP730" s="27"/>
      <c r="BQ730" s="27"/>
    </row>
    <row r="731" spans="1:77" s="8" customFormat="1" x14ac:dyDescent="0.45">
      <c r="B731" s="9">
        <v>39</v>
      </c>
      <c r="C731" s="9">
        <v>-7</v>
      </c>
      <c r="G731" s="8" t="s">
        <v>30</v>
      </c>
      <c r="H731" s="8" t="s">
        <v>258</v>
      </c>
      <c r="J731" s="8">
        <v>15.6</v>
      </c>
      <c r="K731" s="8">
        <v>821</v>
      </c>
      <c r="L731" s="8">
        <v>15</v>
      </c>
      <c r="M731" s="8">
        <v>1.52</v>
      </c>
      <c r="N731" s="9">
        <v>6</v>
      </c>
      <c r="P731" s="27"/>
      <c r="Q731" s="27"/>
      <c r="T731" s="27"/>
      <c r="U731" s="27"/>
      <c r="X731" s="27">
        <v>21.6</v>
      </c>
      <c r="Y731" s="27">
        <f t="shared" si="92"/>
        <v>2.16</v>
      </c>
      <c r="Z731" s="29">
        <v>3</v>
      </c>
      <c r="AB731" s="9">
        <v>0.36890170632059599</v>
      </c>
      <c r="AC731" s="9">
        <f t="shared" si="97"/>
        <v>3.6890170632059599E-2</v>
      </c>
      <c r="AD731" s="32">
        <v>3</v>
      </c>
      <c r="AF731" s="9">
        <v>7.0765661252900225</v>
      </c>
      <c r="AG731" s="9">
        <f t="shared" si="94"/>
        <v>0.70765661252900225</v>
      </c>
      <c r="AH731" s="8">
        <v>3</v>
      </c>
      <c r="AJ731" s="9"/>
      <c r="AK731" s="9"/>
      <c r="AN731" s="9"/>
      <c r="AO731" s="9"/>
      <c r="AR731" s="9"/>
      <c r="AS731" s="9"/>
      <c r="AV731" s="9"/>
      <c r="AW731" s="9"/>
      <c r="AZ731" s="9"/>
      <c r="BA731" s="9"/>
      <c r="BD731" s="27"/>
      <c r="BE731" s="27"/>
      <c r="BP731" s="27"/>
      <c r="BQ731" s="27"/>
    </row>
    <row r="732" spans="1:77" s="8" customFormat="1" x14ac:dyDescent="0.45">
      <c r="B732" s="9">
        <v>39</v>
      </c>
      <c r="C732" s="9">
        <v>-7</v>
      </c>
      <c r="G732" s="8" t="s">
        <v>30</v>
      </c>
      <c r="H732" s="8" t="s">
        <v>258</v>
      </c>
      <c r="J732" s="8">
        <v>15.6</v>
      </c>
      <c r="K732" s="8">
        <v>821</v>
      </c>
      <c r="L732" s="8">
        <v>15</v>
      </c>
      <c r="M732" s="8">
        <v>1.52</v>
      </c>
      <c r="N732" s="9">
        <v>6</v>
      </c>
      <c r="P732" s="27"/>
      <c r="Q732" s="27"/>
      <c r="T732" s="27"/>
      <c r="U732" s="27"/>
      <c r="X732" s="27">
        <v>21.9375</v>
      </c>
      <c r="Y732" s="27">
        <f t="shared" si="92"/>
        <v>2.1937500000000001</v>
      </c>
      <c r="Z732" s="29">
        <v>3</v>
      </c>
      <c r="AB732" s="9">
        <v>0.35328046142754144</v>
      </c>
      <c r="AC732" s="9">
        <f t="shared" si="97"/>
        <v>3.5328046142754144E-2</v>
      </c>
      <c r="AD732" s="32">
        <v>3</v>
      </c>
      <c r="AF732" s="9">
        <v>7.0765661252900225</v>
      </c>
      <c r="AG732" s="9">
        <f t="shared" si="94"/>
        <v>0.70765661252900225</v>
      </c>
      <c r="AH732" s="8">
        <v>3</v>
      </c>
      <c r="AJ732" s="9"/>
      <c r="AK732" s="9"/>
      <c r="AN732" s="9"/>
      <c r="AO732" s="9"/>
      <c r="AR732" s="9"/>
      <c r="AS732" s="9"/>
      <c r="AV732" s="9"/>
      <c r="AW732" s="9"/>
      <c r="AZ732" s="9"/>
      <c r="BA732" s="9"/>
      <c r="BD732" s="27"/>
      <c r="BE732" s="27"/>
      <c r="BP732" s="27"/>
      <c r="BQ732" s="27"/>
    </row>
    <row r="733" spans="1:77" s="8" customFormat="1" x14ac:dyDescent="0.45">
      <c r="B733" s="9">
        <v>39</v>
      </c>
      <c r="C733" s="9">
        <v>-7</v>
      </c>
      <c r="G733" s="8" t="s">
        <v>30</v>
      </c>
      <c r="H733" s="8" t="s">
        <v>258</v>
      </c>
      <c r="J733" s="8">
        <v>15.6</v>
      </c>
      <c r="K733" s="8">
        <v>821</v>
      </c>
      <c r="L733" s="8">
        <v>15</v>
      </c>
      <c r="M733" s="8">
        <v>1.52</v>
      </c>
      <c r="N733" s="9">
        <v>6</v>
      </c>
      <c r="P733" s="27"/>
      <c r="Q733" s="27"/>
      <c r="T733" s="27"/>
      <c r="U733" s="27"/>
      <c r="X733" s="27">
        <v>32.325000000000003</v>
      </c>
      <c r="Y733" s="27">
        <f t="shared" si="92"/>
        <v>3.2325000000000004</v>
      </c>
      <c r="Z733" s="29">
        <v>3</v>
      </c>
      <c r="AB733" s="9">
        <v>0.38752703677000722</v>
      </c>
      <c r="AC733" s="9">
        <f t="shared" si="97"/>
        <v>3.8752703677000719E-2</v>
      </c>
      <c r="AD733" s="32">
        <v>3</v>
      </c>
      <c r="AF733" s="9">
        <v>7.0765661252900225</v>
      </c>
      <c r="AG733" s="9">
        <f t="shared" si="94"/>
        <v>0.70765661252900225</v>
      </c>
      <c r="AH733" s="8">
        <v>3</v>
      </c>
      <c r="AJ733" s="9"/>
      <c r="AK733" s="9"/>
      <c r="AN733" s="9"/>
      <c r="AO733" s="9"/>
      <c r="AR733" s="9"/>
      <c r="AS733" s="9"/>
      <c r="AV733" s="9"/>
      <c r="AW733" s="9"/>
      <c r="AZ733" s="9"/>
      <c r="BA733" s="9"/>
      <c r="BD733" s="27"/>
      <c r="BE733" s="27"/>
      <c r="BP733" s="27"/>
      <c r="BQ733" s="27"/>
    </row>
    <row r="734" spans="1:77" s="8" customFormat="1" x14ac:dyDescent="0.45">
      <c r="A734" s="8" t="s">
        <v>259</v>
      </c>
      <c r="B734" s="9">
        <v>25.205555555555556</v>
      </c>
      <c r="C734" s="9">
        <v>83.183333333333337</v>
      </c>
      <c r="G734" s="8" t="s">
        <v>30</v>
      </c>
      <c r="H734" s="8" t="s">
        <v>260</v>
      </c>
      <c r="J734" s="8">
        <v>24</v>
      </c>
      <c r="K734" s="8">
        <v>1000</v>
      </c>
      <c r="L734" s="8">
        <v>10</v>
      </c>
      <c r="M734" s="8">
        <v>1.35</v>
      </c>
      <c r="N734" s="9"/>
      <c r="P734" s="27">
        <v>8.2793376529877545</v>
      </c>
      <c r="Q734" s="27">
        <f t="shared" ref="Q734:Q745" si="99">P734/10</f>
        <v>0.82793376529877549</v>
      </c>
      <c r="R734" s="8">
        <v>4</v>
      </c>
      <c r="T734" s="27">
        <v>1.079913606911463</v>
      </c>
      <c r="U734" s="27">
        <f t="shared" ref="U734:U745" si="100">T734/10</f>
        <v>0.1079913606911463</v>
      </c>
      <c r="V734" s="8">
        <v>4</v>
      </c>
      <c r="X734" s="33">
        <v>9.3592512598992172</v>
      </c>
      <c r="Y734" s="27">
        <f t="shared" si="92"/>
        <v>0.93592512598992172</v>
      </c>
      <c r="Z734" s="8">
        <v>4</v>
      </c>
      <c r="AB734" s="8">
        <v>5.9408430793514565E-2</v>
      </c>
      <c r="AC734" s="27">
        <f t="shared" si="97"/>
        <v>5.9408430793514563E-3</v>
      </c>
      <c r="AD734" s="8">
        <v>4</v>
      </c>
      <c r="AF734" s="9"/>
      <c r="AG734" s="9"/>
      <c r="AJ734" s="9"/>
      <c r="AK734" s="9"/>
      <c r="AN734" s="9"/>
      <c r="AO734" s="9"/>
      <c r="AR734" s="9"/>
      <c r="AS734" s="9"/>
      <c r="AV734" s="9"/>
      <c r="AW734" s="9"/>
      <c r="AZ734" s="9"/>
      <c r="BA734" s="9"/>
      <c r="BD734" s="27"/>
      <c r="BE734" s="27"/>
      <c r="BP734" s="27"/>
      <c r="BQ734" s="27"/>
    </row>
    <row r="735" spans="1:77" s="8" customFormat="1" x14ac:dyDescent="0.45">
      <c r="B735" s="9">
        <v>25.205555555555556</v>
      </c>
      <c r="C735" s="9">
        <v>83.183333333333337</v>
      </c>
      <c r="G735" s="8" t="s">
        <v>30</v>
      </c>
      <c r="H735" s="8" t="s">
        <v>260</v>
      </c>
      <c r="J735" s="8">
        <v>24</v>
      </c>
      <c r="K735" s="8">
        <v>1000</v>
      </c>
      <c r="L735" s="8">
        <v>10</v>
      </c>
      <c r="M735" s="8">
        <v>1.35</v>
      </c>
      <c r="N735" s="9"/>
      <c r="P735" s="27">
        <v>9.5212383009359236</v>
      </c>
      <c r="Q735" s="27">
        <f t="shared" si="99"/>
        <v>0.95212383009359236</v>
      </c>
      <c r="R735" s="8">
        <v>4</v>
      </c>
      <c r="T735" s="27">
        <v>1.2239020878329701</v>
      </c>
      <c r="U735" s="27">
        <f t="shared" si="100"/>
        <v>0.12239020878329701</v>
      </c>
      <c r="V735" s="8">
        <v>4</v>
      </c>
      <c r="X735" s="33">
        <v>10.745140388768894</v>
      </c>
      <c r="Y735" s="27">
        <f t="shared" si="92"/>
        <v>1.0745140388768895</v>
      </c>
      <c r="Z735" s="8">
        <v>4</v>
      </c>
      <c r="AB735" s="8">
        <v>7.1116661679827595E-2</v>
      </c>
      <c r="AC735" s="27">
        <f t="shared" si="97"/>
        <v>7.1116661679827596E-3</v>
      </c>
      <c r="AD735" s="8">
        <v>4</v>
      </c>
      <c r="AF735" s="9"/>
      <c r="AG735" s="9"/>
      <c r="AJ735" s="9"/>
      <c r="AK735" s="9"/>
      <c r="AN735" s="9"/>
      <c r="AO735" s="9"/>
      <c r="AR735" s="9"/>
      <c r="AS735" s="9"/>
      <c r="AV735" s="9"/>
      <c r="AW735" s="9"/>
      <c r="AZ735" s="9"/>
      <c r="BA735" s="9"/>
      <c r="BD735" s="27"/>
      <c r="BE735" s="27"/>
      <c r="BP735" s="27"/>
      <c r="BQ735" s="27"/>
    </row>
    <row r="736" spans="1:77" s="8" customFormat="1" x14ac:dyDescent="0.45">
      <c r="B736" s="9">
        <v>25.205555555555556</v>
      </c>
      <c r="C736" s="9">
        <v>83.183333333333337</v>
      </c>
      <c r="G736" s="8" t="s">
        <v>30</v>
      </c>
      <c r="H736" s="8" t="s">
        <v>260</v>
      </c>
      <c r="J736" s="8">
        <v>24</v>
      </c>
      <c r="K736" s="8">
        <v>1000</v>
      </c>
      <c r="L736" s="8">
        <v>10</v>
      </c>
      <c r="M736" s="8">
        <v>1.35</v>
      </c>
      <c r="N736" s="9"/>
      <c r="P736" s="27">
        <v>12.257019438444928</v>
      </c>
      <c r="Q736" s="27">
        <f t="shared" si="99"/>
        <v>1.2257019438444927</v>
      </c>
      <c r="R736" s="8">
        <v>4</v>
      </c>
      <c r="T736" s="27">
        <v>1.7098632109431231</v>
      </c>
      <c r="U736" s="27">
        <f t="shared" si="100"/>
        <v>0.1709863210943123</v>
      </c>
      <c r="V736" s="8">
        <v>4</v>
      </c>
      <c r="X736" s="33">
        <v>13.966882649388049</v>
      </c>
      <c r="Y736" s="27">
        <f t="shared" si="92"/>
        <v>1.3966882649388048</v>
      </c>
      <c r="Z736" s="8">
        <v>4</v>
      </c>
      <c r="AB736" s="8">
        <v>9.8435867081224759E-2</v>
      </c>
      <c r="AC736" s="27">
        <f t="shared" si="97"/>
        <v>9.8435867081224752E-3</v>
      </c>
      <c r="AD736" s="8">
        <v>4</v>
      </c>
      <c r="AF736" s="9"/>
      <c r="AG736" s="9"/>
      <c r="AJ736" s="9"/>
      <c r="AK736" s="9"/>
      <c r="AN736" s="9"/>
      <c r="AO736" s="9"/>
      <c r="AR736" s="9"/>
      <c r="AS736" s="9"/>
      <c r="AV736" s="9"/>
      <c r="AW736" s="9"/>
      <c r="AZ736" s="9"/>
      <c r="BA736" s="9"/>
      <c r="BD736" s="27"/>
      <c r="BE736" s="27"/>
      <c r="BP736" s="27"/>
      <c r="BQ736" s="27"/>
    </row>
    <row r="737" spans="1:69" s="8" customFormat="1" x14ac:dyDescent="0.45">
      <c r="B737" s="9">
        <v>25.205555555555556</v>
      </c>
      <c r="C737" s="9">
        <v>83.183333333333337</v>
      </c>
      <c r="G737" s="8" t="s">
        <v>30</v>
      </c>
      <c r="H737" s="8" t="s">
        <v>260</v>
      </c>
      <c r="J737" s="8">
        <v>24</v>
      </c>
      <c r="K737" s="8">
        <v>1000</v>
      </c>
      <c r="L737" s="8">
        <v>10</v>
      </c>
      <c r="M737" s="8">
        <v>1.35</v>
      </c>
      <c r="N737" s="9"/>
      <c r="P737" s="27">
        <v>10.907127429805627</v>
      </c>
      <c r="Q737" s="27">
        <f t="shared" si="99"/>
        <v>1.0907127429805628</v>
      </c>
      <c r="R737" s="8">
        <v>4</v>
      </c>
      <c r="T737" s="27">
        <v>1.7638588912887034</v>
      </c>
      <c r="U737" s="27">
        <f t="shared" si="100"/>
        <v>0.17638588912887035</v>
      </c>
      <c r="V737" s="8">
        <v>4</v>
      </c>
      <c r="X737" s="33">
        <v>12.670986321094331</v>
      </c>
      <c r="Y737" s="27">
        <f t="shared" si="92"/>
        <v>1.2670986321094331</v>
      </c>
      <c r="Z737" s="8">
        <v>4</v>
      </c>
      <c r="AB737" s="8">
        <v>9.2798570728555574E-2</v>
      </c>
      <c r="AC737" s="27">
        <f t="shared" si="97"/>
        <v>9.2798570728555574E-3</v>
      </c>
      <c r="AD737" s="8">
        <v>4</v>
      </c>
      <c r="AF737" s="9"/>
      <c r="AG737" s="9"/>
      <c r="AJ737" s="9"/>
      <c r="AK737" s="9"/>
      <c r="AN737" s="9"/>
      <c r="AO737" s="9"/>
      <c r="AR737" s="9"/>
      <c r="AS737" s="9"/>
      <c r="AV737" s="9"/>
      <c r="AW737" s="9"/>
      <c r="AZ737" s="9"/>
      <c r="BA737" s="9"/>
      <c r="BD737" s="27"/>
      <c r="BE737" s="27"/>
      <c r="BP737" s="27"/>
      <c r="BQ737" s="27"/>
    </row>
    <row r="738" spans="1:69" s="8" customFormat="1" x14ac:dyDescent="0.45">
      <c r="B738" s="9">
        <v>25.205555555555556</v>
      </c>
      <c r="C738" s="9">
        <v>83.183333333333337</v>
      </c>
      <c r="G738" s="8" t="s">
        <v>30</v>
      </c>
      <c r="H738" s="8" t="s">
        <v>260</v>
      </c>
      <c r="J738" s="8">
        <v>24</v>
      </c>
      <c r="K738" s="8">
        <v>1000</v>
      </c>
      <c r="L738" s="8">
        <v>10</v>
      </c>
      <c r="M738" s="8">
        <v>1.35</v>
      </c>
      <c r="N738" s="9"/>
      <c r="P738" s="27">
        <v>12.131029517638593</v>
      </c>
      <c r="Q738" s="27">
        <f t="shared" si="99"/>
        <v>1.2131029517638594</v>
      </c>
      <c r="R738" s="8">
        <v>4</v>
      </c>
      <c r="T738" s="27">
        <v>1.8898488120950063</v>
      </c>
      <c r="U738" s="27">
        <f t="shared" si="100"/>
        <v>0.18898488120950063</v>
      </c>
      <c r="V738" s="8">
        <v>4</v>
      </c>
      <c r="X738" s="33">
        <v>14.0208783297336</v>
      </c>
      <c r="Y738" s="27">
        <f t="shared" si="92"/>
        <v>1.4020878329733599</v>
      </c>
      <c r="Z738" s="8">
        <v>4</v>
      </c>
      <c r="AB738" s="8">
        <v>9.4099485271479155E-2</v>
      </c>
      <c r="AC738" s="27">
        <f t="shared" si="97"/>
        <v>9.4099485271479152E-3</v>
      </c>
      <c r="AD738" s="8">
        <v>4</v>
      </c>
      <c r="AF738" s="9"/>
      <c r="AG738" s="9"/>
      <c r="AJ738" s="9"/>
      <c r="AK738" s="9"/>
      <c r="AN738" s="9"/>
      <c r="AO738" s="9"/>
      <c r="AR738" s="9"/>
      <c r="AS738" s="9"/>
      <c r="AV738" s="9"/>
      <c r="AW738" s="9"/>
      <c r="AZ738" s="9"/>
      <c r="BA738" s="9"/>
      <c r="BD738" s="27"/>
      <c r="BE738" s="27"/>
      <c r="BP738" s="27"/>
      <c r="BQ738" s="27"/>
    </row>
    <row r="739" spans="1:69" s="8" customFormat="1" x14ac:dyDescent="0.45">
      <c r="B739" s="9">
        <v>25.205555555555556</v>
      </c>
      <c r="C739" s="9">
        <v>83.183333333333337</v>
      </c>
      <c r="G739" s="8" t="s">
        <v>30</v>
      </c>
      <c r="H739" s="8" t="s">
        <v>260</v>
      </c>
      <c r="J739" s="8">
        <v>24</v>
      </c>
      <c r="K739" s="8">
        <v>1000</v>
      </c>
      <c r="L739" s="8">
        <v>10</v>
      </c>
      <c r="M739" s="8">
        <v>1.35</v>
      </c>
      <c r="N739" s="9"/>
      <c r="P739" s="27">
        <v>9.1612670986320932</v>
      </c>
      <c r="Q739" s="27">
        <f t="shared" si="99"/>
        <v>0.91612670986320932</v>
      </c>
      <c r="R739" s="8">
        <v>4</v>
      </c>
      <c r="T739" s="27">
        <v>1.5478761699064261</v>
      </c>
      <c r="U739" s="27">
        <f t="shared" si="100"/>
        <v>0.15478761699064261</v>
      </c>
      <c r="V739" s="8">
        <v>4</v>
      </c>
      <c r="X739" s="33">
        <v>10.70914326853852</v>
      </c>
      <c r="Y739" s="27">
        <f t="shared" si="92"/>
        <v>1.0709143268538521</v>
      </c>
      <c r="Z739" s="8">
        <v>4</v>
      </c>
      <c r="AB739" s="8">
        <v>8.1957616204191591E-2</v>
      </c>
      <c r="AC739" s="27">
        <f t="shared" si="97"/>
        <v>8.1957616204191598E-3</v>
      </c>
      <c r="AD739" s="8">
        <v>4</v>
      </c>
      <c r="AF739" s="9"/>
      <c r="AG739" s="9"/>
      <c r="AJ739" s="9"/>
      <c r="AK739" s="9"/>
      <c r="AN739" s="9"/>
      <c r="AO739" s="9"/>
      <c r="AR739" s="9"/>
      <c r="AS739" s="9"/>
      <c r="AV739" s="9"/>
      <c r="AW739" s="9"/>
      <c r="AZ739" s="9"/>
      <c r="BA739" s="9"/>
      <c r="BD739" s="27"/>
      <c r="BE739" s="27"/>
      <c r="BP739" s="27"/>
      <c r="BQ739" s="27"/>
    </row>
    <row r="740" spans="1:69" s="8" customFormat="1" x14ac:dyDescent="0.45">
      <c r="B740" s="9">
        <v>25.205555555555556</v>
      </c>
      <c r="C740" s="9">
        <v>83.183333333333337</v>
      </c>
      <c r="G740" s="8" t="s">
        <v>30</v>
      </c>
      <c r="H740" s="8" t="s">
        <v>260</v>
      </c>
      <c r="J740" s="8">
        <v>24</v>
      </c>
      <c r="K740" s="8">
        <v>1000</v>
      </c>
      <c r="L740" s="8">
        <v>10</v>
      </c>
      <c r="M740" s="8">
        <v>1.35</v>
      </c>
      <c r="N740" s="9"/>
      <c r="P740" s="27">
        <v>8.4403997144896525</v>
      </c>
      <c r="Q740" s="27">
        <f t="shared" si="99"/>
        <v>0.84403997144896525</v>
      </c>
      <c r="R740" s="8">
        <v>4</v>
      </c>
      <c r="T740" s="27">
        <v>1.0528194147037533</v>
      </c>
      <c r="U740" s="27">
        <f t="shared" si="100"/>
        <v>0.10528194147037533</v>
      </c>
      <c r="V740" s="8">
        <v>4</v>
      </c>
      <c r="X740" s="33">
        <v>9.493219129193406</v>
      </c>
      <c r="Y740" s="27">
        <f t="shared" si="92"/>
        <v>0.94932191291934065</v>
      </c>
      <c r="Z740" s="8">
        <v>4</v>
      </c>
      <c r="AB740" s="8">
        <v>6.1142983517412784E-2</v>
      </c>
      <c r="AC740" s="27">
        <f t="shared" si="97"/>
        <v>6.1142983517412782E-3</v>
      </c>
      <c r="AD740" s="8">
        <v>4</v>
      </c>
      <c r="AF740" s="9"/>
      <c r="AG740" s="9"/>
      <c r="AJ740" s="9"/>
      <c r="AK740" s="9"/>
      <c r="AN740" s="9"/>
      <c r="AO740" s="9"/>
      <c r="AR740" s="9"/>
      <c r="AS740" s="9"/>
      <c r="AV740" s="9"/>
      <c r="AW740" s="9"/>
      <c r="AZ740" s="9"/>
      <c r="BA740" s="9"/>
      <c r="BD740" s="27"/>
      <c r="BE740" s="27"/>
      <c r="BP740" s="27"/>
      <c r="BQ740" s="27"/>
    </row>
    <row r="741" spans="1:69" s="8" customFormat="1" x14ac:dyDescent="0.45">
      <c r="B741" s="9">
        <v>25.205555555555556</v>
      </c>
      <c r="C741" s="9">
        <v>83.183333333333337</v>
      </c>
      <c r="G741" s="8" t="s">
        <v>30</v>
      </c>
      <c r="H741" s="8" t="s">
        <v>260</v>
      </c>
      <c r="J741" s="8">
        <v>24</v>
      </c>
      <c r="K741" s="8">
        <v>1000</v>
      </c>
      <c r="L741" s="8">
        <v>10</v>
      </c>
      <c r="M741" s="8">
        <v>1.35</v>
      </c>
      <c r="N741" s="9"/>
      <c r="P741" s="27">
        <v>9.5110635260528102</v>
      </c>
      <c r="Q741" s="27">
        <f t="shared" si="99"/>
        <v>0.95110635260528098</v>
      </c>
      <c r="R741" s="8">
        <v>4</v>
      </c>
      <c r="T741" s="27">
        <v>1.1955745895788832</v>
      </c>
      <c r="U741" s="27">
        <f t="shared" si="100"/>
        <v>0.11955745895788832</v>
      </c>
      <c r="V741" s="8">
        <v>4</v>
      </c>
      <c r="X741" s="33">
        <v>10.706638115631693</v>
      </c>
      <c r="Y741" s="27">
        <f t="shared" si="92"/>
        <v>1.0706638115631693</v>
      </c>
      <c r="Z741" s="8">
        <v>4</v>
      </c>
      <c r="AB741" s="8">
        <v>7.3718490765674896E-2</v>
      </c>
      <c r="AC741" s="27">
        <f t="shared" si="97"/>
        <v>7.37184907656749E-3</v>
      </c>
      <c r="AD741" s="8">
        <v>4</v>
      </c>
      <c r="AF741" s="9"/>
      <c r="AG741" s="9"/>
      <c r="AJ741" s="9"/>
      <c r="AK741" s="9"/>
      <c r="AN741" s="9"/>
      <c r="AO741" s="9"/>
      <c r="AR741" s="9"/>
      <c r="AS741" s="9"/>
      <c r="AV741" s="9"/>
      <c r="AW741" s="9"/>
      <c r="AZ741" s="9"/>
      <c r="BA741" s="9"/>
      <c r="BD741" s="27"/>
      <c r="BE741" s="27"/>
      <c r="BP741" s="27"/>
      <c r="BQ741" s="27"/>
    </row>
    <row r="742" spans="1:69" s="8" customFormat="1" x14ac:dyDescent="0.45">
      <c r="B742" s="9">
        <v>25.205555555555556</v>
      </c>
      <c r="C742" s="9">
        <v>83.183333333333337</v>
      </c>
      <c r="G742" s="8" t="s">
        <v>30</v>
      </c>
      <c r="H742" s="8" t="s">
        <v>260</v>
      </c>
      <c r="J742" s="8">
        <v>24</v>
      </c>
      <c r="K742" s="8">
        <v>1000</v>
      </c>
      <c r="L742" s="8">
        <v>10</v>
      </c>
      <c r="M742" s="8">
        <v>1.35</v>
      </c>
      <c r="N742" s="9"/>
      <c r="P742" s="27">
        <v>12.705210563882941</v>
      </c>
      <c r="Q742" s="27">
        <f t="shared" si="99"/>
        <v>1.270521056388294</v>
      </c>
      <c r="R742" s="8">
        <v>4</v>
      </c>
      <c r="T742" s="27">
        <v>1.7487508922198398</v>
      </c>
      <c r="U742" s="27">
        <f t="shared" si="100"/>
        <v>0.17487508922198397</v>
      </c>
      <c r="V742" s="8">
        <v>4</v>
      </c>
      <c r="X742" s="33">
        <v>14.45396145610278</v>
      </c>
      <c r="Y742" s="27">
        <f t="shared" si="92"/>
        <v>1.445396145610278</v>
      </c>
      <c r="Z742" s="8">
        <v>4</v>
      </c>
      <c r="AB742" s="8">
        <v>9.8869505262199286E-2</v>
      </c>
      <c r="AC742" s="27">
        <f t="shared" si="97"/>
        <v>9.886950526219929E-3</v>
      </c>
      <c r="AD742" s="8">
        <v>4</v>
      </c>
      <c r="AF742" s="9"/>
      <c r="AG742" s="9"/>
      <c r="AJ742" s="9"/>
      <c r="AK742" s="9"/>
      <c r="AN742" s="9"/>
      <c r="AO742" s="9"/>
      <c r="AR742" s="9"/>
      <c r="AS742" s="9"/>
      <c r="AV742" s="9"/>
      <c r="AW742" s="9"/>
      <c r="AZ742" s="9"/>
      <c r="BA742" s="9"/>
      <c r="BD742" s="27"/>
      <c r="BE742" s="27"/>
      <c r="BP742" s="27"/>
      <c r="BQ742" s="27"/>
    </row>
    <row r="743" spans="1:69" s="8" customFormat="1" x14ac:dyDescent="0.45">
      <c r="B743" s="9">
        <v>25.205555555555556</v>
      </c>
      <c r="C743" s="9">
        <v>83.183333333333337</v>
      </c>
      <c r="G743" s="8" t="s">
        <v>30</v>
      </c>
      <c r="H743" s="8" t="s">
        <v>260</v>
      </c>
      <c r="J743" s="8">
        <v>24</v>
      </c>
      <c r="K743" s="8">
        <v>1000</v>
      </c>
      <c r="L743" s="8">
        <v>10</v>
      </c>
      <c r="M743" s="8">
        <v>1.35</v>
      </c>
      <c r="N743" s="9"/>
      <c r="P743" s="27">
        <v>11.438258386866522</v>
      </c>
      <c r="Q743" s="27">
        <f t="shared" si="99"/>
        <v>1.1438258386866522</v>
      </c>
      <c r="R743" s="8">
        <v>4</v>
      </c>
      <c r="T743" s="27">
        <v>1.9271948608136948</v>
      </c>
      <c r="U743" s="27">
        <f t="shared" si="100"/>
        <v>0.19271948608136949</v>
      </c>
      <c r="V743" s="8">
        <v>4</v>
      </c>
      <c r="X743" s="33">
        <v>13.365453247680216</v>
      </c>
      <c r="Y743" s="27">
        <f t="shared" si="92"/>
        <v>1.3365453247680217</v>
      </c>
      <c r="Z743" s="8">
        <v>4</v>
      </c>
      <c r="AB743" s="8">
        <v>9.7134952538301067E-2</v>
      </c>
      <c r="AC743" s="27">
        <f t="shared" si="97"/>
        <v>9.713495253830107E-3</v>
      </c>
      <c r="AD743" s="8">
        <v>4</v>
      </c>
      <c r="AF743" s="9"/>
      <c r="AG743" s="9"/>
      <c r="AJ743" s="9"/>
      <c r="AK743" s="9"/>
      <c r="AN743" s="9"/>
      <c r="AO743" s="9"/>
      <c r="AR743" s="9"/>
      <c r="AS743" s="9"/>
      <c r="AV743" s="9"/>
      <c r="AW743" s="9"/>
      <c r="AZ743" s="9"/>
      <c r="BA743" s="9"/>
      <c r="BD743" s="27"/>
      <c r="BE743" s="27"/>
      <c r="BP743" s="27"/>
      <c r="BQ743" s="27"/>
    </row>
    <row r="744" spans="1:69" s="8" customFormat="1" x14ac:dyDescent="0.45">
      <c r="B744" s="9">
        <v>25.205555555555556</v>
      </c>
      <c r="C744" s="9">
        <v>83.183333333333337</v>
      </c>
      <c r="G744" s="8" t="s">
        <v>30</v>
      </c>
      <c r="H744" s="8" t="s">
        <v>260</v>
      </c>
      <c r="J744" s="8">
        <v>24</v>
      </c>
      <c r="K744" s="8">
        <v>1000</v>
      </c>
      <c r="L744" s="8">
        <v>10</v>
      </c>
      <c r="M744" s="8">
        <v>1.35</v>
      </c>
      <c r="N744" s="9"/>
      <c r="P744" s="27">
        <v>12.83012134189863</v>
      </c>
      <c r="Q744" s="27">
        <f t="shared" si="99"/>
        <v>1.283012134189863</v>
      </c>
      <c r="R744" s="8">
        <v>4</v>
      </c>
      <c r="T744" s="27">
        <v>1.8915060670949373</v>
      </c>
      <c r="U744" s="27">
        <f t="shared" si="100"/>
        <v>0.18915060670949374</v>
      </c>
      <c r="V744" s="8">
        <v>4</v>
      </c>
      <c r="X744" s="33">
        <v>14.721627408993564</v>
      </c>
      <c r="Y744" s="27">
        <f t="shared" si="92"/>
        <v>1.4721627408993565</v>
      </c>
      <c r="Z744" s="8">
        <v>4</v>
      </c>
      <c r="AB744" s="8">
        <v>9.8869505262199286E-2</v>
      </c>
      <c r="AC744" s="27">
        <f t="shared" si="97"/>
        <v>9.886950526219929E-3</v>
      </c>
      <c r="AD744" s="8">
        <v>4</v>
      </c>
      <c r="AF744" s="9"/>
      <c r="AG744" s="9"/>
      <c r="AJ744" s="9"/>
      <c r="AK744" s="9"/>
      <c r="AN744" s="9"/>
      <c r="AO744" s="9"/>
      <c r="AR744" s="9"/>
      <c r="AS744" s="9"/>
      <c r="AV744" s="9"/>
      <c r="AW744" s="9"/>
      <c r="AZ744" s="9"/>
      <c r="BA744" s="9"/>
      <c r="BD744" s="27"/>
      <c r="BE744" s="27"/>
      <c r="BP744" s="27"/>
      <c r="BQ744" s="27"/>
    </row>
    <row r="745" spans="1:69" s="8" customFormat="1" x14ac:dyDescent="0.45">
      <c r="B745" s="9">
        <v>25.205555555555556</v>
      </c>
      <c r="C745" s="9">
        <v>83.183333333333337</v>
      </c>
      <c r="G745" s="8" t="s">
        <v>30</v>
      </c>
      <c r="H745" s="8" t="s">
        <v>260</v>
      </c>
      <c r="J745" s="8">
        <v>24</v>
      </c>
      <c r="K745" s="8">
        <v>1000</v>
      </c>
      <c r="L745" s="8">
        <v>10</v>
      </c>
      <c r="M745" s="8">
        <v>1.35</v>
      </c>
      <c r="N745" s="9"/>
      <c r="P745" s="27">
        <v>9.5289079229121914</v>
      </c>
      <c r="Q745" s="27">
        <f t="shared" si="99"/>
        <v>0.95289079229121909</v>
      </c>
      <c r="R745" s="8">
        <v>4</v>
      </c>
      <c r="T745" s="27">
        <v>1.6059957173447434</v>
      </c>
      <c r="U745" s="27">
        <f t="shared" si="100"/>
        <v>0.16059957173447434</v>
      </c>
      <c r="V745" s="8">
        <v>4</v>
      </c>
      <c r="X745" s="33">
        <v>11.134903640256931</v>
      </c>
      <c r="Y745" s="27">
        <f t="shared" si="92"/>
        <v>1.1134903640256932</v>
      </c>
      <c r="Z745" s="8">
        <v>4</v>
      </c>
      <c r="AB745" s="8">
        <v>8.4559445290038962E-2</v>
      </c>
      <c r="AC745" s="27">
        <f t="shared" si="97"/>
        <v>8.4559445290038962E-3</v>
      </c>
      <c r="AD745" s="8">
        <v>4</v>
      </c>
      <c r="AF745" s="9"/>
      <c r="AG745" s="9"/>
      <c r="AJ745" s="9"/>
      <c r="AK745" s="9"/>
      <c r="AN745" s="9"/>
      <c r="AO745" s="9"/>
      <c r="AR745" s="9"/>
      <c r="AS745" s="9"/>
      <c r="AV745" s="9"/>
      <c r="AW745" s="9"/>
      <c r="AZ745" s="9"/>
      <c r="BA745" s="9"/>
      <c r="BD745" s="27"/>
      <c r="BE745" s="27"/>
      <c r="BP745" s="27"/>
      <c r="BQ745" s="27"/>
    </row>
    <row r="746" spans="1:69" s="8" customFormat="1" x14ac:dyDescent="0.45">
      <c r="A746" s="8" t="s">
        <v>261</v>
      </c>
      <c r="B746" s="9">
        <v>46.833333333333336</v>
      </c>
      <c r="C746" s="9">
        <v>-72.166666666666671</v>
      </c>
      <c r="D746" s="8">
        <v>90</v>
      </c>
      <c r="E746" s="8">
        <v>6</v>
      </c>
      <c r="F746" s="8">
        <v>4</v>
      </c>
      <c r="G746" s="8" t="s">
        <v>30</v>
      </c>
      <c r="J746" s="8">
        <v>3.4</v>
      </c>
      <c r="K746" s="8">
        <v>1300</v>
      </c>
      <c r="L746" s="8">
        <v>90</v>
      </c>
      <c r="M746" s="8">
        <v>1.4</v>
      </c>
      <c r="N746" s="9"/>
      <c r="P746" s="27"/>
      <c r="Q746" s="27"/>
      <c r="T746" s="27"/>
      <c r="U746" s="27"/>
      <c r="X746" s="33">
        <v>0.35714285714285715</v>
      </c>
      <c r="Y746" s="33">
        <f t="shared" si="92"/>
        <v>3.5714285714285712E-2</v>
      </c>
      <c r="Z746" s="8">
        <v>3</v>
      </c>
      <c r="AB746" s="8">
        <v>1.8456995201181253E-2</v>
      </c>
      <c r="AC746" s="8">
        <f t="shared" si="97"/>
        <v>1.8456995201181253E-3</v>
      </c>
      <c r="AD746" s="8">
        <v>3</v>
      </c>
      <c r="AF746" s="9"/>
      <c r="AG746" s="9"/>
      <c r="AJ746" s="9"/>
      <c r="AK746" s="9"/>
      <c r="AN746" s="9"/>
      <c r="AO746" s="9"/>
      <c r="AR746" s="9"/>
      <c r="AS746" s="9"/>
      <c r="AV746" s="9"/>
      <c r="AW746" s="9"/>
      <c r="AZ746" s="9"/>
      <c r="BA746" s="9"/>
      <c r="BD746" s="27"/>
      <c r="BE746" s="27"/>
      <c r="BP746" s="27"/>
      <c r="BQ746" s="27"/>
    </row>
    <row r="747" spans="1:69" s="8" customFormat="1" x14ac:dyDescent="0.45">
      <c r="B747" s="9">
        <v>46.833333333333336</v>
      </c>
      <c r="C747" s="9">
        <v>-72.166666666666671</v>
      </c>
      <c r="D747" s="8">
        <v>90</v>
      </c>
      <c r="E747" s="8">
        <v>6</v>
      </c>
      <c r="F747" s="8">
        <v>4</v>
      </c>
      <c r="G747" s="8" t="s">
        <v>30</v>
      </c>
      <c r="J747" s="8">
        <v>3.4</v>
      </c>
      <c r="K747" s="8">
        <v>1300</v>
      </c>
      <c r="L747" s="8">
        <v>90</v>
      </c>
      <c r="M747" s="8">
        <v>1.4</v>
      </c>
      <c r="N747" s="9"/>
      <c r="P747" s="27"/>
      <c r="Q747" s="27"/>
      <c r="T747" s="27"/>
      <c r="U747" s="27"/>
      <c r="X747" s="33">
        <v>0.59523809523809534</v>
      </c>
      <c r="Y747" s="33">
        <f t="shared" si="92"/>
        <v>5.9523809523809534E-2</v>
      </c>
      <c r="Z747" s="8">
        <v>3</v>
      </c>
      <c r="AB747" s="8">
        <v>1.8456995201181253E-2</v>
      </c>
      <c r="AC747" s="8">
        <f t="shared" si="97"/>
        <v>1.8456995201181253E-3</v>
      </c>
      <c r="AD747" s="8">
        <v>3</v>
      </c>
      <c r="AF747" s="9"/>
      <c r="AG747" s="9"/>
      <c r="AJ747" s="9"/>
      <c r="AK747" s="9"/>
      <c r="AN747" s="9"/>
      <c r="AO747" s="9"/>
      <c r="AR747" s="9"/>
      <c r="AS747" s="9"/>
      <c r="AV747" s="9"/>
      <c r="AW747" s="9"/>
      <c r="AZ747" s="9"/>
      <c r="BA747" s="9"/>
      <c r="BD747" s="27"/>
      <c r="BE747" s="27"/>
      <c r="BP747" s="27"/>
      <c r="BQ747" s="27"/>
    </row>
    <row r="748" spans="1:69" s="8" customFormat="1" x14ac:dyDescent="0.45">
      <c r="B748" s="9">
        <v>46.833333333333336</v>
      </c>
      <c r="C748" s="9">
        <v>-72.166666666666671</v>
      </c>
      <c r="D748" s="8">
        <v>90</v>
      </c>
      <c r="E748" s="8">
        <v>6</v>
      </c>
      <c r="F748" s="8">
        <v>4</v>
      </c>
      <c r="G748" s="8" t="s">
        <v>30</v>
      </c>
      <c r="J748" s="8">
        <v>3.4</v>
      </c>
      <c r="K748" s="8">
        <v>1300</v>
      </c>
      <c r="L748" s="8">
        <v>90</v>
      </c>
      <c r="M748" s="8">
        <v>1.4</v>
      </c>
      <c r="N748" s="9"/>
      <c r="P748" s="27"/>
      <c r="Q748" s="27"/>
      <c r="T748" s="27"/>
      <c r="U748" s="27"/>
      <c r="X748" s="33">
        <v>1.4682539682539684</v>
      </c>
      <c r="Y748" s="33">
        <f t="shared" ref="Y748:Y776" si="101">X748/10</f>
        <v>0.14682539682539683</v>
      </c>
      <c r="Z748" s="8">
        <v>3</v>
      </c>
      <c r="AB748" s="8">
        <v>7.3115860517435322E-2</v>
      </c>
      <c r="AC748" s="8">
        <f t="shared" si="97"/>
        <v>7.3115860517435323E-3</v>
      </c>
      <c r="AD748" s="8">
        <v>3</v>
      </c>
      <c r="AF748" s="9"/>
      <c r="AG748" s="9"/>
      <c r="AJ748" s="9"/>
      <c r="AK748" s="9"/>
      <c r="AN748" s="9"/>
      <c r="AO748" s="9"/>
      <c r="AR748" s="9"/>
      <c r="AS748" s="9"/>
      <c r="AV748" s="9"/>
      <c r="AW748" s="9"/>
      <c r="AZ748" s="9"/>
      <c r="BA748" s="9"/>
      <c r="BD748" s="27"/>
      <c r="BE748" s="27"/>
      <c r="BP748" s="27"/>
      <c r="BQ748" s="27"/>
    </row>
    <row r="749" spans="1:69" s="8" customFormat="1" x14ac:dyDescent="0.45">
      <c r="B749" s="9">
        <v>46.833333333333336</v>
      </c>
      <c r="C749" s="9">
        <v>-72.166666666666671</v>
      </c>
      <c r="D749" s="8">
        <v>90</v>
      </c>
      <c r="E749" s="8">
        <v>6</v>
      </c>
      <c r="F749" s="8">
        <v>4</v>
      </c>
      <c r="G749" s="8" t="s">
        <v>30</v>
      </c>
      <c r="J749" s="8">
        <v>3.4</v>
      </c>
      <c r="K749" s="8">
        <v>1300</v>
      </c>
      <c r="L749" s="8">
        <v>90</v>
      </c>
      <c r="M749" s="8">
        <v>1.4</v>
      </c>
      <c r="N749" s="9"/>
      <c r="P749" s="27"/>
      <c r="Q749" s="27"/>
      <c r="T749" s="27"/>
      <c r="U749" s="27"/>
      <c r="X749" s="33">
        <v>1.0714285714285716</v>
      </c>
      <c r="Y749" s="33">
        <f t="shared" si="101"/>
        <v>0.10714285714285716</v>
      </c>
      <c r="Z749" s="8">
        <v>3</v>
      </c>
      <c r="AB749" s="8">
        <v>7.8115235595550558E-2</v>
      </c>
      <c r="AC749" s="8">
        <f t="shared" si="97"/>
        <v>7.8115235595550558E-3</v>
      </c>
      <c r="AD749" s="8">
        <v>3</v>
      </c>
      <c r="AF749" s="9"/>
      <c r="AG749" s="9"/>
      <c r="AJ749" s="9"/>
      <c r="AK749" s="9"/>
      <c r="AN749" s="9"/>
      <c r="AO749" s="9"/>
      <c r="AR749" s="9"/>
      <c r="AS749" s="9"/>
      <c r="AV749" s="9"/>
      <c r="AW749" s="9"/>
      <c r="AZ749" s="9"/>
      <c r="BA749" s="9"/>
      <c r="BD749" s="27"/>
      <c r="BE749" s="27"/>
      <c r="BP749" s="27"/>
      <c r="BQ749" s="27"/>
    </row>
    <row r="750" spans="1:69" s="8" customFormat="1" x14ac:dyDescent="0.45">
      <c r="B750" s="9">
        <v>46.833333333333336</v>
      </c>
      <c r="C750" s="9">
        <v>-72.166666666666671</v>
      </c>
      <c r="D750" s="8">
        <v>90</v>
      </c>
      <c r="E750" s="8">
        <v>6</v>
      </c>
      <c r="F750" s="8">
        <v>4</v>
      </c>
      <c r="G750" s="8" t="s">
        <v>30</v>
      </c>
      <c r="J750" s="8">
        <v>3.4</v>
      </c>
      <c r="K750" s="8">
        <v>1300</v>
      </c>
      <c r="L750" s="8">
        <v>90</v>
      </c>
      <c r="M750" s="8">
        <v>1.4</v>
      </c>
      <c r="N750" s="9"/>
      <c r="P750" s="27"/>
      <c r="Q750" s="27"/>
      <c r="T750" s="27"/>
      <c r="U750" s="27"/>
      <c r="X750" s="33">
        <v>7.3412698412698418</v>
      </c>
      <c r="Y750" s="33">
        <f t="shared" si="101"/>
        <v>0.73412698412698418</v>
      </c>
      <c r="Z750" s="8">
        <v>3</v>
      </c>
      <c r="AB750" s="8">
        <v>5.2910052910052921E-2</v>
      </c>
      <c r="AC750" s="8">
        <f t="shared" si="97"/>
        <v>5.2910052910052924E-3</v>
      </c>
      <c r="AD750" s="8">
        <v>3</v>
      </c>
      <c r="AF750" s="9"/>
      <c r="AG750" s="9"/>
      <c r="AJ750" s="9"/>
      <c r="AK750" s="9"/>
      <c r="AN750" s="9"/>
      <c r="AO750" s="9"/>
      <c r="AR750" s="9"/>
      <c r="AS750" s="9"/>
      <c r="AV750" s="9"/>
      <c r="AW750" s="9"/>
      <c r="AZ750" s="9"/>
      <c r="BA750" s="9"/>
      <c r="BD750" s="27"/>
      <c r="BE750" s="27"/>
      <c r="BP750" s="27"/>
      <c r="BQ750" s="27"/>
    </row>
    <row r="751" spans="1:69" s="8" customFormat="1" x14ac:dyDescent="0.45">
      <c r="B751" s="9">
        <v>46.833333333333336</v>
      </c>
      <c r="C751" s="9">
        <v>-72.166666666666671</v>
      </c>
      <c r="D751" s="8">
        <v>90</v>
      </c>
      <c r="E751" s="8">
        <v>6</v>
      </c>
      <c r="F751" s="8">
        <v>4</v>
      </c>
      <c r="G751" s="8" t="s">
        <v>30</v>
      </c>
      <c r="J751" s="8">
        <v>3.4</v>
      </c>
      <c r="K751" s="8">
        <v>1300</v>
      </c>
      <c r="L751" s="8">
        <v>90</v>
      </c>
      <c r="M751" s="8">
        <v>1.4</v>
      </c>
      <c r="N751" s="9"/>
      <c r="P751" s="27"/>
      <c r="Q751" s="27"/>
      <c r="T751" s="27"/>
      <c r="U751" s="27"/>
      <c r="X751" s="33">
        <v>3.4523809523809521</v>
      </c>
      <c r="Y751" s="33">
        <f t="shared" si="101"/>
        <v>0.34523809523809523</v>
      </c>
      <c r="Z751" s="8">
        <v>3</v>
      </c>
      <c r="AB751" s="8">
        <v>1.8456995201181253E-2</v>
      </c>
      <c r="AC751" s="8">
        <f t="shared" si="97"/>
        <v>1.8456995201181253E-3</v>
      </c>
      <c r="AD751" s="8">
        <v>3</v>
      </c>
      <c r="AF751" s="9"/>
      <c r="AG751" s="9"/>
      <c r="AJ751" s="9"/>
      <c r="AK751" s="9"/>
      <c r="AN751" s="9"/>
      <c r="AO751" s="9"/>
      <c r="AR751" s="9"/>
      <c r="AS751" s="9"/>
      <c r="AV751" s="9"/>
      <c r="AW751" s="9"/>
      <c r="AZ751" s="9"/>
      <c r="BA751" s="9"/>
      <c r="BD751" s="27"/>
      <c r="BE751" s="27"/>
      <c r="BP751" s="27"/>
      <c r="BQ751" s="27"/>
    </row>
    <row r="752" spans="1:69" s="8" customFormat="1" x14ac:dyDescent="0.45">
      <c r="B752" s="9">
        <v>46.833333333333336</v>
      </c>
      <c r="C752" s="9">
        <v>-72.166666666666671</v>
      </c>
      <c r="D752" s="8">
        <v>90</v>
      </c>
      <c r="E752" s="8">
        <v>6</v>
      </c>
      <c r="F752" s="8">
        <v>4</v>
      </c>
      <c r="G752" s="8" t="s">
        <v>30</v>
      </c>
      <c r="J752" s="8">
        <v>3.4</v>
      </c>
      <c r="K752" s="8">
        <v>1300</v>
      </c>
      <c r="L752" s="8">
        <v>90</v>
      </c>
      <c r="M752" s="8">
        <v>1.4</v>
      </c>
      <c r="N752" s="9"/>
      <c r="P752" s="27"/>
      <c r="Q752" s="27"/>
      <c r="T752" s="27"/>
      <c r="U752" s="27"/>
      <c r="X752" s="33">
        <v>2.8174603174603177</v>
      </c>
      <c r="Y752" s="33">
        <f t="shared" si="101"/>
        <v>0.28174603174603174</v>
      </c>
      <c r="Z752" s="8">
        <v>3</v>
      </c>
      <c r="AB752" s="8">
        <v>5.4266720933387608E-2</v>
      </c>
      <c r="AC752" s="8">
        <f t="shared" si="97"/>
        <v>5.4266720933387608E-3</v>
      </c>
      <c r="AD752" s="8">
        <v>3</v>
      </c>
      <c r="AF752" s="9"/>
      <c r="AG752" s="9"/>
      <c r="AJ752" s="9"/>
      <c r="AK752" s="9"/>
      <c r="AN752" s="9"/>
      <c r="AO752" s="9"/>
      <c r="AR752" s="9"/>
      <c r="AS752" s="9"/>
      <c r="AV752" s="9"/>
      <c r="AW752" s="9"/>
      <c r="AZ752" s="9"/>
      <c r="BA752" s="9"/>
      <c r="BD752" s="27"/>
      <c r="BE752" s="27"/>
      <c r="BP752" s="27"/>
      <c r="BQ752" s="27"/>
    </row>
    <row r="753" spans="1:69" s="8" customFormat="1" x14ac:dyDescent="0.45">
      <c r="B753" s="9">
        <v>46.833333333333336</v>
      </c>
      <c r="C753" s="9">
        <v>-72.166666666666671</v>
      </c>
      <c r="D753" s="8">
        <v>90</v>
      </c>
      <c r="E753" s="8">
        <v>6</v>
      </c>
      <c r="F753" s="8">
        <v>4</v>
      </c>
      <c r="G753" s="8" t="s">
        <v>30</v>
      </c>
      <c r="J753" s="8">
        <v>3.4</v>
      </c>
      <c r="K753" s="8">
        <v>1300</v>
      </c>
      <c r="L753" s="8">
        <v>90</v>
      </c>
      <c r="M753" s="8">
        <v>1.4</v>
      </c>
      <c r="N753" s="9"/>
      <c r="P753" s="27"/>
      <c r="Q753" s="27"/>
      <c r="T753" s="27"/>
      <c r="U753" s="27"/>
      <c r="X753" s="33">
        <v>1.3888888888888891</v>
      </c>
      <c r="Y753" s="33">
        <f t="shared" si="101"/>
        <v>0.1388888888888889</v>
      </c>
      <c r="Z753" s="8">
        <v>3</v>
      </c>
      <c r="AB753" s="8">
        <v>7.382798080472501E-2</v>
      </c>
      <c r="AC753" s="8">
        <f t="shared" si="97"/>
        <v>7.3827980804725014E-3</v>
      </c>
      <c r="AD753" s="8">
        <v>3</v>
      </c>
      <c r="AF753" s="9"/>
      <c r="AG753" s="9"/>
      <c r="AJ753" s="9"/>
      <c r="AK753" s="9"/>
      <c r="AN753" s="9"/>
      <c r="AO753" s="9"/>
      <c r="AR753" s="9"/>
      <c r="AS753" s="9"/>
      <c r="AV753" s="9"/>
      <c r="AW753" s="9"/>
      <c r="AZ753" s="9"/>
      <c r="BA753" s="9"/>
      <c r="BD753" s="27"/>
      <c r="BE753" s="27"/>
      <c r="BP753" s="27"/>
      <c r="BQ753" s="27"/>
    </row>
    <row r="754" spans="1:69" s="8" customFormat="1" x14ac:dyDescent="0.45">
      <c r="B754" s="9">
        <v>46.833333333333336</v>
      </c>
      <c r="C754" s="9">
        <v>-72.166666666666671</v>
      </c>
      <c r="D754" s="8">
        <v>90</v>
      </c>
      <c r="E754" s="8">
        <v>6</v>
      </c>
      <c r="F754" s="8">
        <v>4</v>
      </c>
      <c r="G754" s="8" t="s">
        <v>30</v>
      </c>
      <c r="J754" s="8">
        <v>3.4</v>
      </c>
      <c r="K754" s="8">
        <v>1300</v>
      </c>
      <c r="L754" s="8">
        <v>90</v>
      </c>
      <c r="M754" s="8">
        <v>1.4</v>
      </c>
      <c r="N754" s="9"/>
      <c r="P754" s="27"/>
      <c r="Q754" s="27"/>
      <c r="T754" s="27"/>
      <c r="U754" s="27"/>
      <c r="X754" s="33">
        <v>1.7460317460317465</v>
      </c>
      <c r="Y754" s="33">
        <f t="shared" si="101"/>
        <v>0.17460317460317465</v>
      </c>
      <c r="Z754" s="8">
        <v>3</v>
      </c>
      <c r="AB754" s="8">
        <v>8.2078415411748762E-2</v>
      </c>
      <c r="AC754" s="8">
        <f t="shared" si="97"/>
        <v>8.2078415411748762E-3</v>
      </c>
      <c r="AD754" s="8">
        <v>3</v>
      </c>
      <c r="AF754" s="9"/>
      <c r="AG754" s="9"/>
      <c r="AJ754" s="9"/>
      <c r="AK754" s="9"/>
      <c r="AN754" s="9"/>
      <c r="AO754" s="9"/>
      <c r="AR754" s="9"/>
      <c r="AS754" s="9"/>
      <c r="AV754" s="9"/>
      <c r="AW754" s="9"/>
      <c r="AZ754" s="9"/>
      <c r="BA754" s="9"/>
      <c r="BD754" s="27"/>
      <c r="BE754" s="27"/>
      <c r="BP754" s="27"/>
      <c r="BQ754" s="27"/>
    </row>
    <row r="755" spans="1:69" s="8" customFormat="1" x14ac:dyDescent="0.45">
      <c r="B755" s="9">
        <v>46.833333333333336</v>
      </c>
      <c r="C755" s="9">
        <v>-72.166666666666671</v>
      </c>
      <c r="D755" s="8">
        <v>90</v>
      </c>
      <c r="E755" s="8">
        <v>6</v>
      </c>
      <c r="F755" s="8">
        <v>4</v>
      </c>
      <c r="G755" s="8" t="s">
        <v>30</v>
      </c>
      <c r="J755" s="8">
        <v>3.4</v>
      </c>
      <c r="K755" s="8">
        <v>1300</v>
      </c>
      <c r="L755" s="8">
        <v>90</v>
      </c>
      <c r="M755" s="8">
        <v>1.4</v>
      </c>
      <c r="N755" s="9"/>
      <c r="P755" s="27"/>
      <c r="Q755" s="27"/>
      <c r="T755" s="27"/>
      <c r="U755" s="27"/>
      <c r="X755" s="33">
        <v>3.7698412698412702</v>
      </c>
      <c r="Y755" s="33">
        <f t="shared" si="101"/>
        <v>0.37698412698412703</v>
      </c>
      <c r="Z755" s="8">
        <v>3</v>
      </c>
      <c r="AB755" s="8">
        <v>7.1806500377928961E-2</v>
      </c>
      <c r="AC755" s="8">
        <f t="shared" si="97"/>
        <v>7.1806500377928958E-3</v>
      </c>
      <c r="AD755" s="8">
        <v>3</v>
      </c>
      <c r="AF755" s="9"/>
      <c r="AG755" s="9"/>
      <c r="AJ755" s="9"/>
      <c r="AK755" s="9"/>
      <c r="AN755" s="9"/>
      <c r="AO755" s="9"/>
      <c r="AR755" s="9"/>
      <c r="AS755" s="9"/>
      <c r="AV755" s="9"/>
      <c r="AW755" s="9"/>
      <c r="AZ755" s="9"/>
      <c r="BA755" s="9"/>
      <c r="BD755" s="27"/>
      <c r="BE755" s="27"/>
      <c r="BP755" s="27"/>
      <c r="BQ755" s="27"/>
    </row>
    <row r="756" spans="1:69" s="8" customFormat="1" x14ac:dyDescent="0.45">
      <c r="B756" s="9">
        <v>46.833333333333336</v>
      </c>
      <c r="C756" s="9">
        <v>-72.166666666666671</v>
      </c>
      <c r="D756" s="8">
        <v>90</v>
      </c>
      <c r="E756" s="8">
        <v>6</v>
      </c>
      <c r="F756" s="8">
        <v>4</v>
      </c>
      <c r="G756" s="8" t="s">
        <v>30</v>
      </c>
      <c r="J756" s="8">
        <v>3.4</v>
      </c>
      <c r="K756" s="8">
        <v>1300</v>
      </c>
      <c r="L756" s="8">
        <v>90</v>
      </c>
      <c r="M756" s="8">
        <v>1.4</v>
      </c>
      <c r="N756" s="9"/>
      <c r="P756" s="27"/>
      <c r="Q756" s="27"/>
      <c r="T756" s="27"/>
      <c r="U756" s="27"/>
      <c r="X756" s="33">
        <v>1.626984126984127</v>
      </c>
      <c r="Y756" s="33">
        <f t="shared" si="101"/>
        <v>0.1626984126984127</v>
      </c>
      <c r="Z756" s="8">
        <v>3</v>
      </c>
      <c r="AB756" s="8">
        <v>7.8134613018333965E-2</v>
      </c>
      <c r="AC756" s="8">
        <f t="shared" si="97"/>
        <v>7.8134613018333958E-3</v>
      </c>
      <c r="AD756" s="8">
        <v>3</v>
      </c>
      <c r="AF756" s="9"/>
      <c r="AG756" s="9"/>
      <c r="AJ756" s="9"/>
      <c r="AK756" s="9"/>
      <c r="AN756" s="9"/>
      <c r="AO756" s="9"/>
      <c r="AR756" s="9"/>
      <c r="AS756" s="9"/>
      <c r="AV756" s="9"/>
      <c r="AW756" s="9"/>
      <c r="AZ756" s="9"/>
      <c r="BA756" s="9"/>
      <c r="BD756" s="27"/>
      <c r="BE756" s="27"/>
      <c r="BP756" s="27"/>
      <c r="BQ756" s="27"/>
    </row>
    <row r="757" spans="1:69" s="8" customFormat="1" x14ac:dyDescent="0.45">
      <c r="B757" s="9">
        <v>46.833333333333336</v>
      </c>
      <c r="C757" s="9">
        <v>-72.166666666666671</v>
      </c>
      <c r="D757" s="8">
        <v>90</v>
      </c>
      <c r="E757" s="8">
        <v>6</v>
      </c>
      <c r="F757" s="8">
        <v>4</v>
      </c>
      <c r="G757" s="8" t="s">
        <v>30</v>
      </c>
      <c r="J757" s="8">
        <v>3.4</v>
      </c>
      <c r="K757" s="8">
        <v>1300</v>
      </c>
      <c r="L757" s="8">
        <v>90</v>
      </c>
      <c r="M757" s="8">
        <v>1.4</v>
      </c>
      <c r="N757" s="9"/>
      <c r="P757" s="27"/>
      <c r="Q757" s="27"/>
      <c r="T757" s="27"/>
      <c r="U757" s="27"/>
      <c r="X757" s="33">
        <v>2.2619047619047623</v>
      </c>
      <c r="Y757" s="33">
        <f t="shared" si="101"/>
        <v>0.22619047619047622</v>
      </c>
      <c r="Z757" s="8">
        <v>3</v>
      </c>
      <c r="AB757" s="8">
        <v>3.0234315948601664E-2</v>
      </c>
      <c r="AC757" s="8">
        <f t="shared" si="97"/>
        <v>3.0234315948601664E-3</v>
      </c>
      <c r="AD757" s="8">
        <v>3</v>
      </c>
      <c r="AF757" s="9"/>
      <c r="AG757" s="9"/>
      <c r="AJ757" s="9"/>
      <c r="AK757" s="9"/>
      <c r="AN757" s="9"/>
      <c r="AO757" s="9"/>
      <c r="AR757" s="9"/>
      <c r="AS757" s="9"/>
      <c r="AV757" s="9"/>
      <c r="AW757" s="9"/>
      <c r="AZ757" s="9"/>
      <c r="BA757" s="9"/>
      <c r="BD757" s="27"/>
      <c r="BE757" s="27"/>
      <c r="BP757" s="27"/>
      <c r="BQ757" s="27"/>
    </row>
    <row r="758" spans="1:69" s="8" customFormat="1" x14ac:dyDescent="0.45">
      <c r="B758" s="9">
        <v>46.833333333333336</v>
      </c>
      <c r="C758" s="9">
        <v>-72.166666666666671</v>
      </c>
      <c r="D758" s="8">
        <v>90</v>
      </c>
      <c r="E758" s="8">
        <v>6</v>
      </c>
      <c r="F758" s="8">
        <v>4</v>
      </c>
      <c r="G758" s="8" t="s">
        <v>30</v>
      </c>
      <c r="J758" s="8">
        <v>3.4</v>
      </c>
      <c r="K758" s="8">
        <v>1300</v>
      </c>
      <c r="L758" s="8">
        <v>90</v>
      </c>
      <c r="M758" s="8">
        <v>1.4</v>
      </c>
      <c r="N758" s="9"/>
      <c r="P758" s="27"/>
      <c r="Q758" s="27"/>
      <c r="T758" s="27"/>
      <c r="U758" s="27"/>
      <c r="X758" s="33">
        <v>1.5079365079365081</v>
      </c>
      <c r="Y758" s="33">
        <f t="shared" si="101"/>
        <v>0.15079365079365081</v>
      </c>
      <c r="Z758" s="8">
        <v>3</v>
      </c>
      <c r="AB758" s="8">
        <v>5.8117735283089625E-2</v>
      </c>
      <c r="AC758" s="8">
        <f t="shared" si="97"/>
        <v>5.8117735283089627E-3</v>
      </c>
      <c r="AD758" s="8">
        <v>3</v>
      </c>
      <c r="AF758" s="9"/>
      <c r="AG758" s="9"/>
      <c r="AJ758" s="9"/>
      <c r="AK758" s="9"/>
      <c r="AN758" s="9"/>
      <c r="AO758" s="9"/>
      <c r="AR758" s="9"/>
      <c r="AS758" s="9"/>
      <c r="AV758" s="9"/>
      <c r="AW758" s="9"/>
      <c r="AZ758" s="9"/>
      <c r="BA758" s="9"/>
      <c r="BD758" s="27"/>
      <c r="BE758" s="27"/>
      <c r="BP758" s="27"/>
      <c r="BQ758" s="27"/>
    </row>
    <row r="759" spans="1:69" s="8" customFormat="1" x14ac:dyDescent="0.45">
      <c r="B759" s="9">
        <v>46.833333333333336</v>
      </c>
      <c r="C759" s="9">
        <v>-72.166666666666671</v>
      </c>
      <c r="D759" s="8">
        <v>90</v>
      </c>
      <c r="E759" s="8">
        <v>6</v>
      </c>
      <c r="F759" s="8">
        <v>4</v>
      </c>
      <c r="G759" s="8" t="s">
        <v>30</v>
      </c>
      <c r="J759" s="8">
        <v>3.4</v>
      </c>
      <c r="K759" s="8">
        <v>1300</v>
      </c>
      <c r="L759" s="8">
        <v>90</v>
      </c>
      <c r="M759" s="8">
        <v>1.4</v>
      </c>
      <c r="N759" s="9"/>
      <c r="P759" s="27"/>
      <c r="Q759" s="27"/>
      <c r="T759" s="27"/>
      <c r="U759" s="27"/>
      <c r="X759" s="33">
        <v>1.4285714285714288</v>
      </c>
      <c r="Y759" s="33">
        <f t="shared" si="101"/>
        <v>0.14285714285714288</v>
      </c>
      <c r="Z759" s="8">
        <v>3</v>
      </c>
      <c r="AB759" s="8">
        <v>3.1992125015380832E-2</v>
      </c>
      <c r="AC759" s="8">
        <f t="shared" si="97"/>
        <v>3.1992125015380831E-3</v>
      </c>
      <c r="AD759" s="8">
        <v>3</v>
      </c>
      <c r="AF759" s="9"/>
      <c r="AG759" s="9"/>
      <c r="AJ759" s="9"/>
      <c r="AK759" s="9"/>
      <c r="AN759" s="9"/>
      <c r="AO759" s="9"/>
      <c r="AR759" s="9"/>
      <c r="AS759" s="9"/>
      <c r="AV759" s="9"/>
      <c r="AW759" s="9"/>
      <c r="AZ759" s="9"/>
      <c r="BA759" s="9"/>
      <c r="BD759" s="27"/>
      <c r="BE759" s="27"/>
      <c r="BP759" s="27"/>
      <c r="BQ759" s="27"/>
    </row>
    <row r="760" spans="1:69" s="8" customFormat="1" x14ac:dyDescent="0.45">
      <c r="B760" s="9">
        <v>46.833333333333336</v>
      </c>
      <c r="C760" s="9">
        <v>-72.166666666666671</v>
      </c>
      <c r="D760" s="8">
        <v>90</v>
      </c>
      <c r="E760" s="8">
        <v>6</v>
      </c>
      <c r="F760" s="8">
        <v>4</v>
      </c>
      <c r="G760" s="8" t="s">
        <v>30</v>
      </c>
      <c r="J760" s="8">
        <v>3.4</v>
      </c>
      <c r="K760" s="8">
        <v>1300</v>
      </c>
      <c r="L760" s="8">
        <v>90</v>
      </c>
      <c r="M760" s="8">
        <v>1.4</v>
      </c>
      <c r="N760" s="9"/>
      <c r="P760" s="27"/>
      <c r="Q760" s="27"/>
      <c r="T760" s="27"/>
      <c r="U760" s="27"/>
      <c r="X760" s="33">
        <v>2.698412698412699</v>
      </c>
      <c r="Y760" s="33">
        <f t="shared" si="101"/>
        <v>0.26984126984126988</v>
      </c>
      <c r="Z760" s="8">
        <v>3</v>
      </c>
      <c r="AB760" s="8">
        <v>5.5623388956722288E-2</v>
      </c>
      <c r="AC760" s="8">
        <f t="shared" si="97"/>
        <v>5.5623388956722291E-3</v>
      </c>
      <c r="AD760" s="8">
        <v>3</v>
      </c>
      <c r="AF760" s="9"/>
      <c r="AG760" s="9"/>
      <c r="AJ760" s="9"/>
      <c r="AK760" s="9"/>
      <c r="AN760" s="9"/>
      <c r="AO760" s="9"/>
      <c r="AR760" s="9"/>
      <c r="AS760" s="9"/>
      <c r="AV760" s="9"/>
      <c r="AW760" s="9"/>
      <c r="AZ760" s="9"/>
      <c r="BA760" s="9"/>
      <c r="BD760" s="27"/>
      <c r="BE760" s="27"/>
      <c r="BP760" s="27"/>
      <c r="BQ760" s="27"/>
    </row>
    <row r="761" spans="1:69" s="8" customFormat="1" x14ac:dyDescent="0.45">
      <c r="A761" s="8" t="s">
        <v>262</v>
      </c>
      <c r="B761" s="9">
        <v>-43.633333333333333</v>
      </c>
      <c r="C761" s="9">
        <v>172.43333333333334</v>
      </c>
      <c r="G761" s="8" t="s">
        <v>18</v>
      </c>
      <c r="H761" s="8" t="s">
        <v>263</v>
      </c>
      <c r="I761" s="8" t="s">
        <v>264</v>
      </c>
      <c r="J761" s="8">
        <v>12</v>
      </c>
      <c r="K761" s="8">
        <v>650</v>
      </c>
      <c r="L761" s="8">
        <v>7.5</v>
      </c>
      <c r="M761" s="8">
        <v>0.77</v>
      </c>
      <c r="N761" s="9">
        <v>6</v>
      </c>
      <c r="P761" s="27">
        <v>8.7882042769260789</v>
      </c>
      <c r="Q761" s="33">
        <f t="shared" ref="Q761:Q768" si="102">P761/10</f>
        <v>0.87882042769260793</v>
      </c>
      <c r="R761" s="8">
        <v>3</v>
      </c>
      <c r="T761" s="27">
        <v>18.855714732003396</v>
      </c>
      <c r="U761" s="33">
        <f t="shared" ref="U761:U768" si="103">T761/10</f>
        <v>1.8855714732003395</v>
      </c>
      <c r="V761" s="8">
        <v>3</v>
      </c>
      <c r="X761" s="33">
        <v>27.643919008929469</v>
      </c>
      <c r="Y761" s="33">
        <f t="shared" si="101"/>
        <v>2.7643919008929467</v>
      </c>
      <c r="Z761" s="8">
        <v>3</v>
      </c>
      <c r="AB761" s="8">
        <v>2.0779220779220777</v>
      </c>
      <c r="AC761" s="8">
        <f t="shared" si="97"/>
        <v>0.20779220779220778</v>
      </c>
      <c r="AD761" s="8">
        <v>3</v>
      </c>
      <c r="AF761" s="9">
        <v>32.299999999999997</v>
      </c>
      <c r="AG761" s="9">
        <f t="shared" ref="AG761:AG768" si="104">AF761/10</f>
        <v>3.2299999999999995</v>
      </c>
      <c r="AH761" s="8">
        <v>3</v>
      </c>
      <c r="AJ761" s="9">
        <v>3.1</v>
      </c>
      <c r="AK761" s="9">
        <f t="shared" ref="AK761:AK768" si="105">AJ761/10</f>
        <v>0.31</v>
      </c>
      <c r="AL761" s="8">
        <v>3</v>
      </c>
      <c r="AN761" s="9">
        <f t="shared" ref="AN761:AN768" si="106">AF761/AJ761</f>
        <v>10.419354838709676</v>
      </c>
      <c r="AO761" s="9">
        <f t="shared" ref="AO761:AO768" si="107">AN761/10</f>
        <v>1.0419354838709676</v>
      </c>
      <c r="AP761" s="8">
        <v>3</v>
      </c>
      <c r="AR761" s="9"/>
      <c r="AS761" s="9"/>
      <c r="AV761" s="9"/>
      <c r="AW761" s="9"/>
      <c r="AZ761" s="9"/>
      <c r="BA761" s="9"/>
      <c r="BD761" s="27"/>
      <c r="BE761" s="27"/>
      <c r="BP761" s="27"/>
      <c r="BQ761" s="27"/>
    </row>
    <row r="762" spans="1:69" s="8" customFormat="1" x14ac:dyDescent="0.45">
      <c r="B762" s="9">
        <v>-43.633333333333333</v>
      </c>
      <c r="C762" s="9">
        <v>172.43333333333334</v>
      </c>
      <c r="G762" s="8" t="s">
        <v>18</v>
      </c>
      <c r="H762" s="8" t="s">
        <v>263</v>
      </c>
      <c r="I762" s="8" t="s">
        <v>265</v>
      </c>
      <c r="J762" s="8">
        <v>12</v>
      </c>
      <c r="K762" s="8">
        <v>650</v>
      </c>
      <c r="L762" s="8">
        <v>7.5</v>
      </c>
      <c r="M762" s="8">
        <v>0.77</v>
      </c>
      <c r="N762" s="9">
        <v>6</v>
      </c>
      <c r="P762" s="27">
        <v>64.446831364124577</v>
      </c>
      <c r="Q762" s="33">
        <f t="shared" si="102"/>
        <v>6.4446831364124577</v>
      </c>
      <c r="R762" s="8">
        <v>3</v>
      </c>
      <c r="T762" s="27">
        <v>6.1364752086401557</v>
      </c>
      <c r="U762" s="33">
        <f t="shared" si="103"/>
        <v>0.61364752086401553</v>
      </c>
      <c r="V762" s="8">
        <v>3</v>
      </c>
      <c r="X762" s="33">
        <v>70.583306572764741</v>
      </c>
      <c r="Y762" s="33">
        <f t="shared" si="101"/>
        <v>7.0583306572764739</v>
      </c>
      <c r="Z762" s="8">
        <v>3</v>
      </c>
      <c r="AB762" s="8">
        <v>2.4337306529087352</v>
      </c>
      <c r="AC762" s="8">
        <f t="shared" si="97"/>
        <v>0.24337306529087352</v>
      </c>
      <c r="AD762" s="8">
        <v>3</v>
      </c>
      <c r="AF762" s="9">
        <v>32.299999999999997</v>
      </c>
      <c r="AG762" s="9">
        <f t="shared" si="104"/>
        <v>3.2299999999999995</v>
      </c>
      <c r="AH762" s="8">
        <v>3</v>
      </c>
      <c r="AJ762" s="9">
        <v>3.1</v>
      </c>
      <c r="AK762" s="9">
        <f t="shared" si="105"/>
        <v>0.31</v>
      </c>
      <c r="AL762" s="8">
        <v>3</v>
      </c>
      <c r="AN762" s="9">
        <f t="shared" si="106"/>
        <v>10.419354838709676</v>
      </c>
      <c r="AO762" s="9">
        <f t="shared" si="107"/>
        <v>1.0419354838709676</v>
      </c>
      <c r="AP762" s="8">
        <v>3</v>
      </c>
      <c r="AR762" s="9"/>
      <c r="AS762" s="9"/>
      <c r="AV762" s="9"/>
      <c r="AW762" s="9"/>
      <c r="AZ762" s="9"/>
      <c r="BA762" s="9"/>
      <c r="BD762" s="27"/>
      <c r="BE762" s="27"/>
      <c r="BP762" s="27"/>
      <c r="BQ762" s="27"/>
    </row>
    <row r="763" spans="1:69" s="8" customFormat="1" x14ac:dyDescent="0.45">
      <c r="B763" s="9">
        <v>-43.633333333333333</v>
      </c>
      <c r="C763" s="9">
        <v>172.43333333333334</v>
      </c>
      <c r="G763" s="8" t="s">
        <v>18</v>
      </c>
      <c r="H763" s="8" t="s">
        <v>263</v>
      </c>
      <c r="I763" s="8" t="s">
        <v>264</v>
      </c>
      <c r="J763" s="8">
        <v>12</v>
      </c>
      <c r="K763" s="8">
        <v>650</v>
      </c>
      <c r="L763" s="8">
        <v>7.5</v>
      </c>
      <c r="M763" s="8">
        <v>0.77</v>
      </c>
      <c r="N763" s="9">
        <v>6</v>
      </c>
      <c r="P763" s="27">
        <v>60.565558946271508</v>
      </c>
      <c r="Q763" s="33">
        <f t="shared" si="102"/>
        <v>6.0565558946271505</v>
      </c>
      <c r="R763" s="8">
        <v>3</v>
      </c>
      <c r="T763" s="27">
        <v>75.513458972105582</v>
      </c>
      <c r="U763" s="33">
        <f t="shared" si="103"/>
        <v>7.5513458972105578</v>
      </c>
      <c r="V763" s="8">
        <v>3</v>
      </c>
      <c r="X763" s="33">
        <v>136.07901791837708</v>
      </c>
      <c r="Y763" s="33">
        <f t="shared" si="101"/>
        <v>13.607901791837708</v>
      </c>
      <c r="Z763" s="8">
        <v>3</v>
      </c>
      <c r="AB763" s="8">
        <v>1.835972246931151</v>
      </c>
      <c r="AC763" s="8">
        <f t="shared" si="97"/>
        <v>0.1835972246931151</v>
      </c>
      <c r="AD763" s="8">
        <v>3</v>
      </c>
      <c r="AF763" s="9">
        <v>32.299999999999997</v>
      </c>
      <c r="AG763" s="9">
        <f t="shared" si="104"/>
        <v>3.2299999999999995</v>
      </c>
      <c r="AH763" s="8">
        <v>3</v>
      </c>
      <c r="AJ763" s="9">
        <v>3.1</v>
      </c>
      <c r="AK763" s="9">
        <f t="shared" si="105"/>
        <v>0.31</v>
      </c>
      <c r="AL763" s="8">
        <v>3</v>
      </c>
      <c r="AN763" s="9">
        <f t="shared" si="106"/>
        <v>10.419354838709676</v>
      </c>
      <c r="AO763" s="9">
        <f t="shared" si="107"/>
        <v>1.0419354838709676</v>
      </c>
      <c r="AP763" s="8">
        <v>3</v>
      </c>
      <c r="AR763" s="9"/>
      <c r="AS763" s="9"/>
      <c r="AV763" s="9"/>
      <c r="AW763" s="9"/>
      <c r="AZ763" s="9"/>
      <c r="BA763" s="9"/>
      <c r="BD763" s="27"/>
      <c r="BE763" s="27"/>
      <c r="BP763" s="27"/>
      <c r="BQ763" s="27"/>
    </row>
    <row r="764" spans="1:69" s="8" customFormat="1" x14ac:dyDescent="0.45">
      <c r="B764" s="9">
        <v>-43.633333333333333</v>
      </c>
      <c r="C764" s="9">
        <v>172.43333333333334</v>
      </c>
      <c r="G764" s="8" t="s">
        <v>18</v>
      </c>
      <c r="H764" s="8" t="s">
        <v>263</v>
      </c>
      <c r="I764" s="8" t="s">
        <v>265</v>
      </c>
      <c r="J764" s="8">
        <v>12</v>
      </c>
      <c r="K764" s="8">
        <v>650</v>
      </c>
      <c r="L764" s="8">
        <v>7.5</v>
      </c>
      <c r="M764" s="8">
        <v>0.77</v>
      </c>
      <c r="N764" s="9">
        <v>6</v>
      </c>
      <c r="P764" s="27">
        <v>120.57032568007749</v>
      </c>
      <c r="Q764" s="33">
        <f t="shared" si="102"/>
        <v>12.057032568007749</v>
      </c>
      <c r="R764" s="8">
        <v>3</v>
      </c>
      <c r="T764" s="27">
        <v>16.863432545494835</v>
      </c>
      <c r="U764" s="33">
        <f t="shared" si="103"/>
        <v>1.6863432545494834</v>
      </c>
      <c r="V764" s="8">
        <v>3</v>
      </c>
      <c r="X764" s="33">
        <v>137.43375822557232</v>
      </c>
      <c r="Y764" s="33">
        <f t="shared" si="101"/>
        <v>13.743375822557232</v>
      </c>
      <c r="Z764" s="8">
        <v>3</v>
      </c>
      <c r="AB764" s="8">
        <v>2.2676866512482952</v>
      </c>
      <c r="AC764" s="8">
        <f t="shared" si="97"/>
        <v>0.22676866512482952</v>
      </c>
      <c r="AD764" s="8">
        <v>3</v>
      </c>
      <c r="AF764" s="9">
        <v>32.299999999999997</v>
      </c>
      <c r="AG764" s="9">
        <f t="shared" si="104"/>
        <v>3.2299999999999995</v>
      </c>
      <c r="AH764" s="8">
        <v>3</v>
      </c>
      <c r="AJ764" s="9">
        <v>3.1</v>
      </c>
      <c r="AK764" s="9">
        <f t="shared" si="105"/>
        <v>0.31</v>
      </c>
      <c r="AL764" s="8">
        <v>3</v>
      </c>
      <c r="AN764" s="9">
        <f t="shared" si="106"/>
        <v>10.419354838709676</v>
      </c>
      <c r="AO764" s="9">
        <f t="shared" si="107"/>
        <v>1.0419354838709676</v>
      </c>
      <c r="AP764" s="8">
        <v>3</v>
      </c>
      <c r="AR764" s="9"/>
      <c r="AS764" s="9"/>
      <c r="AV764" s="9"/>
      <c r="AW764" s="9"/>
      <c r="AZ764" s="9"/>
      <c r="BA764" s="9"/>
      <c r="BD764" s="27"/>
      <c r="BE764" s="27"/>
      <c r="BP764" s="27"/>
      <c r="BQ764" s="27"/>
    </row>
    <row r="765" spans="1:69" s="8" customFormat="1" x14ac:dyDescent="0.45">
      <c r="B765" s="9">
        <v>-43.633333333333333</v>
      </c>
      <c r="C765" s="9">
        <v>172.43333333333334</v>
      </c>
      <c r="G765" s="8" t="s">
        <v>18</v>
      </c>
      <c r="H765" s="8" t="s">
        <v>263</v>
      </c>
      <c r="I765" s="8" t="s">
        <v>264</v>
      </c>
      <c r="J765" s="8">
        <v>12</v>
      </c>
      <c r="K765" s="8">
        <v>650</v>
      </c>
      <c r="L765" s="8">
        <v>7.5</v>
      </c>
      <c r="M765" s="8">
        <v>0.77</v>
      </c>
      <c r="N765" s="9">
        <v>6</v>
      </c>
      <c r="P765" s="27">
        <v>45.435613948733476</v>
      </c>
      <c r="Q765" s="33">
        <f t="shared" si="102"/>
        <v>4.5435613948733478</v>
      </c>
      <c r="R765" s="8">
        <v>3</v>
      </c>
      <c r="T765" s="27">
        <v>54.017896583494256</v>
      </c>
      <c r="U765" s="33">
        <f t="shared" si="103"/>
        <v>5.4017896583494256</v>
      </c>
      <c r="V765" s="8">
        <v>3</v>
      </c>
      <c r="X765" s="33">
        <v>99.453510532227725</v>
      </c>
      <c r="Y765" s="33">
        <f t="shared" si="101"/>
        <v>9.9453510532227725</v>
      </c>
      <c r="Z765" s="8">
        <v>3</v>
      </c>
      <c r="AB765" s="8">
        <v>2.5191247109055328</v>
      </c>
      <c r="AC765" s="8">
        <f t="shared" si="97"/>
        <v>0.25191247109055326</v>
      </c>
      <c r="AD765" s="8">
        <v>3</v>
      </c>
      <c r="AF765" s="9">
        <v>32.299999999999997</v>
      </c>
      <c r="AG765" s="9">
        <f t="shared" si="104"/>
        <v>3.2299999999999995</v>
      </c>
      <c r="AH765" s="8">
        <v>3</v>
      </c>
      <c r="AJ765" s="9">
        <v>3.1</v>
      </c>
      <c r="AK765" s="9">
        <f t="shared" si="105"/>
        <v>0.31</v>
      </c>
      <c r="AL765" s="8">
        <v>3</v>
      </c>
      <c r="AN765" s="9">
        <f t="shared" si="106"/>
        <v>10.419354838709676</v>
      </c>
      <c r="AO765" s="9">
        <f t="shared" si="107"/>
        <v>1.0419354838709676</v>
      </c>
      <c r="AP765" s="8">
        <v>3</v>
      </c>
      <c r="AR765" s="9"/>
      <c r="AS765" s="9"/>
      <c r="AV765" s="9"/>
      <c r="AW765" s="9"/>
      <c r="AZ765" s="9"/>
      <c r="BA765" s="9"/>
      <c r="BD765" s="27"/>
      <c r="BE765" s="27"/>
      <c r="BP765" s="27"/>
      <c r="BQ765" s="27"/>
    </row>
    <row r="766" spans="1:69" s="8" customFormat="1" x14ac:dyDescent="0.45">
      <c r="B766" s="9">
        <v>-43.633333333333333</v>
      </c>
      <c r="C766" s="9">
        <v>172.43333333333334</v>
      </c>
      <c r="G766" s="8" t="s">
        <v>18</v>
      </c>
      <c r="H766" s="8" t="s">
        <v>263</v>
      </c>
      <c r="I766" s="8" t="s">
        <v>265</v>
      </c>
      <c r="J766" s="8">
        <v>12</v>
      </c>
      <c r="K766" s="8">
        <v>650</v>
      </c>
      <c r="L766" s="8">
        <v>7.5</v>
      </c>
      <c r="M766" s="8">
        <v>0.77</v>
      </c>
      <c r="N766" s="9">
        <v>6</v>
      </c>
      <c r="P766" s="27">
        <v>190.26163341032171</v>
      </c>
      <c r="Q766" s="33">
        <f t="shared" si="102"/>
        <v>19.02616334103217</v>
      </c>
      <c r="R766" s="8">
        <v>3</v>
      </c>
      <c r="T766" s="27">
        <v>16.596620095162361</v>
      </c>
      <c r="U766" s="33">
        <f t="shared" si="103"/>
        <v>1.6596620095162362</v>
      </c>
      <c r="V766" s="8">
        <v>3</v>
      </c>
      <c r="X766" s="33">
        <v>206.85825350548404</v>
      </c>
      <c r="Y766" s="33">
        <f t="shared" si="101"/>
        <v>20.685825350548406</v>
      </c>
      <c r="Z766" s="8">
        <v>3</v>
      </c>
      <c r="AB766" s="8">
        <v>3.4394828915376863</v>
      </c>
      <c r="AC766" s="8">
        <f t="shared" si="97"/>
        <v>0.34394828915376863</v>
      </c>
      <c r="AD766" s="8">
        <v>3</v>
      </c>
      <c r="AF766" s="9">
        <v>32.299999999999997</v>
      </c>
      <c r="AG766" s="9">
        <f t="shared" si="104"/>
        <v>3.2299999999999995</v>
      </c>
      <c r="AH766" s="8">
        <v>3</v>
      </c>
      <c r="AJ766" s="9">
        <v>3.1</v>
      </c>
      <c r="AK766" s="9">
        <f t="shared" si="105"/>
        <v>0.31</v>
      </c>
      <c r="AL766" s="8">
        <v>3</v>
      </c>
      <c r="AN766" s="9">
        <f t="shared" si="106"/>
        <v>10.419354838709676</v>
      </c>
      <c r="AO766" s="9">
        <f t="shared" si="107"/>
        <v>1.0419354838709676</v>
      </c>
      <c r="AP766" s="8">
        <v>3</v>
      </c>
      <c r="AR766" s="9"/>
      <c r="AS766" s="9"/>
      <c r="AV766" s="9"/>
      <c r="AW766" s="9"/>
      <c r="AZ766" s="9"/>
      <c r="BA766" s="9"/>
      <c r="BD766" s="27"/>
      <c r="BE766" s="27"/>
      <c r="BP766" s="27"/>
      <c r="BQ766" s="27"/>
    </row>
    <row r="767" spans="1:69" s="8" customFormat="1" x14ac:dyDescent="0.45">
      <c r="B767" s="9">
        <v>-43.633333333333333</v>
      </c>
      <c r="C767" s="9">
        <v>172.43333333333334</v>
      </c>
      <c r="G767" s="8" t="s">
        <v>18</v>
      </c>
      <c r="H767" s="8" t="s">
        <v>263</v>
      </c>
      <c r="I767" s="8" t="s">
        <v>264</v>
      </c>
      <c r="J767" s="8">
        <v>12</v>
      </c>
      <c r="K767" s="8">
        <v>650</v>
      </c>
      <c r="L767" s="8">
        <v>7.5</v>
      </c>
      <c r="M767" s="8">
        <v>0.77</v>
      </c>
      <c r="N767" s="9">
        <v>6</v>
      </c>
      <c r="P767" s="27">
        <v>106.86456400742115</v>
      </c>
      <c r="Q767" s="33">
        <f t="shared" si="102"/>
        <v>10.686456400742115</v>
      </c>
      <c r="R767" s="8">
        <v>3</v>
      </c>
      <c r="T767" s="27">
        <v>48.600467855126226</v>
      </c>
      <c r="U767" s="33">
        <f t="shared" si="103"/>
        <v>4.8600467855126226</v>
      </c>
      <c r="V767" s="8">
        <v>3</v>
      </c>
      <c r="X767" s="33">
        <v>155.46503186254739</v>
      </c>
      <c r="Y767" s="33">
        <f t="shared" si="101"/>
        <v>15.546503186254739</v>
      </c>
      <c r="Z767" s="8">
        <v>3</v>
      </c>
      <c r="AB767" s="8">
        <v>2.9176303148905887</v>
      </c>
      <c r="AC767" s="8">
        <f t="shared" si="97"/>
        <v>0.29176303148905885</v>
      </c>
      <c r="AD767" s="8">
        <v>3</v>
      </c>
      <c r="AF767" s="9">
        <v>32.299999999999997</v>
      </c>
      <c r="AG767" s="9">
        <f t="shared" si="104"/>
        <v>3.2299999999999995</v>
      </c>
      <c r="AH767" s="8">
        <v>3</v>
      </c>
      <c r="AJ767" s="9">
        <v>3.1</v>
      </c>
      <c r="AK767" s="9">
        <f t="shared" si="105"/>
        <v>0.31</v>
      </c>
      <c r="AL767" s="8">
        <v>3</v>
      </c>
      <c r="AN767" s="9">
        <f t="shared" si="106"/>
        <v>10.419354838709676</v>
      </c>
      <c r="AO767" s="9">
        <f t="shared" si="107"/>
        <v>1.0419354838709676</v>
      </c>
      <c r="AP767" s="8">
        <v>3</v>
      </c>
      <c r="AR767" s="9"/>
      <c r="AS767" s="9"/>
      <c r="AV767" s="9"/>
      <c r="AW767" s="9"/>
      <c r="AZ767" s="9"/>
      <c r="BA767" s="9"/>
      <c r="BD767" s="27"/>
      <c r="BE767" s="27"/>
      <c r="BP767" s="27"/>
      <c r="BQ767" s="27"/>
    </row>
    <row r="768" spans="1:69" s="8" customFormat="1" x14ac:dyDescent="0.45">
      <c r="B768" s="9">
        <v>-43.633333333333333</v>
      </c>
      <c r="C768" s="9">
        <v>172.43333333333334</v>
      </c>
      <c r="G768" s="8" t="s">
        <v>18</v>
      </c>
      <c r="H768" s="8" t="s">
        <v>263</v>
      </c>
      <c r="I768" s="8" t="s">
        <v>265</v>
      </c>
      <c r="J768" s="8">
        <v>12</v>
      </c>
      <c r="K768" s="8">
        <v>650</v>
      </c>
      <c r="L768" s="8">
        <v>7.5</v>
      </c>
      <c r="M768" s="8">
        <v>0.77</v>
      </c>
      <c r="N768" s="9">
        <v>6</v>
      </c>
      <c r="P768" s="27">
        <v>274.28571428571428</v>
      </c>
      <c r="Q768" s="33">
        <f t="shared" si="102"/>
        <v>27.428571428571427</v>
      </c>
      <c r="R768" s="8">
        <v>3</v>
      </c>
      <c r="T768" s="27">
        <v>18.351214003387891</v>
      </c>
      <c r="U768" s="33">
        <f t="shared" si="103"/>
        <v>1.8351214003387892</v>
      </c>
      <c r="V768" s="8">
        <v>3</v>
      </c>
      <c r="X768" s="33">
        <v>292.63692828910217</v>
      </c>
      <c r="Y768" s="33">
        <f t="shared" si="101"/>
        <v>29.263692828910216</v>
      </c>
      <c r="Z768" s="8">
        <v>3</v>
      </c>
      <c r="AB768" s="8">
        <v>3.7810591235248769</v>
      </c>
      <c r="AC768" s="8">
        <f t="shared" si="97"/>
        <v>0.37810591235248769</v>
      </c>
      <c r="AD768" s="8">
        <v>3</v>
      </c>
      <c r="AF768" s="9">
        <v>32.299999999999997</v>
      </c>
      <c r="AG768" s="9">
        <f t="shared" si="104"/>
        <v>3.2299999999999995</v>
      </c>
      <c r="AH768" s="8">
        <v>3</v>
      </c>
      <c r="AJ768" s="9">
        <v>3.1</v>
      </c>
      <c r="AK768" s="9">
        <f t="shared" si="105"/>
        <v>0.31</v>
      </c>
      <c r="AL768" s="8">
        <v>3</v>
      </c>
      <c r="AN768" s="9">
        <f t="shared" si="106"/>
        <v>10.419354838709676</v>
      </c>
      <c r="AO768" s="9">
        <f t="shared" si="107"/>
        <v>1.0419354838709676</v>
      </c>
      <c r="AP768" s="8">
        <v>3</v>
      </c>
      <c r="AR768" s="9"/>
      <c r="AS768" s="9"/>
      <c r="AV768" s="9"/>
      <c r="AW768" s="9"/>
      <c r="AZ768" s="9"/>
      <c r="BA768" s="9"/>
      <c r="BD768" s="27"/>
      <c r="BE768" s="27"/>
      <c r="BP768" s="27"/>
      <c r="BQ768" s="27"/>
    </row>
    <row r="769" spans="1:69" s="8" customFormat="1" x14ac:dyDescent="0.45">
      <c r="A769" s="8" t="s">
        <v>266</v>
      </c>
      <c r="B769" s="9">
        <v>50.9</v>
      </c>
      <c r="C769" s="9">
        <v>3.7330555555555556</v>
      </c>
      <c r="D769" s="8">
        <v>41.8</v>
      </c>
      <c r="E769" s="8">
        <v>42.7</v>
      </c>
      <c r="F769" s="8">
        <v>15.5</v>
      </c>
      <c r="G769" s="8" t="s">
        <v>30</v>
      </c>
      <c r="H769" s="8" t="s">
        <v>267</v>
      </c>
      <c r="J769" s="8">
        <v>11</v>
      </c>
      <c r="K769" s="8">
        <v>769</v>
      </c>
      <c r="L769" s="8">
        <v>15</v>
      </c>
      <c r="M769" s="8">
        <v>1.3</v>
      </c>
      <c r="N769" s="9"/>
      <c r="P769" s="27"/>
      <c r="Q769" s="27"/>
      <c r="T769" s="27"/>
      <c r="U769" s="27"/>
      <c r="X769" s="33">
        <v>61.879084967320161</v>
      </c>
      <c r="Y769" s="27">
        <f t="shared" si="101"/>
        <v>6.1879084967320157</v>
      </c>
      <c r="Z769" s="29">
        <v>3</v>
      </c>
      <c r="AB769" s="8">
        <v>1.014792899408284</v>
      </c>
      <c r="AC769" s="8">
        <f>AB769/10</f>
        <v>0.1014792899408284</v>
      </c>
      <c r="AD769" s="8">
        <v>3</v>
      </c>
      <c r="AF769" s="9"/>
      <c r="AG769" s="9"/>
      <c r="AJ769" s="9"/>
      <c r="AK769" s="9"/>
      <c r="AN769" s="9"/>
      <c r="AO769" s="9"/>
      <c r="AR769" s="9"/>
      <c r="AS769" s="9"/>
      <c r="AV769" s="9"/>
      <c r="AW769" s="9"/>
      <c r="AZ769" s="9"/>
      <c r="BA769" s="9"/>
      <c r="BD769" s="27"/>
      <c r="BE769" s="27"/>
      <c r="BP769" s="27"/>
      <c r="BQ769" s="27"/>
    </row>
    <row r="770" spans="1:69" s="8" customFormat="1" x14ac:dyDescent="0.45">
      <c r="B770" s="9">
        <v>50.9</v>
      </c>
      <c r="C770" s="9">
        <v>3.7330555555555556</v>
      </c>
      <c r="D770" s="8">
        <v>41.8</v>
      </c>
      <c r="E770" s="8">
        <v>42.7</v>
      </c>
      <c r="F770" s="8">
        <v>15.5</v>
      </c>
      <c r="G770" s="8" t="s">
        <v>30</v>
      </c>
      <c r="H770" s="8" t="s">
        <v>267</v>
      </c>
      <c r="J770" s="8">
        <v>11</v>
      </c>
      <c r="K770" s="8">
        <v>769</v>
      </c>
      <c r="L770" s="8">
        <v>15</v>
      </c>
      <c r="M770" s="8">
        <v>1.3</v>
      </c>
      <c r="N770" s="9"/>
      <c r="P770" s="27"/>
      <c r="Q770" s="27"/>
      <c r="T770" s="27"/>
      <c r="U770" s="27"/>
      <c r="X770" s="33">
        <v>22.875816993464053</v>
      </c>
      <c r="Y770" s="27">
        <f t="shared" si="101"/>
        <v>2.2875816993464051</v>
      </c>
      <c r="Z770" s="29">
        <v>3</v>
      </c>
      <c r="AB770" s="8">
        <v>0.72781065088757402</v>
      </c>
      <c r="AC770" s="8">
        <f>AB770/10</f>
        <v>7.2781065088757396E-2</v>
      </c>
      <c r="AD770" s="8">
        <v>3</v>
      </c>
      <c r="AF770" s="9"/>
      <c r="AG770" s="9"/>
      <c r="AJ770" s="9"/>
      <c r="AK770" s="9"/>
      <c r="AN770" s="9"/>
      <c r="AO770" s="9"/>
      <c r="AR770" s="9"/>
      <c r="AS770" s="9"/>
      <c r="AV770" s="9"/>
      <c r="AW770" s="9"/>
      <c r="AZ770" s="9"/>
      <c r="BA770" s="9"/>
      <c r="BD770" s="27"/>
      <c r="BE770" s="27"/>
      <c r="BP770" s="27"/>
      <c r="BQ770" s="27"/>
    </row>
    <row r="771" spans="1:69" s="8" customFormat="1" x14ac:dyDescent="0.45">
      <c r="B771" s="9">
        <v>50.9</v>
      </c>
      <c r="C771" s="9">
        <v>3.7330555555555556</v>
      </c>
      <c r="D771" s="8">
        <v>41.8</v>
      </c>
      <c r="E771" s="8">
        <v>42.7</v>
      </c>
      <c r="F771" s="8">
        <v>15.5</v>
      </c>
      <c r="G771" s="8" t="s">
        <v>30</v>
      </c>
      <c r="H771" s="8" t="s">
        <v>267</v>
      </c>
      <c r="J771" s="8">
        <v>11</v>
      </c>
      <c r="K771" s="8">
        <v>769</v>
      </c>
      <c r="L771" s="8">
        <v>15</v>
      </c>
      <c r="M771" s="8">
        <v>1.3</v>
      </c>
      <c r="N771" s="9"/>
      <c r="P771" s="27"/>
      <c r="Q771" s="27"/>
      <c r="T771" s="27"/>
      <c r="U771" s="27"/>
      <c r="X771" s="33">
        <v>3.6029411764705883</v>
      </c>
      <c r="Y771" s="27">
        <f t="shared" si="101"/>
        <v>0.36029411764705882</v>
      </c>
      <c r="Z771" s="29">
        <v>3</v>
      </c>
      <c r="AB771" s="8">
        <v>0.36390532544378701</v>
      </c>
      <c r="AC771" s="8">
        <f>AB771/10</f>
        <v>3.6390532544378698E-2</v>
      </c>
      <c r="AD771" s="8">
        <v>3</v>
      </c>
      <c r="AF771" s="9"/>
      <c r="AG771" s="9"/>
      <c r="AJ771" s="9"/>
      <c r="AK771" s="9"/>
      <c r="AN771" s="9"/>
      <c r="AO771" s="9"/>
      <c r="AR771" s="9"/>
      <c r="AS771" s="9"/>
      <c r="AV771" s="9"/>
      <c r="AW771" s="9"/>
      <c r="AZ771" s="9"/>
      <c r="BA771" s="9"/>
      <c r="BD771" s="27"/>
      <c r="BE771" s="27"/>
      <c r="BP771" s="27"/>
      <c r="BQ771" s="27"/>
    </row>
    <row r="772" spans="1:69" s="8" customFormat="1" x14ac:dyDescent="0.45">
      <c r="B772" s="9">
        <v>50.9</v>
      </c>
      <c r="C772" s="9">
        <v>3.7330555555555556</v>
      </c>
      <c r="D772" s="8">
        <v>41.8</v>
      </c>
      <c r="E772" s="8">
        <v>42.7</v>
      </c>
      <c r="F772" s="8">
        <v>15.5</v>
      </c>
      <c r="G772" s="8" t="s">
        <v>30</v>
      </c>
      <c r="H772" s="8" t="s">
        <v>267</v>
      </c>
      <c r="J772" s="8">
        <v>11</v>
      </c>
      <c r="K772" s="8">
        <v>769</v>
      </c>
      <c r="L772" s="8">
        <v>15</v>
      </c>
      <c r="M772" s="8">
        <v>1.3</v>
      </c>
      <c r="N772" s="9"/>
      <c r="P772" s="27"/>
      <c r="Q772" s="27"/>
      <c r="T772" s="27"/>
      <c r="U772" s="27"/>
      <c r="X772" s="33">
        <v>4.6895424836601292</v>
      </c>
      <c r="Y772" s="27">
        <f t="shared" si="101"/>
        <v>0.4689542483660129</v>
      </c>
      <c r="Z772" s="29">
        <v>3</v>
      </c>
      <c r="AB772" s="8">
        <v>0.47041420118343197</v>
      </c>
      <c r="AC772" s="8">
        <f>AB772/10</f>
        <v>4.7041420118343197E-2</v>
      </c>
      <c r="AD772" s="8">
        <v>3</v>
      </c>
      <c r="AF772" s="9"/>
      <c r="AG772" s="9"/>
      <c r="AJ772" s="9"/>
      <c r="AK772" s="9"/>
      <c r="AN772" s="9"/>
      <c r="AO772" s="9"/>
      <c r="AR772" s="9"/>
      <c r="AS772" s="9"/>
      <c r="AV772" s="9"/>
      <c r="AW772" s="9"/>
      <c r="AZ772" s="9"/>
      <c r="BA772" s="9"/>
      <c r="BD772" s="27"/>
      <c r="BE772" s="27"/>
      <c r="BP772" s="27"/>
      <c r="BQ772" s="27"/>
    </row>
    <row r="773" spans="1:69" s="8" customFormat="1" x14ac:dyDescent="0.45">
      <c r="A773" s="8" t="s">
        <v>268</v>
      </c>
      <c r="B773" s="9">
        <v>56.483333333333334</v>
      </c>
      <c r="C773" s="9">
        <v>7.5666666666666664</v>
      </c>
      <c r="D773" s="8">
        <v>80</v>
      </c>
      <c r="E773" s="8">
        <v>9</v>
      </c>
      <c r="F773" s="8">
        <v>11</v>
      </c>
      <c r="J773" s="8">
        <v>7.3</v>
      </c>
      <c r="K773" s="8">
        <v>627</v>
      </c>
      <c r="L773" s="8">
        <v>30</v>
      </c>
      <c r="M773" s="8">
        <v>1.5</v>
      </c>
      <c r="N773" s="9"/>
      <c r="P773" s="27">
        <v>18.532986111111114</v>
      </c>
      <c r="Q773" s="27">
        <f>P773/10</f>
        <v>1.8532986111111114</v>
      </c>
      <c r="R773" s="8">
        <v>8</v>
      </c>
      <c r="T773" s="27">
        <v>38.649425287356323</v>
      </c>
      <c r="U773" s="27">
        <f>T773/10</f>
        <v>3.8649425287356323</v>
      </c>
      <c r="V773" s="8">
        <v>8</v>
      </c>
      <c r="X773" s="33">
        <v>57.182411398467437</v>
      </c>
      <c r="Y773" s="27">
        <f t="shared" si="101"/>
        <v>5.7182411398467439</v>
      </c>
      <c r="Z773" s="8">
        <v>8</v>
      </c>
      <c r="AB773" s="8">
        <v>0.17395270897073675</v>
      </c>
      <c r="AC773" s="8">
        <f>AB773/10</f>
        <v>1.7395270897073677E-2</v>
      </c>
      <c r="AD773" s="8">
        <v>8</v>
      </c>
      <c r="AF773" s="9"/>
      <c r="AG773" s="9"/>
      <c r="AJ773" s="9"/>
      <c r="AK773" s="9"/>
      <c r="AN773" s="9"/>
      <c r="AO773" s="9"/>
      <c r="AR773" s="9"/>
      <c r="AS773" s="9"/>
      <c r="AV773" s="9"/>
      <c r="AW773" s="9"/>
      <c r="AZ773" s="9"/>
      <c r="BA773" s="9"/>
      <c r="BD773" s="27"/>
      <c r="BE773" s="27"/>
      <c r="BP773" s="27"/>
      <c r="BQ773" s="27"/>
    </row>
    <row r="774" spans="1:69" s="8" customFormat="1" x14ac:dyDescent="0.45">
      <c r="B774" s="9">
        <v>56.483333333333334</v>
      </c>
      <c r="C774" s="9">
        <v>7.5666666666666664</v>
      </c>
      <c r="D774" s="8">
        <v>80</v>
      </c>
      <c r="E774" s="8">
        <v>9</v>
      </c>
      <c r="F774" s="8">
        <v>11</v>
      </c>
      <c r="J774" s="8">
        <v>7.3</v>
      </c>
      <c r="K774" s="8">
        <v>627</v>
      </c>
      <c r="L774" s="8">
        <v>30</v>
      </c>
      <c r="M774" s="8">
        <v>1.5</v>
      </c>
      <c r="N774" s="9"/>
      <c r="P774" s="27">
        <v>19.171006944444443</v>
      </c>
      <c r="Q774" s="27">
        <f>P774/10</f>
        <v>1.9171006944444442</v>
      </c>
      <c r="R774" s="8">
        <v>8</v>
      </c>
      <c r="T774" s="27">
        <v>36.149425287356344</v>
      </c>
      <c r="U774" s="27">
        <f>T774/10</f>
        <v>3.6149425287356345</v>
      </c>
      <c r="V774" s="8">
        <v>8</v>
      </c>
      <c r="X774" s="33">
        <v>55.320432231800787</v>
      </c>
      <c r="Y774" s="27">
        <f t="shared" si="101"/>
        <v>5.5320432231800787</v>
      </c>
      <c r="Z774" s="8">
        <v>8</v>
      </c>
      <c r="AF774" s="9"/>
      <c r="AG774" s="9"/>
      <c r="AJ774" s="9"/>
      <c r="AK774" s="9"/>
      <c r="AN774" s="9"/>
      <c r="AO774" s="9"/>
      <c r="AR774" s="9"/>
      <c r="AS774" s="9"/>
      <c r="AV774" s="9"/>
      <c r="AW774" s="9"/>
      <c r="AZ774" s="9"/>
      <c r="BA774" s="9"/>
      <c r="BD774" s="27"/>
      <c r="BE774" s="27"/>
      <c r="BP774" s="27"/>
      <c r="BQ774" s="27"/>
    </row>
    <row r="775" spans="1:69" s="8" customFormat="1" x14ac:dyDescent="0.45">
      <c r="B775" s="9">
        <v>56.483333333333334</v>
      </c>
      <c r="C775" s="9">
        <v>7.5666666666666664</v>
      </c>
      <c r="D775" s="8">
        <v>80</v>
      </c>
      <c r="E775" s="8">
        <v>9</v>
      </c>
      <c r="F775" s="8">
        <v>11</v>
      </c>
      <c r="J775" s="8">
        <v>7.3</v>
      </c>
      <c r="K775" s="8">
        <v>627</v>
      </c>
      <c r="L775" s="8">
        <v>30</v>
      </c>
      <c r="M775" s="8">
        <v>1.5</v>
      </c>
      <c r="N775" s="9"/>
      <c r="P775" s="27">
        <v>16.375868055555554</v>
      </c>
      <c r="Q775" s="27">
        <f>P775/10</f>
        <v>1.6375868055555554</v>
      </c>
      <c r="R775" s="8">
        <v>8</v>
      </c>
      <c r="T775" s="27">
        <v>33.160919540229891</v>
      </c>
      <c r="U775" s="27">
        <f>T775/10</f>
        <v>3.3160919540229892</v>
      </c>
      <c r="V775" s="8">
        <v>8</v>
      </c>
      <c r="X775" s="33">
        <v>49.536787595785441</v>
      </c>
      <c r="Y775" s="27">
        <f t="shared" si="101"/>
        <v>4.9536787595785441</v>
      </c>
      <c r="Z775" s="8">
        <v>8</v>
      </c>
      <c r="AF775" s="9"/>
      <c r="AG775" s="9"/>
      <c r="AJ775" s="9"/>
      <c r="AK775" s="9"/>
      <c r="AN775" s="9"/>
      <c r="AO775" s="9"/>
      <c r="AR775" s="9"/>
      <c r="AS775" s="9"/>
      <c r="AV775" s="9"/>
      <c r="AW775" s="9"/>
      <c r="AZ775" s="9"/>
      <c r="BA775" s="9"/>
      <c r="BD775" s="27"/>
      <c r="BE775" s="27"/>
      <c r="BP775" s="27"/>
      <c r="BQ775" s="27"/>
    </row>
    <row r="776" spans="1:69" s="8" customFormat="1" x14ac:dyDescent="0.45">
      <c r="B776" s="9">
        <v>56.483333333333334</v>
      </c>
      <c r="C776" s="9">
        <v>7.5666666666666664</v>
      </c>
      <c r="D776" s="8">
        <v>80</v>
      </c>
      <c r="E776" s="8">
        <v>9</v>
      </c>
      <c r="F776" s="8">
        <v>11</v>
      </c>
      <c r="J776" s="8">
        <v>7.3</v>
      </c>
      <c r="K776" s="8">
        <v>627</v>
      </c>
      <c r="L776" s="8">
        <v>30</v>
      </c>
      <c r="M776" s="8">
        <v>1.5</v>
      </c>
      <c r="N776" s="9"/>
      <c r="P776" s="27">
        <v>17.044270833333329</v>
      </c>
      <c r="Q776" s="27">
        <f>P776/10</f>
        <v>1.7044270833333328</v>
      </c>
      <c r="R776" s="8">
        <v>8</v>
      </c>
      <c r="T776" s="27">
        <v>30.718390804597703</v>
      </c>
      <c r="U776" s="27">
        <f>T776/10</f>
        <v>3.0718390804597702</v>
      </c>
      <c r="V776" s="8">
        <v>8</v>
      </c>
      <c r="X776" s="33">
        <v>47.762661637931032</v>
      </c>
      <c r="Y776" s="27">
        <f t="shared" si="101"/>
        <v>4.7762661637931032</v>
      </c>
      <c r="Z776" s="8">
        <v>8</v>
      </c>
      <c r="AB776" s="8">
        <v>0.1874898504510091</v>
      </c>
      <c r="AC776" s="8">
        <f>AB776/10</f>
        <v>1.8748985045100912E-2</v>
      </c>
      <c r="AD776" s="8">
        <v>8</v>
      </c>
      <c r="AF776" s="9"/>
      <c r="AG776" s="9"/>
      <c r="AJ776" s="9"/>
      <c r="AK776" s="9"/>
      <c r="AN776" s="9"/>
      <c r="AO776" s="9"/>
      <c r="AR776" s="9"/>
      <c r="AS776" s="9"/>
      <c r="AV776" s="9"/>
      <c r="AW776" s="9"/>
      <c r="AZ776" s="9"/>
      <c r="BA776" s="9"/>
      <c r="BD776" s="27"/>
      <c r="BE776" s="27"/>
      <c r="BP776" s="27"/>
      <c r="BQ776" s="27"/>
    </row>
    <row r="777" spans="1:69" s="8" customFormat="1" x14ac:dyDescent="0.45">
      <c r="A777" s="8" t="s">
        <v>269</v>
      </c>
      <c r="B777" s="9">
        <v>31.63</v>
      </c>
      <c r="C777" s="9">
        <v>35</v>
      </c>
      <c r="D777" s="8">
        <v>94</v>
      </c>
      <c r="E777" s="8">
        <v>2</v>
      </c>
      <c r="F777" s="8">
        <v>4</v>
      </c>
      <c r="G777" s="8" t="s">
        <v>30</v>
      </c>
      <c r="H777" s="8" t="s">
        <v>110</v>
      </c>
      <c r="J777" s="8">
        <v>19.5</v>
      </c>
      <c r="K777" s="8">
        <v>550</v>
      </c>
      <c r="L777" s="8">
        <v>35</v>
      </c>
      <c r="M777" s="8">
        <v>1.1399999999999999</v>
      </c>
      <c r="N777" s="9"/>
      <c r="P777" s="27"/>
      <c r="Q777" s="27"/>
      <c r="T777" s="27"/>
      <c r="U777" s="27"/>
      <c r="X777" s="33">
        <v>7.8947368421052637</v>
      </c>
      <c r="Y777" s="33"/>
      <c r="Z777" s="8">
        <v>3</v>
      </c>
      <c r="AB777" s="8">
        <v>0.14109347442680775</v>
      </c>
      <c r="AF777" s="9"/>
      <c r="AG777" s="9"/>
      <c r="AJ777" s="9"/>
      <c r="AK777" s="9"/>
      <c r="AN777" s="9"/>
      <c r="AO777" s="33"/>
      <c r="AR777" s="9"/>
      <c r="AS777" s="9"/>
      <c r="AV777" s="9"/>
      <c r="AW777" s="9"/>
      <c r="AZ777" s="9"/>
      <c r="BA777" s="9"/>
      <c r="BD777" s="27"/>
      <c r="BE777" s="27"/>
      <c r="BP777" s="27"/>
      <c r="BQ777" s="27"/>
    </row>
    <row r="778" spans="1:69" s="8" customFormat="1" x14ac:dyDescent="0.45">
      <c r="B778" s="9">
        <v>31.63</v>
      </c>
      <c r="C778" s="9">
        <v>35</v>
      </c>
      <c r="D778" s="8">
        <v>94</v>
      </c>
      <c r="E778" s="8">
        <v>2</v>
      </c>
      <c r="F778" s="8">
        <v>4</v>
      </c>
      <c r="G778" s="8" t="s">
        <v>30</v>
      </c>
      <c r="H778" s="8" t="s">
        <v>110</v>
      </c>
      <c r="J778" s="8">
        <v>19.5</v>
      </c>
      <c r="K778" s="8">
        <v>550</v>
      </c>
      <c r="L778" s="8">
        <v>35</v>
      </c>
      <c r="M778" s="8">
        <v>1.1399999999999999</v>
      </c>
      <c r="N778" s="9"/>
      <c r="P778" s="27"/>
      <c r="Q778" s="27"/>
      <c r="T778" s="27"/>
      <c r="U778" s="27"/>
      <c r="X778" s="33">
        <v>6.6416040100250626</v>
      </c>
      <c r="Y778" s="33"/>
      <c r="Z778" s="8">
        <v>3</v>
      </c>
      <c r="AB778" s="8">
        <v>0.23206163557040749</v>
      </c>
      <c r="AF778" s="9"/>
      <c r="AG778" s="9"/>
      <c r="AJ778" s="9"/>
      <c r="AK778" s="9"/>
      <c r="AN778" s="9"/>
      <c r="AO778" s="33"/>
      <c r="AR778" s="9"/>
      <c r="AS778" s="9"/>
      <c r="AV778" s="9"/>
      <c r="AW778" s="9"/>
      <c r="AZ778" s="9"/>
      <c r="BA778" s="9"/>
      <c r="BD778" s="27"/>
      <c r="BE778" s="27"/>
      <c r="BP778" s="27"/>
      <c r="BQ778" s="27"/>
    </row>
    <row r="779" spans="1:69" s="8" customFormat="1" x14ac:dyDescent="0.45">
      <c r="B779" s="9">
        <v>31.63</v>
      </c>
      <c r="C779" s="9">
        <v>35</v>
      </c>
      <c r="D779" s="8">
        <v>94</v>
      </c>
      <c r="E779" s="8">
        <v>2</v>
      </c>
      <c r="F779" s="8">
        <v>4</v>
      </c>
      <c r="G779" s="8" t="s">
        <v>30</v>
      </c>
      <c r="H779" s="8" t="s">
        <v>110</v>
      </c>
      <c r="J779" s="8">
        <v>19.5</v>
      </c>
      <c r="K779" s="8">
        <v>550</v>
      </c>
      <c r="L779" s="8">
        <v>35</v>
      </c>
      <c r="M779" s="8">
        <v>1.1399999999999999</v>
      </c>
      <c r="N779" s="9"/>
      <c r="P779" s="27"/>
      <c r="Q779" s="27"/>
      <c r="T779" s="27"/>
      <c r="U779" s="27"/>
      <c r="X779" s="33">
        <v>7.518796992481203</v>
      </c>
      <c r="Y779" s="33"/>
      <c r="Z779" s="8">
        <v>3</v>
      </c>
      <c r="AB779" s="8">
        <v>0.40100250626566414</v>
      </c>
      <c r="AF779" s="9"/>
      <c r="AG779" s="9"/>
      <c r="AJ779" s="9"/>
      <c r="AK779" s="9"/>
      <c r="AN779" s="9"/>
      <c r="AO779" s="33"/>
      <c r="AR779" s="9"/>
      <c r="AS779" s="9"/>
      <c r="AV779" s="9"/>
      <c r="AW779" s="9"/>
      <c r="AZ779" s="9"/>
      <c r="BA779" s="9"/>
      <c r="BD779" s="27"/>
      <c r="BE779" s="27"/>
      <c r="BP779" s="27"/>
      <c r="BQ779" s="27"/>
    </row>
    <row r="780" spans="1:69" s="8" customFormat="1" x14ac:dyDescent="0.45">
      <c r="B780" s="9">
        <v>31.63</v>
      </c>
      <c r="C780" s="9">
        <v>35</v>
      </c>
      <c r="D780" s="8">
        <v>94</v>
      </c>
      <c r="E780" s="8">
        <v>2</v>
      </c>
      <c r="F780" s="8">
        <v>4</v>
      </c>
      <c r="G780" s="8" t="s">
        <v>30</v>
      </c>
      <c r="H780" s="8" t="s">
        <v>110</v>
      </c>
      <c r="J780" s="8">
        <v>19.5</v>
      </c>
      <c r="K780" s="8">
        <v>550</v>
      </c>
      <c r="L780" s="8">
        <v>35</v>
      </c>
      <c r="M780" s="8">
        <v>1.1399999999999999</v>
      </c>
      <c r="N780" s="9"/>
      <c r="P780" s="27"/>
      <c r="Q780" s="27"/>
      <c r="T780" s="27"/>
      <c r="U780" s="27"/>
      <c r="X780" s="33">
        <v>6.015037593984963</v>
      </c>
      <c r="Y780" s="33"/>
      <c r="Z780" s="8">
        <v>3</v>
      </c>
      <c r="AB780" s="8">
        <v>0.11138958507379559</v>
      </c>
      <c r="AF780" s="9"/>
      <c r="AG780" s="9"/>
      <c r="AJ780" s="9"/>
      <c r="AK780" s="9"/>
      <c r="AN780" s="9"/>
      <c r="AO780" s="33"/>
      <c r="AR780" s="9"/>
      <c r="AS780" s="9"/>
      <c r="AV780" s="9"/>
      <c r="AW780" s="9"/>
      <c r="AZ780" s="9"/>
      <c r="BA780" s="9"/>
      <c r="BD780" s="27"/>
      <c r="BE780" s="27"/>
      <c r="BP780" s="27"/>
      <c r="BQ780" s="27"/>
    </row>
    <row r="781" spans="1:69" s="8" customFormat="1" x14ac:dyDescent="0.45">
      <c r="B781" s="9">
        <v>31.63</v>
      </c>
      <c r="C781" s="9">
        <v>35</v>
      </c>
      <c r="D781" s="8">
        <v>94</v>
      </c>
      <c r="E781" s="8">
        <v>2</v>
      </c>
      <c r="F781" s="8">
        <v>4</v>
      </c>
      <c r="G781" s="8" t="s">
        <v>30</v>
      </c>
      <c r="H781" s="8" t="s">
        <v>110</v>
      </c>
      <c r="J781" s="8">
        <v>19.5</v>
      </c>
      <c r="K781" s="8">
        <v>550</v>
      </c>
      <c r="L781" s="8">
        <v>35</v>
      </c>
      <c r="M781" s="8">
        <v>1.1399999999999999</v>
      </c>
      <c r="N781" s="9"/>
      <c r="P781" s="27"/>
      <c r="Q781" s="27"/>
      <c r="T781" s="27"/>
      <c r="U781" s="27"/>
      <c r="X781" s="33">
        <v>7.0175438596491233</v>
      </c>
      <c r="Y781" s="33"/>
      <c r="Z781" s="8">
        <v>3</v>
      </c>
      <c r="AB781" s="8">
        <v>0.16522788452613013</v>
      </c>
      <c r="AF781" s="9"/>
      <c r="AG781" s="9"/>
      <c r="AJ781" s="9"/>
      <c r="AK781" s="9"/>
      <c r="AN781" s="9"/>
      <c r="AO781" s="33"/>
      <c r="AR781" s="9"/>
      <c r="AS781" s="9"/>
      <c r="AV781" s="9"/>
      <c r="AW781" s="9"/>
      <c r="AZ781" s="9"/>
      <c r="BA781" s="9"/>
      <c r="BD781" s="27"/>
      <c r="BE781" s="27"/>
      <c r="BP781" s="27"/>
      <c r="BQ781" s="27"/>
    </row>
    <row r="782" spans="1:69" s="8" customFormat="1" x14ac:dyDescent="0.45">
      <c r="B782" s="9">
        <v>31.63</v>
      </c>
      <c r="C782" s="9">
        <v>35</v>
      </c>
      <c r="D782" s="8">
        <v>94</v>
      </c>
      <c r="E782" s="8">
        <v>2</v>
      </c>
      <c r="F782" s="8">
        <v>4</v>
      </c>
      <c r="G782" s="8" t="s">
        <v>30</v>
      </c>
      <c r="H782" s="8" t="s">
        <v>110</v>
      </c>
      <c r="J782" s="8">
        <v>19.5</v>
      </c>
      <c r="K782" s="8">
        <v>550</v>
      </c>
      <c r="L782" s="8">
        <v>35</v>
      </c>
      <c r="M782" s="8">
        <v>1.1399999999999999</v>
      </c>
      <c r="N782" s="9"/>
      <c r="P782" s="27"/>
      <c r="Q782" s="27"/>
      <c r="T782" s="27"/>
      <c r="U782" s="27"/>
      <c r="X782" s="33">
        <v>6.5162907268170427</v>
      </c>
      <c r="Y782" s="33"/>
      <c r="Z782" s="8">
        <v>3</v>
      </c>
      <c r="AB782" s="8">
        <v>0.3007518796992481</v>
      </c>
      <c r="AF782" s="9"/>
      <c r="AG782" s="9"/>
      <c r="AJ782" s="9"/>
      <c r="AK782" s="9"/>
      <c r="AN782" s="9"/>
      <c r="AO782" s="33"/>
      <c r="AR782" s="9"/>
      <c r="AS782" s="9"/>
      <c r="AV782" s="9"/>
      <c r="AW782" s="9"/>
      <c r="AZ782" s="9"/>
      <c r="BA782" s="9"/>
      <c r="BD782" s="27"/>
      <c r="BE782" s="27"/>
      <c r="BP782" s="27"/>
      <c r="BQ782" s="27"/>
    </row>
    <row r="783" spans="1:69" s="8" customFormat="1" x14ac:dyDescent="0.45">
      <c r="B783" s="9">
        <v>31.63</v>
      </c>
      <c r="C783" s="9">
        <v>35</v>
      </c>
      <c r="D783" s="8">
        <v>94</v>
      </c>
      <c r="E783" s="8">
        <v>2</v>
      </c>
      <c r="F783" s="8">
        <v>4</v>
      </c>
      <c r="G783" s="8" t="s">
        <v>30</v>
      </c>
      <c r="H783" s="8" t="s">
        <v>110</v>
      </c>
      <c r="J783" s="8">
        <v>19.5</v>
      </c>
      <c r="K783" s="8">
        <v>550</v>
      </c>
      <c r="L783" s="8">
        <v>35</v>
      </c>
      <c r="M783" s="8">
        <v>1.1399999999999999</v>
      </c>
      <c r="N783" s="9"/>
      <c r="P783" s="27"/>
      <c r="Q783" s="27"/>
      <c r="T783" s="27"/>
      <c r="U783" s="27"/>
      <c r="X783" s="33">
        <v>6.8922305764411034</v>
      </c>
      <c r="Y783" s="33"/>
      <c r="Z783" s="8">
        <v>3</v>
      </c>
      <c r="AB783" s="8">
        <v>3.8986354775828458E-2</v>
      </c>
      <c r="AF783" s="9"/>
      <c r="AG783" s="9"/>
      <c r="AJ783" s="9"/>
      <c r="AK783" s="9"/>
      <c r="AN783" s="9"/>
      <c r="AO783" s="33"/>
      <c r="AR783" s="9"/>
      <c r="AS783" s="9"/>
      <c r="AV783" s="9"/>
      <c r="AW783" s="9"/>
      <c r="AZ783" s="9"/>
      <c r="BA783" s="9"/>
      <c r="BD783" s="27"/>
      <c r="BE783" s="27"/>
      <c r="BP783" s="27"/>
      <c r="BQ783" s="27"/>
    </row>
    <row r="784" spans="1:69" s="8" customFormat="1" x14ac:dyDescent="0.45">
      <c r="B784" s="9">
        <v>31.63</v>
      </c>
      <c r="C784" s="9">
        <v>35</v>
      </c>
      <c r="D784" s="8">
        <v>94</v>
      </c>
      <c r="E784" s="8">
        <v>2</v>
      </c>
      <c r="F784" s="8">
        <v>4</v>
      </c>
      <c r="G784" s="8" t="s">
        <v>30</v>
      </c>
      <c r="H784" s="8" t="s">
        <v>110</v>
      </c>
      <c r="J784" s="8">
        <v>19.5</v>
      </c>
      <c r="K784" s="8">
        <v>550</v>
      </c>
      <c r="L784" s="8">
        <v>35</v>
      </c>
      <c r="M784" s="8">
        <v>1.1399999999999999</v>
      </c>
      <c r="N784" s="9"/>
      <c r="P784" s="27"/>
      <c r="Q784" s="27"/>
      <c r="T784" s="27"/>
      <c r="U784" s="27"/>
      <c r="X784" s="33">
        <v>17.919799498746869</v>
      </c>
      <c r="Y784" s="33"/>
      <c r="Z784" s="8">
        <v>3</v>
      </c>
      <c r="AB784" s="8">
        <v>1.0062192518332869</v>
      </c>
      <c r="AF784" s="9"/>
      <c r="AG784" s="9"/>
      <c r="AJ784" s="9"/>
      <c r="AK784" s="9"/>
      <c r="AN784" s="9"/>
      <c r="AO784" s="33"/>
      <c r="AR784" s="9"/>
      <c r="AS784" s="9"/>
      <c r="AV784" s="9"/>
      <c r="AW784" s="9"/>
      <c r="AZ784" s="9"/>
      <c r="BA784" s="9"/>
      <c r="BD784" s="27"/>
      <c r="BE784" s="27"/>
      <c r="BP784" s="27"/>
      <c r="BQ784" s="27"/>
    </row>
    <row r="785" spans="2:69" s="8" customFormat="1" x14ac:dyDescent="0.45">
      <c r="B785" s="9">
        <v>31.63</v>
      </c>
      <c r="C785" s="9">
        <v>35</v>
      </c>
      <c r="D785" s="8">
        <v>94</v>
      </c>
      <c r="E785" s="8">
        <v>2</v>
      </c>
      <c r="F785" s="8">
        <v>4</v>
      </c>
      <c r="G785" s="8" t="s">
        <v>30</v>
      </c>
      <c r="H785" s="8" t="s">
        <v>110</v>
      </c>
      <c r="J785" s="8">
        <v>19.5</v>
      </c>
      <c r="K785" s="8">
        <v>550</v>
      </c>
      <c r="L785" s="8">
        <v>35</v>
      </c>
      <c r="M785" s="8">
        <v>1.1399999999999999</v>
      </c>
      <c r="N785" s="9"/>
      <c r="P785" s="27"/>
      <c r="Q785" s="27"/>
      <c r="T785" s="27"/>
      <c r="U785" s="27"/>
      <c r="X785" s="33">
        <v>10.526315789473683</v>
      </c>
      <c r="Y785" s="33"/>
      <c r="Z785" s="8">
        <v>3</v>
      </c>
      <c r="AB785" s="8">
        <v>0.15216612960973863</v>
      </c>
      <c r="AF785" s="9"/>
      <c r="AG785" s="9"/>
      <c r="AJ785" s="9"/>
      <c r="AK785" s="9"/>
      <c r="AN785" s="9"/>
      <c r="AO785" s="9"/>
      <c r="AR785" s="9"/>
      <c r="AS785" s="9"/>
      <c r="AV785" s="9"/>
      <c r="AW785" s="9"/>
      <c r="AZ785" s="9"/>
      <c r="BA785" s="9"/>
      <c r="BD785" s="27"/>
      <c r="BE785" s="27"/>
      <c r="BP785" s="27"/>
      <c r="BQ785" s="27"/>
    </row>
    <row r="786" spans="2:69" s="8" customFormat="1" x14ac:dyDescent="0.45">
      <c r="B786" s="9">
        <v>31.63</v>
      </c>
      <c r="C786" s="9">
        <v>35</v>
      </c>
      <c r="D786" s="8">
        <v>94</v>
      </c>
      <c r="E786" s="8">
        <v>2</v>
      </c>
      <c r="F786" s="8">
        <v>4</v>
      </c>
      <c r="G786" s="8" t="s">
        <v>30</v>
      </c>
      <c r="H786" s="8" t="s">
        <v>110</v>
      </c>
      <c r="J786" s="8">
        <v>19.5</v>
      </c>
      <c r="K786" s="8">
        <v>550</v>
      </c>
      <c r="L786" s="8">
        <v>35</v>
      </c>
      <c r="M786" s="8">
        <v>1.1399999999999999</v>
      </c>
      <c r="N786" s="9"/>
      <c r="P786" s="27"/>
      <c r="Q786" s="27"/>
      <c r="T786" s="27"/>
      <c r="U786" s="27"/>
      <c r="X786" s="33">
        <v>9.6491228070175445</v>
      </c>
      <c r="Y786" s="33"/>
      <c r="Z786" s="8">
        <v>3</v>
      </c>
      <c r="AB786" s="8">
        <v>0.25599713569638383</v>
      </c>
      <c r="AF786" s="9"/>
      <c r="AG786" s="9"/>
      <c r="AJ786" s="9"/>
      <c r="AK786" s="9"/>
      <c r="AN786" s="9"/>
      <c r="AO786" s="9"/>
      <c r="AR786" s="9"/>
      <c r="AS786" s="9"/>
      <c r="AV786" s="9"/>
      <c r="AW786" s="9"/>
      <c r="AZ786" s="9"/>
      <c r="BA786" s="9"/>
      <c r="BD786" s="27"/>
      <c r="BE786" s="27"/>
      <c r="BP786" s="27"/>
      <c r="BQ786" s="27"/>
    </row>
    <row r="787" spans="2:69" s="8" customFormat="1" x14ac:dyDescent="0.45">
      <c r="B787" s="9">
        <v>31.63</v>
      </c>
      <c r="C787" s="9">
        <v>35</v>
      </c>
      <c r="D787" s="8">
        <v>94</v>
      </c>
      <c r="E787" s="8">
        <v>2</v>
      </c>
      <c r="F787" s="8">
        <v>4</v>
      </c>
      <c r="G787" s="8" t="s">
        <v>30</v>
      </c>
      <c r="H787" s="8" t="s">
        <v>110</v>
      </c>
      <c r="J787" s="8">
        <v>19.5</v>
      </c>
      <c r="K787" s="8">
        <v>550</v>
      </c>
      <c r="L787" s="8">
        <v>35</v>
      </c>
      <c r="M787" s="8">
        <v>1.1399999999999999</v>
      </c>
      <c r="N787" s="9"/>
      <c r="P787" s="27"/>
      <c r="Q787" s="27"/>
      <c r="T787" s="27"/>
      <c r="U787" s="27"/>
      <c r="X787" s="33">
        <v>13.408521303258146</v>
      </c>
      <c r="Y787" s="33"/>
      <c r="Z787" s="8">
        <v>3</v>
      </c>
      <c r="AB787" s="8">
        <v>0.48693161475116364</v>
      </c>
      <c r="AF787" s="9"/>
      <c r="AG787" s="9"/>
      <c r="AJ787" s="9"/>
      <c r="AK787" s="9"/>
      <c r="AN787" s="9"/>
      <c r="AO787" s="9"/>
      <c r="AR787" s="9"/>
      <c r="AS787" s="9"/>
      <c r="AV787" s="9"/>
      <c r="AW787" s="9"/>
      <c r="AZ787" s="9"/>
      <c r="BA787" s="9"/>
      <c r="BD787" s="27"/>
      <c r="BE787" s="27"/>
      <c r="BP787" s="27"/>
      <c r="BQ787" s="27"/>
    </row>
    <row r="788" spans="2:69" s="8" customFormat="1" x14ac:dyDescent="0.45">
      <c r="B788" s="9">
        <v>31.63</v>
      </c>
      <c r="C788" s="9">
        <v>35</v>
      </c>
      <c r="D788" s="8">
        <v>94</v>
      </c>
      <c r="E788" s="8">
        <v>2</v>
      </c>
      <c r="F788" s="8">
        <v>4</v>
      </c>
      <c r="G788" s="8" t="s">
        <v>30</v>
      </c>
      <c r="H788" s="8" t="s">
        <v>110</v>
      </c>
      <c r="J788" s="8">
        <v>19.5</v>
      </c>
      <c r="K788" s="8">
        <v>550</v>
      </c>
      <c r="L788" s="8">
        <v>35</v>
      </c>
      <c r="M788" s="8">
        <v>1.1399999999999999</v>
      </c>
      <c r="N788" s="9"/>
      <c r="P788" s="27"/>
      <c r="Q788" s="27"/>
      <c r="T788" s="27"/>
      <c r="U788" s="27"/>
      <c r="X788" s="33">
        <v>8.8972431077694232</v>
      </c>
      <c r="Y788" s="33"/>
      <c r="Z788" s="8">
        <v>3</v>
      </c>
      <c r="AB788" s="8">
        <v>0.11815252416756176</v>
      </c>
      <c r="AF788" s="9"/>
      <c r="AG788" s="9"/>
      <c r="AJ788" s="9"/>
      <c r="AK788" s="9"/>
      <c r="AN788" s="9"/>
      <c r="AO788" s="9"/>
      <c r="AR788" s="9"/>
      <c r="AS788" s="9"/>
      <c r="AV788" s="9"/>
      <c r="AW788" s="9"/>
      <c r="AZ788" s="9"/>
      <c r="BA788" s="9"/>
      <c r="BD788" s="27"/>
      <c r="BE788" s="27"/>
      <c r="BP788" s="27"/>
      <c r="BQ788" s="27"/>
    </row>
    <row r="789" spans="2:69" s="8" customFormat="1" x14ac:dyDescent="0.45">
      <c r="B789" s="9">
        <v>31.63</v>
      </c>
      <c r="C789" s="9">
        <v>35</v>
      </c>
      <c r="D789" s="8">
        <v>94</v>
      </c>
      <c r="E789" s="8">
        <v>2</v>
      </c>
      <c r="F789" s="8">
        <v>4</v>
      </c>
      <c r="G789" s="8" t="s">
        <v>30</v>
      </c>
      <c r="H789" s="8" t="s">
        <v>110</v>
      </c>
      <c r="J789" s="8">
        <v>19.5</v>
      </c>
      <c r="K789" s="8">
        <v>550</v>
      </c>
      <c r="L789" s="8">
        <v>35</v>
      </c>
      <c r="M789" s="8">
        <v>1.1399999999999999</v>
      </c>
      <c r="N789" s="9"/>
      <c r="P789" s="27"/>
      <c r="Q789" s="27"/>
      <c r="T789" s="27"/>
      <c r="U789" s="27"/>
      <c r="X789" s="33">
        <v>10.776942355889725</v>
      </c>
      <c r="Y789" s="33"/>
      <c r="Z789" s="8">
        <v>3</v>
      </c>
      <c r="AB789" s="8">
        <v>0.20945220193340494</v>
      </c>
      <c r="AF789" s="9"/>
      <c r="AG789" s="9"/>
      <c r="AJ789" s="9"/>
      <c r="AK789" s="9"/>
      <c r="AN789" s="9"/>
      <c r="AO789" s="9"/>
      <c r="AR789" s="9"/>
      <c r="AS789" s="9"/>
      <c r="AV789" s="9"/>
      <c r="AW789" s="9"/>
      <c r="AZ789" s="9"/>
      <c r="BA789" s="9"/>
      <c r="BD789" s="27"/>
      <c r="BE789" s="27"/>
      <c r="BP789" s="27"/>
      <c r="BQ789" s="27"/>
    </row>
    <row r="790" spans="2:69" s="8" customFormat="1" x14ac:dyDescent="0.45">
      <c r="B790" s="9">
        <v>31.63</v>
      </c>
      <c r="C790" s="9">
        <v>35</v>
      </c>
      <c r="D790" s="8">
        <v>94</v>
      </c>
      <c r="E790" s="8">
        <v>2</v>
      </c>
      <c r="F790" s="8">
        <v>4</v>
      </c>
      <c r="G790" s="8" t="s">
        <v>30</v>
      </c>
      <c r="H790" s="8" t="s">
        <v>110</v>
      </c>
      <c r="J790" s="8">
        <v>19.5</v>
      </c>
      <c r="K790" s="8">
        <v>550</v>
      </c>
      <c r="L790" s="8">
        <v>35</v>
      </c>
      <c r="M790" s="8">
        <v>1.1399999999999999</v>
      </c>
      <c r="N790" s="9"/>
      <c r="P790" s="27"/>
      <c r="Q790" s="27"/>
      <c r="T790" s="27"/>
      <c r="U790" s="27"/>
      <c r="X790" s="33">
        <v>13.659147869674182</v>
      </c>
      <c r="Y790" s="33"/>
      <c r="Z790" s="8">
        <v>3</v>
      </c>
      <c r="AB790" s="8">
        <v>0.46365914786967416</v>
      </c>
      <c r="AF790" s="9"/>
      <c r="AG790" s="9"/>
      <c r="AJ790" s="9"/>
      <c r="AK790" s="9"/>
      <c r="AN790" s="9"/>
      <c r="AO790" s="9"/>
      <c r="AR790" s="9"/>
      <c r="AS790" s="9"/>
      <c r="AV790" s="9"/>
      <c r="AW790" s="9"/>
      <c r="AZ790" s="9"/>
      <c r="BA790" s="9"/>
      <c r="BD790" s="27"/>
      <c r="BE790" s="27"/>
      <c r="BP790" s="27"/>
      <c r="BQ790" s="27"/>
    </row>
    <row r="791" spans="2:69" s="8" customFormat="1" x14ac:dyDescent="0.45">
      <c r="B791" s="9">
        <v>31.63</v>
      </c>
      <c r="C791" s="9">
        <v>35</v>
      </c>
      <c r="D791" s="8">
        <v>94</v>
      </c>
      <c r="E791" s="8">
        <v>2</v>
      </c>
      <c r="F791" s="8">
        <v>4</v>
      </c>
      <c r="G791" s="8" t="s">
        <v>30</v>
      </c>
      <c r="H791" s="8" t="s">
        <v>110</v>
      </c>
      <c r="J791" s="8">
        <v>19.5</v>
      </c>
      <c r="K791" s="8">
        <v>550</v>
      </c>
      <c r="L791" s="8">
        <v>35</v>
      </c>
      <c r="M791" s="8">
        <v>1.1399999999999999</v>
      </c>
      <c r="N791" s="9"/>
      <c r="P791" s="27"/>
      <c r="Q791" s="27"/>
      <c r="T791" s="27"/>
      <c r="U791" s="27"/>
      <c r="X791" s="33">
        <v>8.7719298245614041</v>
      </c>
      <c r="Y791" s="33"/>
      <c r="Z791" s="8">
        <v>3</v>
      </c>
      <c r="AB791" s="8">
        <v>1.2531328320802004E-2</v>
      </c>
      <c r="AF791" s="9"/>
      <c r="AG791" s="9"/>
      <c r="AJ791" s="9"/>
      <c r="AK791" s="9"/>
      <c r="AN791" s="9"/>
      <c r="AO791" s="9"/>
      <c r="AR791" s="9"/>
      <c r="AS791" s="9"/>
      <c r="AV791" s="9"/>
      <c r="AW791" s="9"/>
      <c r="AZ791" s="9"/>
      <c r="BA791" s="9"/>
      <c r="BD791" s="27"/>
      <c r="BE791" s="27"/>
      <c r="BP791" s="27"/>
      <c r="BQ791" s="27"/>
    </row>
    <row r="792" spans="2:69" s="8" customFormat="1" x14ac:dyDescent="0.45">
      <c r="B792" s="9">
        <v>31.63</v>
      </c>
      <c r="C792" s="9">
        <v>35</v>
      </c>
      <c r="D792" s="8">
        <v>94</v>
      </c>
      <c r="E792" s="8">
        <v>2</v>
      </c>
      <c r="F792" s="8">
        <v>4</v>
      </c>
      <c r="G792" s="8" t="s">
        <v>30</v>
      </c>
      <c r="H792" s="8" t="s">
        <v>110</v>
      </c>
      <c r="J792" s="8">
        <v>19.5</v>
      </c>
      <c r="K792" s="8">
        <v>550</v>
      </c>
      <c r="L792" s="8">
        <v>35</v>
      </c>
      <c r="M792" s="8">
        <v>1.1399999999999999</v>
      </c>
      <c r="N792" s="9"/>
      <c r="P792" s="27"/>
      <c r="Q792" s="27"/>
      <c r="T792" s="27"/>
      <c r="U792" s="27"/>
      <c r="X792" s="33">
        <v>27.694235588972433</v>
      </c>
      <c r="Y792" s="33"/>
      <c r="Z792" s="8">
        <v>3</v>
      </c>
      <c r="AB792" s="8">
        <v>1.4751163623344075</v>
      </c>
      <c r="AF792" s="9"/>
      <c r="AG792" s="9"/>
      <c r="AJ792" s="9"/>
      <c r="AK792" s="9"/>
      <c r="AN792" s="9"/>
      <c r="AO792" s="9"/>
      <c r="AR792" s="9"/>
      <c r="AS792" s="9"/>
      <c r="AV792" s="9"/>
      <c r="AW792" s="9"/>
      <c r="AZ792" s="9"/>
      <c r="BA792" s="9"/>
      <c r="BD792" s="27"/>
      <c r="BE792" s="27"/>
      <c r="BP792" s="27"/>
      <c r="BQ792" s="27"/>
    </row>
    <row r="793" spans="2:69" s="8" customFormat="1" x14ac:dyDescent="0.45">
      <c r="B793" s="9">
        <v>31.63</v>
      </c>
      <c r="C793" s="9">
        <v>35</v>
      </c>
      <c r="D793" s="8">
        <v>94</v>
      </c>
      <c r="E793" s="8">
        <v>2</v>
      </c>
      <c r="F793" s="8">
        <v>4</v>
      </c>
      <c r="G793" s="8" t="s">
        <v>30</v>
      </c>
      <c r="H793" s="8" t="s">
        <v>110</v>
      </c>
      <c r="J793" s="8">
        <v>19.5</v>
      </c>
      <c r="K793" s="8">
        <v>550</v>
      </c>
      <c r="L793" s="8">
        <v>35</v>
      </c>
      <c r="M793" s="8">
        <v>1.1399999999999999</v>
      </c>
      <c r="N793" s="9"/>
      <c r="P793" s="27"/>
      <c r="Q793" s="27"/>
      <c r="T793" s="27"/>
      <c r="U793" s="27"/>
      <c r="X793" s="33">
        <v>14.285714285714283</v>
      </c>
      <c r="Y793" s="33"/>
      <c r="Z793" s="8">
        <v>3</v>
      </c>
      <c r="AB793" s="8">
        <v>0.27941475309896363</v>
      </c>
      <c r="AF793" s="9"/>
      <c r="AG793" s="9"/>
      <c r="AJ793" s="9"/>
      <c r="AK793" s="9"/>
      <c r="AN793" s="9"/>
      <c r="AO793" s="9"/>
      <c r="AR793" s="9"/>
      <c r="AS793" s="9"/>
      <c r="AV793" s="9"/>
      <c r="AW793" s="9"/>
      <c r="AZ793" s="9"/>
      <c r="BA793" s="9"/>
      <c r="BD793" s="27"/>
      <c r="BE793" s="27"/>
      <c r="BP793" s="27"/>
      <c r="BQ793" s="27"/>
    </row>
    <row r="794" spans="2:69" s="8" customFormat="1" x14ac:dyDescent="0.45">
      <c r="B794" s="9">
        <v>31.63</v>
      </c>
      <c r="C794" s="9">
        <v>35</v>
      </c>
      <c r="D794" s="8">
        <v>94</v>
      </c>
      <c r="E794" s="8">
        <v>2</v>
      </c>
      <c r="F794" s="8">
        <v>4</v>
      </c>
      <c r="G794" s="8" t="s">
        <v>30</v>
      </c>
      <c r="H794" s="8" t="s">
        <v>110</v>
      </c>
      <c r="J794" s="8">
        <v>19.5</v>
      </c>
      <c r="K794" s="8">
        <v>550</v>
      </c>
      <c r="L794" s="8">
        <v>35</v>
      </c>
      <c r="M794" s="8">
        <v>1.1399999999999999</v>
      </c>
      <c r="N794" s="9"/>
      <c r="P794" s="27"/>
      <c r="Q794" s="27"/>
      <c r="T794" s="27"/>
      <c r="U794" s="27"/>
      <c r="X794" s="33">
        <v>22.431077694235587</v>
      </c>
      <c r="Y794" s="33"/>
      <c r="Z794" s="8">
        <v>3</v>
      </c>
      <c r="AB794" s="8">
        <v>0.37593984962406019</v>
      </c>
      <c r="AF794" s="9"/>
      <c r="AG794" s="9"/>
      <c r="AJ794" s="9"/>
      <c r="AK794" s="9"/>
      <c r="AN794" s="9"/>
      <c r="AO794" s="9"/>
      <c r="AR794" s="9"/>
      <c r="AS794" s="9"/>
      <c r="AV794" s="9"/>
      <c r="AW794" s="9"/>
      <c r="AZ794" s="9"/>
      <c r="BA794" s="9"/>
      <c r="BD794" s="27"/>
      <c r="BE794" s="27"/>
      <c r="BP794" s="27"/>
      <c r="BQ794" s="27"/>
    </row>
    <row r="795" spans="2:69" s="8" customFormat="1" x14ac:dyDescent="0.45">
      <c r="B795" s="9">
        <v>31.63</v>
      </c>
      <c r="C795" s="9">
        <v>35</v>
      </c>
      <c r="D795" s="8">
        <v>94</v>
      </c>
      <c r="E795" s="8">
        <v>2</v>
      </c>
      <c r="F795" s="8">
        <v>4</v>
      </c>
      <c r="G795" s="8" t="s">
        <v>30</v>
      </c>
      <c r="H795" s="8" t="s">
        <v>110</v>
      </c>
      <c r="J795" s="8">
        <v>19.5</v>
      </c>
      <c r="K795" s="8">
        <v>550</v>
      </c>
      <c r="L795" s="8">
        <v>35</v>
      </c>
      <c r="M795" s="8">
        <v>1.1399999999999999</v>
      </c>
      <c r="N795" s="9"/>
      <c r="P795" s="27"/>
      <c r="Q795" s="27"/>
      <c r="T795" s="27"/>
      <c r="U795" s="27"/>
      <c r="X795" s="33">
        <v>26.817042606516292</v>
      </c>
      <c r="Y795" s="33"/>
      <c r="Z795" s="8">
        <v>3</v>
      </c>
      <c r="AB795" s="8">
        <v>0.81114949536002168</v>
      </c>
      <c r="AF795" s="9"/>
      <c r="AG795" s="9"/>
      <c r="AJ795" s="9"/>
      <c r="AK795" s="9"/>
      <c r="AN795" s="9"/>
      <c r="AO795" s="9"/>
      <c r="AR795" s="9"/>
      <c r="AS795" s="9"/>
      <c r="AV795" s="9"/>
      <c r="AW795" s="9"/>
      <c r="AZ795" s="9"/>
      <c r="BA795" s="9"/>
      <c r="BD795" s="27"/>
      <c r="BE795" s="27"/>
      <c r="BP795" s="27"/>
      <c r="BQ795" s="27"/>
    </row>
    <row r="796" spans="2:69" s="8" customFormat="1" x14ac:dyDescent="0.45">
      <c r="B796" s="9">
        <v>31.63</v>
      </c>
      <c r="C796" s="9">
        <v>35</v>
      </c>
      <c r="D796" s="8">
        <v>94</v>
      </c>
      <c r="E796" s="8">
        <v>2</v>
      </c>
      <c r="F796" s="8">
        <v>4</v>
      </c>
      <c r="G796" s="8" t="s">
        <v>30</v>
      </c>
      <c r="H796" s="8" t="s">
        <v>110</v>
      </c>
      <c r="J796" s="8">
        <v>19.5</v>
      </c>
      <c r="K796" s="8">
        <v>550</v>
      </c>
      <c r="L796" s="8">
        <v>35</v>
      </c>
      <c r="M796" s="8">
        <v>1.1399999999999999</v>
      </c>
      <c r="N796" s="9"/>
      <c r="P796" s="27"/>
      <c r="Q796" s="27"/>
      <c r="T796" s="27"/>
      <c r="U796" s="27"/>
      <c r="X796" s="33">
        <v>11.779448621553884</v>
      </c>
      <c r="Y796" s="33"/>
      <c r="Z796" s="8">
        <v>3</v>
      </c>
      <c r="AB796" s="8">
        <v>0.23877260719365984</v>
      </c>
      <c r="AF796" s="9"/>
      <c r="AG796" s="9"/>
      <c r="AJ796" s="9"/>
      <c r="AK796" s="9"/>
      <c r="AN796" s="9"/>
      <c r="AO796" s="9"/>
      <c r="AR796" s="9"/>
      <c r="AS796" s="9"/>
      <c r="AV796" s="9"/>
      <c r="AW796" s="9"/>
      <c r="AZ796" s="9"/>
      <c r="BA796" s="9"/>
      <c r="BD796" s="27"/>
      <c r="BE796" s="27"/>
      <c r="BP796" s="27"/>
      <c r="BQ796" s="27"/>
    </row>
    <row r="797" spans="2:69" s="8" customFormat="1" x14ac:dyDescent="0.45">
      <c r="B797" s="9">
        <v>31.63</v>
      </c>
      <c r="C797" s="9">
        <v>35</v>
      </c>
      <c r="D797" s="8">
        <v>94</v>
      </c>
      <c r="E797" s="8">
        <v>2</v>
      </c>
      <c r="F797" s="8">
        <v>4</v>
      </c>
      <c r="G797" s="8" t="s">
        <v>30</v>
      </c>
      <c r="H797" s="8" t="s">
        <v>110</v>
      </c>
      <c r="J797" s="8">
        <v>19.5</v>
      </c>
      <c r="K797" s="8">
        <v>550</v>
      </c>
      <c r="L797" s="8">
        <v>35</v>
      </c>
      <c r="M797" s="8">
        <v>1.1399999999999999</v>
      </c>
      <c r="N797" s="9"/>
      <c r="P797" s="27"/>
      <c r="Q797" s="27"/>
      <c r="T797" s="27"/>
      <c r="U797" s="27"/>
      <c r="X797" s="33">
        <v>13.784461152882207</v>
      </c>
      <c r="Y797" s="33"/>
      <c r="Z797" s="8">
        <v>3</v>
      </c>
      <c r="AB797" s="8">
        <v>0.32683058998848474</v>
      </c>
      <c r="AF797" s="9"/>
      <c r="AG797" s="9"/>
      <c r="AJ797" s="9"/>
      <c r="AK797" s="9"/>
      <c r="AN797" s="9"/>
      <c r="AO797" s="9"/>
      <c r="AR797" s="9"/>
      <c r="AS797" s="9"/>
      <c r="AV797" s="9"/>
      <c r="AW797" s="9"/>
      <c r="AZ797" s="9"/>
      <c r="BA797" s="9"/>
      <c r="BD797" s="27"/>
      <c r="BE797" s="27"/>
      <c r="BP797" s="27"/>
      <c r="BQ797" s="27"/>
    </row>
    <row r="798" spans="2:69" s="8" customFormat="1" x14ac:dyDescent="0.45">
      <c r="B798" s="9">
        <v>31.63</v>
      </c>
      <c r="C798" s="9">
        <v>35</v>
      </c>
      <c r="D798" s="8">
        <v>94</v>
      </c>
      <c r="E798" s="8">
        <v>2</v>
      </c>
      <c r="F798" s="8">
        <v>4</v>
      </c>
      <c r="G798" s="8" t="s">
        <v>30</v>
      </c>
      <c r="H798" s="8" t="s">
        <v>110</v>
      </c>
      <c r="J798" s="8">
        <v>19.5</v>
      </c>
      <c r="K798" s="8">
        <v>550</v>
      </c>
      <c r="L798" s="8">
        <v>35</v>
      </c>
      <c r="M798" s="8">
        <v>1.1399999999999999</v>
      </c>
      <c r="N798" s="9"/>
      <c r="P798" s="27"/>
      <c r="Q798" s="27"/>
      <c r="T798" s="27"/>
      <c r="U798" s="27"/>
      <c r="X798" s="33">
        <v>22.305764411027567</v>
      </c>
      <c r="Y798" s="33"/>
      <c r="Z798" s="8">
        <v>3</v>
      </c>
      <c r="AB798" s="8">
        <v>0.69599674862832761</v>
      </c>
      <c r="AF798" s="9"/>
      <c r="AG798" s="9"/>
      <c r="AJ798" s="9"/>
      <c r="AK798" s="9"/>
      <c r="AN798" s="9"/>
      <c r="AO798" s="9"/>
      <c r="AR798" s="9"/>
      <c r="AS798" s="9"/>
      <c r="AV798" s="9"/>
      <c r="AW798" s="9"/>
      <c r="AZ798" s="9"/>
      <c r="BA798" s="9"/>
      <c r="BD798" s="27"/>
      <c r="BE798" s="27"/>
      <c r="BP798" s="27"/>
      <c r="BQ798" s="27"/>
    </row>
    <row r="799" spans="2:69" s="8" customFormat="1" x14ac:dyDescent="0.45">
      <c r="B799" s="9">
        <v>31.63</v>
      </c>
      <c r="C799" s="9">
        <v>35</v>
      </c>
      <c r="D799" s="8">
        <v>94</v>
      </c>
      <c r="E799" s="8">
        <v>2</v>
      </c>
      <c r="F799" s="8">
        <v>4</v>
      </c>
      <c r="G799" s="8" t="s">
        <v>30</v>
      </c>
      <c r="H799" s="8" t="s">
        <v>110</v>
      </c>
      <c r="J799" s="8">
        <v>19.5</v>
      </c>
      <c r="K799" s="8">
        <v>550</v>
      </c>
      <c r="L799" s="8">
        <v>35</v>
      </c>
      <c r="M799" s="8">
        <v>1.1399999999999999</v>
      </c>
      <c r="N799" s="9"/>
      <c r="P799" s="27"/>
      <c r="Q799" s="27"/>
      <c r="T799" s="27"/>
      <c r="U799" s="27"/>
      <c r="X799" s="33">
        <v>10.275689223057643</v>
      </c>
      <c r="Y799" s="33"/>
      <c r="Z799" s="8">
        <v>3</v>
      </c>
      <c r="AB799" s="8">
        <v>5.249610512768408E-2</v>
      </c>
      <c r="AF799" s="9"/>
      <c r="AG799" s="9"/>
      <c r="AJ799" s="9"/>
      <c r="AK799" s="9"/>
      <c r="AN799" s="9"/>
      <c r="AO799" s="9"/>
      <c r="AR799" s="9"/>
      <c r="AS799" s="9"/>
      <c r="AV799" s="9"/>
      <c r="AW799" s="9"/>
      <c r="AZ799" s="9"/>
      <c r="BA799" s="9"/>
      <c r="BD799" s="27"/>
      <c r="BE799" s="27"/>
      <c r="BP799" s="27"/>
      <c r="BQ799" s="27"/>
    </row>
    <row r="800" spans="2:69" s="8" customFormat="1" x14ac:dyDescent="0.45">
      <c r="B800" s="9">
        <v>31.63</v>
      </c>
      <c r="C800" s="9">
        <v>35</v>
      </c>
      <c r="D800" s="8">
        <v>94</v>
      </c>
      <c r="E800" s="8">
        <v>2</v>
      </c>
      <c r="F800" s="8">
        <v>4</v>
      </c>
      <c r="G800" s="8" t="s">
        <v>30</v>
      </c>
      <c r="H800" s="8" t="s">
        <v>110</v>
      </c>
      <c r="J800" s="8">
        <v>19.5</v>
      </c>
      <c r="K800" s="8">
        <v>550</v>
      </c>
      <c r="L800" s="8">
        <v>35</v>
      </c>
      <c r="M800" s="8">
        <v>1.1399999999999999</v>
      </c>
      <c r="N800" s="9"/>
      <c r="P800" s="27"/>
      <c r="Q800" s="27"/>
      <c r="T800" s="27"/>
      <c r="U800" s="27"/>
      <c r="X800" s="33">
        <v>31.328320802005013</v>
      </c>
      <c r="Y800" s="33"/>
      <c r="Z800" s="8">
        <v>3</v>
      </c>
      <c r="AB800" s="8">
        <v>1.1295129716182348</v>
      </c>
      <c r="AF800" s="9"/>
      <c r="AG800" s="9"/>
      <c r="AJ800" s="9"/>
      <c r="AK800" s="9"/>
      <c r="AN800" s="9"/>
      <c r="AO800" s="9"/>
      <c r="AR800" s="9"/>
      <c r="AS800" s="9"/>
      <c r="AV800" s="9"/>
      <c r="AW800" s="9"/>
      <c r="AZ800" s="9"/>
      <c r="BA800" s="9"/>
      <c r="BD800" s="27"/>
      <c r="BE800" s="27"/>
      <c r="BP800" s="27"/>
      <c r="BQ800" s="27"/>
    </row>
    <row r="801" spans="1:69" s="8" customFormat="1" x14ac:dyDescent="0.45">
      <c r="A801" s="8" t="s">
        <v>270</v>
      </c>
      <c r="B801" s="9">
        <v>32.549999999999997</v>
      </c>
      <c r="C801" s="9">
        <v>-83.88333333333334</v>
      </c>
      <c r="D801" s="8">
        <v>65</v>
      </c>
      <c r="E801" s="8">
        <v>25</v>
      </c>
      <c r="F801" s="8">
        <v>10</v>
      </c>
      <c r="G801" s="8" t="s">
        <v>30</v>
      </c>
      <c r="H801" s="8" t="s">
        <v>271</v>
      </c>
      <c r="I801" s="8">
        <v>1998</v>
      </c>
      <c r="J801" s="8">
        <v>18</v>
      </c>
      <c r="K801" s="8">
        <v>1233</v>
      </c>
      <c r="L801" s="8">
        <v>30</v>
      </c>
      <c r="M801" s="8">
        <v>1.5</v>
      </c>
      <c r="N801" s="9"/>
      <c r="P801" s="27">
        <v>3.6</v>
      </c>
      <c r="Q801" s="33">
        <f t="shared" ref="Q801:Q857" si="108">P801/10</f>
        <v>0.36</v>
      </c>
      <c r="R801" s="29">
        <v>3</v>
      </c>
      <c r="T801" s="27">
        <v>11.8</v>
      </c>
      <c r="U801" s="33">
        <f t="shared" ref="U801:U857" si="109">T801/10</f>
        <v>1.1800000000000002</v>
      </c>
      <c r="V801" s="29">
        <v>3</v>
      </c>
      <c r="X801" s="33">
        <v>15.4</v>
      </c>
      <c r="Y801" s="33">
        <f t="shared" ref="Y801:Y864" si="110">X801/10</f>
        <v>1.54</v>
      </c>
      <c r="Z801" s="29">
        <v>3</v>
      </c>
      <c r="AB801" s="8">
        <v>8.3237877052310047E-2</v>
      </c>
      <c r="AC801" s="8">
        <f t="shared" ref="AC801:AC864" si="111">AB801/10</f>
        <v>8.3237877052310047E-3</v>
      </c>
      <c r="AD801" s="8">
        <v>3</v>
      </c>
      <c r="AF801" s="9"/>
      <c r="AG801" s="9"/>
      <c r="AJ801" s="9"/>
      <c r="AK801" s="9"/>
      <c r="AN801" s="9"/>
      <c r="AO801" s="9"/>
      <c r="AR801" s="9"/>
      <c r="AS801" s="9"/>
      <c r="AV801" s="9"/>
      <c r="AW801" s="9"/>
      <c r="AZ801" s="9"/>
      <c r="BA801" s="9"/>
      <c r="BD801" s="27"/>
      <c r="BE801" s="27"/>
      <c r="BP801" s="27"/>
      <c r="BQ801" s="27"/>
    </row>
    <row r="802" spans="1:69" s="8" customFormat="1" x14ac:dyDescent="0.45">
      <c r="B802" s="9">
        <v>32.549999999999997</v>
      </c>
      <c r="C802" s="9">
        <v>-83.88333333333334</v>
      </c>
      <c r="D802" s="8">
        <v>65</v>
      </c>
      <c r="E802" s="8">
        <v>25</v>
      </c>
      <c r="F802" s="8">
        <v>10</v>
      </c>
      <c r="G802" s="8" t="s">
        <v>30</v>
      </c>
      <c r="H802" s="8" t="s">
        <v>272</v>
      </c>
      <c r="I802" s="8">
        <v>1998</v>
      </c>
      <c r="J802" s="8">
        <v>18</v>
      </c>
      <c r="K802" s="8">
        <v>1233</v>
      </c>
      <c r="L802" s="8">
        <v>30</v>
      </c>
      <c r="M802" s="8">
        <v>1.5</v>
      </c>
      <c r="N802" s="9"/>
      <c r="P802" s="27">
        <v>3.9</v>
      </c>
      <c r="Q802" s="33">
        <f t="shared" si="108"/>
        <v>0.39</v>
      </c>
      <c r="R802" s="29">
        <v>3</v>
      </c>
      <c r="T802" s="27">
        <v>8.9</v>
      </c>
      <c r="U802" s="33">
        <f t="shared" si="109"/>
        <v>0.89</v>
      </c>
      <c r="V802" s="29">
        <v>3</v>
      </c>
      <c r="X802" s="33">
        <v>12.6</v>
      </c>
      <c r="Y802" s="33">
        <f t="shared" si="110"/>
        <v>1.26</v>
      </c>
      <c r="Z802" s="29">
        <v>3</v>
      </c>
      <c r="AB802" s="8">
        <v>0.15502100038182512</v>
      </c>
      <c r="AC802" s="8">
        <f t="shared" si="111"/>
        <v>1.5502100038182512E-2</v>
      </c>
      <c r="AD802" s="8">
        <v>3</v>
      </c>
      <c r="AF802" s="9"/>
      <c r="AG802" s="9"/>
      <c r="AJ802" s="9"/>
      <c r="AK802" s="9"/>
      <c r="AN802" s="9"/>
      <c r="AO802" s="9"/>
      <c r="AR802" s="9"/>
      <c r="AS802" s="9"/>
      <c r="AV802" s="9"/>
      <c r="AW802" s="9"/>
      <c r="AZ802" s="9"/>
      <c r="BA802" s="9"/>
      <c r="BD802" s="27"/>
      <c r="BE802" s="27"/>
      <c r="BP802" s="27"/>
      <c r="BQ802" s="27"/>
    </row>
    <row r="803" spans="1:69" s="8" customFormat="1" x14ac:dyDescent="0.45">
      <c r="B803" s="9">
        <v>32.549999999999997</v>
      </c>
      <c r="C803" s="9">
        <v>-83.88333333333334</v>
      </c>
      <c r="D803" s="8">
        <v>65</v>
      </c>
      <c r="E803" s="8">
        <v>25</v>
      </c>
      <c r="F803" s="8">
        <v>10</v>
      </c>
      <c r="G803" s="8" t="s">
        <v>30</v>
      </c>
      <c r="H803" s="8" t="s">
        <v>271</v>
      </c>
      <c r="I803" s="8">
        <v>1998</v>
      </c>
      <c r="J803" s="8">
        <v>18</v>
      </c>
      <c r="K803" s="8">
        <v>1233</v>
      </c>
      <c r="L803" s="8">
        <v>30</v>
      </c>
      <c r="M803" s="8">
        <v>1.5</v>
      </c>
      <c r="N803" s="9"/>
      <c r="P803" s="27">
        <v>4</v>
      </c>
      <c r="Q803" s="33">
        <f t="shared" si="108"/>
        <v>0.4</v>
      </c>
      <c r="R803" s="29">
        <v>3</v>
      </c>
      <c r="T803" s="27">
        <v>6</v>
      </c>
      <c r="U803" s="33">
        <f t="shared" si="109"/>
        <v>0.6</v>
      </c>
      <c r="V803" s="29">
        <v>3</v>
      </c>
      <c r="X803" s="33">
        <v>10</v>
      </c>
      <c r="Y803" s="33">
        <f t="shared" si="110"/>
        <v>1</v>
      </c>
      <c r="Z803" s="29">
        <v>3</v>
      </c>
      <c r="AB803" s="8">
        <v>8.0946926307751049E-2</v>
      </c>
      <c r="AC803" s="8">
        <f t="shared" si="111"/>
        <v>8.0946926307751046E-3</v>
      </c>
      <c r="AD803" s="8">
        <v>3</v>
      </c>
      <c r="AF803" s="9"/>
      <c r="AG803" s="9"/>
      <c r="AJ803" s="9"/>
      <c r="AK803" s="9"/>
      <c r="AN803" s="9"/>
      <c r="AO803" s="9"/>
      <c r="AR803" s="9"/>
      <c r="AS803" s="9"/>
      <c r="AV803" s="9"/>
      <c r="AW803" s="9"/>
      <c r="AZ803" s="9"/>
      <c r="BA803" s="9"/>
      <c r="BD803" s="27"/>
      <c r="BE803" s="27"/>
      <c r="BP803" s="27"/>
      <c r="BQ803" s="27"/>
    </row>
    <row r="804" spans="1:69" s="8" customFormat="1" x14ac:dyDescent="0.45">
      <c r="B804" s="9">
        <v>32.549999999999997</v>
      </c>
      <c r="C804" s="9">
        <v>-83.88333333333334</v>
      </c>
      <c r="D804" s="8">
        <v>65</v>
      </c>
      <c r="E804" s="8">
        <v>25</v>
      </c>
      <c r="F804" s="8">
        <v>10</v>
      </c>
      <c r="G804" s="8" t="s">
        <v>30</v>
      </c>
      <c r="H804" s="8" t="s">
        <v>272</v>
      </c>
      <c r="I804" s="8">
        <v>1998</v>
      </c>
      <c r="J804" s="8">
        <v>18</v>
      </c>
      <c r="K804" s="8">
        <v>1233</v>
      </c>
      <c r="L804" s="8">
        <v>30</v>
      </c>
      <c r="M804" s="8">
        <v>1.5</v>
      </c>
      <c r="N804" s="9"/>
      <c r="P804" s="27">
        <v>2.9</v>
      </c>
      <c r="Q804" s="33">
        <f t="shared" si="108"/>
        <v>0.28999999999999998</v>
      </c>
      <c r="R804" s="29">
        <v>3</v>
      </c>
      <c r="T804" s="27">
        <v>4.2</v>
      </c>
      <c r="U804" s="33">
        <f t="shared" si="109"/>
        <v>0.42000000000000004</v>
      </c>
      <c r="V804" s="29">
        <v>3</v>
      </c>
      <c r="X804" s="33">
        <v>7.1</v>
      </c>
      <c r="Y804" s="33">
        <f t="shared" si="110"/>
        <v>0.71</v>
      </c>
      <c r="Z804" s="29">
        <v>3</v>
      </c>
      <c r="AB804" s="8">
        <v>0.11225658648339061</v>
      </c>
      <c r="AC804" s="8">
        <f t="shared" si="111"/>
        <v>1.1225658648339061E-2</v>
      </c>
      <c r="AD804" s="8">
        <v>3</v>
      </c>
      <c r="AF804" s="9"/>
      <c r="AG804" s="9"/>
      <c r="AJ804" s="9"/>
      <c r="AK804" s="9"/>
      <c r="AN804" s="9"/>
      <c r="AO804" s="9"/>
      <c r="AR804" s="9"/>
      <c r="AS804" s="9"/>
      <c r="AV804" s="9"/>
      <c r="AW804" s="9"/>
      <c r="AZ804" s="9"/>
      <c r="BA804" s="9"/>
      <c r="BD804" s="27"/>
      <c r="BE804" s="27"/>
      <c r="BP804" s="27"/>
      <c r="BQ804" s="27"/>
    </row>
    <row r="805" spans="1:69" s="8" customFormat="1" x14ac:dyDescent="0.45">
      <c r="B805" s="9">
        <v>32.549999999999997</v>
      </c>
      <c r="C805" s="9">
        <v>-83.88333333333334</v>
      </c>
      <c r="D805" s="8">
        <v>65</v>
      </c>
      <c r="E805" s="8">
        <v>25</v>
      </c>
      <c r="F805" s="8">
        <v>10</v>
      </c>
      <c r="G805" s="8" t="s">
        <v>30</v>
      </c>
      <c r="H805" s="8" t="s">
        <v>271</v>
      </c>
      <c r="I805" s="8">
        <v>1998</v>
      </c>
      <c r="J805" s="8">
        <v>18</v>
      </c>
      <c r="K805" s="8">
        <v>1233</v>
      </c>
      <c r="L805" s="8">
        <v>30</v>
      </c>
      <c r="M805" s="8">
        <v>1.5</v>
      </c>
      <c r="N805" s="9"/>
      <c r="P805" s="27">
        <v>4.4000000000000004</v>
      </c>
      <c r="Q805" s="33">
        <f t="shared" si="108"/>
        <v>0.44000000000000006</v>
      </c>
      <c r="R805" s="29">
        <v>3</v>
      </c>
      <c r="T805" s="27">
        <v>19.2</v>
      </c>
      <c r="U805" s="33">
        <f t="shared" si="109"/>
        <v>1.92</v>
      </c>
      <c r="V805" s="29">
        <v>3</v>
      </c>
      <c r="X805" s="33">
        <v>23.6</v>
      </c>
      <c r="Y805" s="33">
        <f t="shared" si="110"/>
        <v>2.3600000000000003</v>
      </c>
      <c r="Z805" s="29">
        <v>3</v>
      </c>
      <c r="AB805" s="8">
        <v>0.10614738449789997</v>
      </c>
      <c r="AC805" s="8">
        <f t="shared" si="111"/>
        <v>1.0614738449789997E-2</v>
      </c>
      <c r="AD805" s="8">
        <v>3</v>
      </c>
      <c r="AF805" s="9"/>
      <c r="AG805" s="9"/>
      <c r="AJ805" s="9"/>
      <c r="AK805" s="9"/>
      <c r="AN805" s="9"/>
      <c r="AO805" s="9"/>
      <c r="AR805" s="9"/>
      <c r="AS805" s="9"/>
      <c r="AV805" s="9"/>
      <c r="AW805" s="9"/>
      <c r="AZ805" s="9"/>
      <c r="BA805" s="9"/>
      <c r="BD805" s="27"/>
      <c r="BE805" s="27"/>
      <c r="BP805" s="27"/>
      <c r="BQ805" s="27"/>
    </row>
    <row r="806" spans="1:69" s="8" customFormat="1" x14ac:dyDescent="0.45">
      <c r="B806" s="9">
        <v>32.549999999999997</v>
      </c>
      <c r="C806" s="9">
        <v>-83.88333333333334</v>
      </c>
      <c r="D806" s="8">
        <v>65</v>
      </c>
      <c r="E806" s="8">
        <v>25</v>
      </c>
      <c r="F806" s="8">
        <v>10</v>
      </c>
      <c r="G806" s="8" t="s">
        <v>30</v>
      </c>
      <c r="H806" s="8" t="s">
        <v>272</v>
      </c>
      <c r="I806" s="8">
        <v>1998</v>
      </c>
      <c r="J806" s="8">
        <v>18</v>
      </c>
      <c r="K806" s="8">
        <v>1233</v>
      </c>
      <c r="L806" s="8">
        <v>30</v>
      </c>
      <c r="M806" s="8">
        <v>1.5</v>
      </c>
      <c r="N806" s="9"/>
      <c r="P806" s="27">
        <v>4.3</v>
      </c>
      <c r="Q806" s="33">
        <f t="shared" si="108"/>
        <v>0.43</v>
      </c>
      <c r="R806" s="29">
        <v>3</v>
      </c>
      <c r="T806" s="27">
        <v>12</v>
      </c>
      <c r="U806" s="33">
        <f t="shared" si="109"/>
        <v>1.2</v>
      </c>
      <c r="V806" s="29">
        <v>3</v>
      </c>
      <c r="X806" s="33">
        <v>16.3</v>
      </c>
      <c r="Y806" s="33">
        <f t="shared" si="110"/>
        <v>1.6300000000000001</v>
      </c>
      <c r="Z806" s="29">
        <v>3</v>
      </c>
      <c r="AB806" s="8">
        <v>9.7747231767850329E-2</v>
      </c>
      <c r="AC806" s="8">
        <f t="shared" si="111"/>
        <v>9.7747231767850336E-3</v>
      </c>
      <c r="AD806" s="8">
        <v>3</v>
      </c>
      <c r="AF806" s="9"/>
      <c r="AG806" s="9"/>
      <c r="AJ806" s="9"/>
      <c r="AK806" s="9"/>
      <c r="AN806" s="9"/>
      <c r="AO806" s="9"/>
      <c r="AR806" s="9"/>
      <c r="AS806" s="9"/>
      <c r="AV806" s="9"/>
      <c r="AW806" s="9"/>
      <c r="AZ806" s="9"/>
      <c r="BA806" s="9"/>
      <c r="BD806" s="27"/>
      <c r="BE806" s="27"/>
      <c r="BP806" s="27"/>
      <c r="BQ806" s="27"/>
    </row>
    <row r="807" spans="1:69" s="8" customFormat="1" x14ac:dyDescent="0.45">
      <c r="B807" s="9">
        <v>32.549999999999997</v>
      </c>
      <c r="C807" s="9">
        <v>-83.88333333333334</v>
      </c>
      <c r="D807" s="8">
        <v>65</v>
      </c>
      <c r="E807" s="8">
        <v>25</v>
      </c>
      <c r="F807" s="8">
        <v>10</v>
      </c>
      <c r="G807" s="8" t="s">
        <v>30</v>
      </c>
      <c r="H807" s="8" t="s">
        <v>271</v>
      </c>
      <c r="I807" s="8">
        <v>1998</v>
      </c>
      <c r="J807" s="8">
        <v>18</v>
      </c>
      <c r="K807" s="8">
        <v>1233</v>
      </c>
      <c r="L807" s="8">
        <v>30</v>
      </c>
      <c r="M807" s="8">
        <v>1.5</v>
      </c>
      <c r="N807" s="9"/>
      <c r="P807" s="27">
        <v>3.9</v>
      </c>
      <c r="Q807" s="33">
        <f t="shared" si="108"/>
        <v>0.39</v>
      </c>
      <c r="R807" s="29">
        <v>3</v>
      </c>
      <c r="T807" s="27">
        <v>9.4</v>
      </c>
      <c r="U807" s="33">
        <f t="shared" si="109"/>
        <v>0.94000000000000006</v>
      </c>
      <c r="V807" s="29">
        <v>3</v>
      </c>
      <c r="X807" s="33">
        <v>13.2</v>
      </c>
      <c r="Y807" s="33">
        <f t="shared" si="110"/>
        <v>1.3199999999999998</v>
      </c>
      <c r="Z807" s="29">
        <v>3</v>
      </c>
      <c r="AB807" s="8">
        <v>7.7892325315005728E-2</v>
      </c>
      <c r="AC807" s="8">
        <f t="shared" si="111"/>
        <v>7.7892325315005728E-3</v>
      </c>
      <c r="AD807" s="8">
        <v>3</v>
      </c>
      <c r="AF807" s="9"/>
      <c r="AG807" s="9"/>
      <c r="AJ807" s="9"/>
      <c r="AK807" s="9"/>
      <c r="AN807" s="9"/>
      <c r="AO807" s="9"/>
      <c r="AR807" s="9"/>
      <c r="AS807" s="9"/>
      <c r="AV807" s="9"/>
      <c r="AW807" s="9"/>
      <c r="AZ807" s="9"/>
      <c r="BA807" s="9"/>
      <c r="BD807" s="27"/>
      <c r="BE807" s="27"/>
      <c r="BP807" s="27"/>
      <c r="BQ807" s="27"/>
    </row>
    <row r="808" spans="1:69" s="8" customFormat="1" x14ac:dyDescent="0.45">
      <c r="B808" s="9">
        <v>32.549999999999997</v>
      </c>
      <c r="C808" s="9">
        <v>-83.88333333333334</v>
      </c>
      <c r="D808" s="8">
        <v>65</v>
      </c>
      <c r="E808" s="8">
        <v>25</v>
      </c>
      <c r="F808" s="8">
        <v>10</v>
      </c>
      <c r="G808" s="8" t="s">
        <v>30</v>
      </c>
      <c r="H808" s="8" t="s">
        <v>272</v>
      </c>
      <c r="I808" s="8">
        <v>1998</v>
      </c>
      <c r="J808" s="8">
        <v>18</v>
      </c>
      <c r="K808" s="8">
        <v>1233</v>
      </c>
      <c r="L808" s="8">
        <v>30</v>
      </c>
      <c r="M808" s="8">
        <v>1.5</v>
      </c>
      <c r="N808" s="9"/>
      <c r="P808" s="27">
        <v>3.6</v>
      </c>
      <c r="Q808" s="33">
        <f t="shared" si="108"/>
        <v>0.36</v>
      </c>
      <c r="R808" s="29">
        <v>3</v>
      </c>
      <c r="T808" s="27">
        <v>7.3</v>
      </c>
      <c r="U808" s="33">
        <f t="shared" si="109"/>
        <v>0.73</v>
      </c>
      <c r="V808" s="29">
        <v>3</v>
      </c>
      <c r="X808" s="33">
        <v>10.9</v>
      </c>
      <c r="Y808" s="33">
        <f t="shared" si="110"/>
        <v>1.0900000000000001</v>
      </c>
      <c r="Z808" s="29">
        <v>3</v>
      </c>
      <c r="AB808" s="8">
        <v>0.10309278350515463</v>
      </c>
      <c r="AC808" s="8">
        <f t="shared" si="111"/>
        <v>1.0309278350515464E-2</v>
      </c>
      <c r="AD808" s="8">
        <v>3</v>
      </c>
      <c r="AF808" s="9"/>
      <c r="AG808" s="9"/>
      <c r="AJ808" s="9"/>
      <c r="AK808" s="9"/>
      <c r="AN808" s="9"/>
      <c r="AO808" s="9"/>
      <c r="AR808" s="9"/>
      <c r="AS808" s="9"/>
      <c r="AV808" s="9"/>
      <c r="AW808" s="9"/>
      <c r="AZ808" s="9"/>
      <c r="BA808" s="9"/>
      <c r="BD808" s="27"/>
      <c r="BE808" s="27"/>
      <c r="BP808" s="27"/>
      <c r="BQ808" s="27"/>
    </row>
    <row r="809" spans="1:69" s="8" customFormat="1" x14ac:dyDescent="0.45">
      <c r="B809" s="9">
        <v>32.549999999999997</v>
      </c>
      <c r="C809" s="9">
        <v>-83.88333333333334</v>
      </c>
      <c r="D809" s="8">
        <v>65</v>
      </c>
      <c r="E809" s="8">
        <v>25</v>
      </c>
      <c r="F809" s="8">
        <v>10</v>
      </c>
      <c r="G809" s="8" t="s">
        <v>30</v>
      </c>
      <c r="H809" s="8" t="s">
        <v>271</v>
      </c>
      <c r="I809" s="8">
        <v>1998</v>
      </c>
      <c r="J809" s="8">
        <v>18</v>
      </c>
      <c r="K809" s="8">
        <v>1233</v>
      </c>
      <c r="L809" s="8">
        <v>30</v>
      </c>
      <c r="M809" s="8">
        <v>1.5</v>
      </c>
      <c r="N809" s="9"/>
      <c r="P809" s="27">
        <v>4.2</v>
      </c>
      <c r="Q809" s="33">
        <f t="shared" si="108"/>
        <v>0.42000000000000004</v>
      </c>
      <c r="R809" s="29">
        <v>3</v>
      </c>
      <c r="T809" s="27">
        <v>9.9</v>
      </c>
      <c r="U809" s="33">
        <f t="shared" si="109"/>
        <v>0.99</v>
      </c>
      <c r="V809" s="29">
        <v>3</v>
      </c>
      <c r="X809" s="33">
        <v>14.1</v>
      </c>
      <c r="Y809" s="33">
        <f t="shared" si="110"/>
        <v>1.41</v>
      </c>
      <c r="Z809" s="29">
        <v>3</v>
      </c>
      <c r="AB809" s="8">
        <v>0.12371134020618557</v>
      </c>
      <c r="AC809" s="8">
        <f t="shared" si="111"/>
        <v>1.2371134020618558E-2</v>
      </c>
      <c r="AD809" s="8">
        <v>3</v>
      </c>
      <c r="AF809" s="9"/>
      <c r="AG809" s="9"/>
      <c r="AJ809" s="9"/>
      <c r="AK809" s="9"/>
      <c r="AN809" s="9"/>
      <c r="AO809" s="9"/>
      <c r="AR809" s="9"/>
      <c r="AS809" s="9"/>
      <c r="AV809" s="9"/>
      <c r="AW809" s="9"/>
      <c r="AZ809" s="9"/>
      <c r="BA809" s="9"/>
      <c r="BD809" s="27"/>
      <c r="BE809" s="27"/>
      <c r="BP809" s="27"/>
      <c r="BQ809" s="27"/>
    </row>
    <row r="810" spans="1:69" s="8" customFormat="1" x14ac:dyDescent="0.45">
      <c r="B810" s="9">
        <v>32.549999999999997</v>
      </c>
      <c r="C810" s="9">
        <v>-83.88333333333334</v>
      </c>
      <c r="D810" s="8">
        <v>65</v>
      </c>
      <c r="E810" s="8">
        <v>25</v>
      </c>
      <c r="F810" s="8">
        <v>10</v>
      </c>
      <c r="G810" s="8" t="s">
        <v>30</v>
      </c>
      <c r="H810" s="8" t="s">
        <v>272</v>
      </c>
      <c r="I810" s="8">
        <v>1998</v>
      </c>
      <c r="J810" s="8">
        <v>18</v>
      </c>
      <c r="K810" s="8">
        <v>1233</v>
      </c>
      <c r="L810" s="8">
        <v>30</v>
      </c>
      <c r="M810" s="8">
        <v>1.5</v>
      </c>
      <c r="N810" s="9"/>
      <c r="P810" s="27">
        <v>4.5999999999999996</v>
      </c>
      <c r="Q810" s="33">
        <f t="shared" si="108"/>
        <v>0.45999999999999996</v>
      </c>
      <c r="R810" s="29">
        <v>3</v>
      </c>
      <c r="T810" s="27">
        <v>17.899999999999999</v>
      </c>
      <c r="U810" s="33">
        <f t="shared" si="109"/>
        <v>1.7899999999999998</v>
      </c>
      <c r="V810" s="29">
        <v>3</v>
      </c>
      <c r="X810" s="33">
        <v>22.5</v>
      </c>
      <c r="Y810" s="33">
        <f t="shared" si="110"/>
        <v>2.25</v>
      </c>
      <c r="Z810" s="29">
        <v>3</v>
      </c>
      <c r="AB810" s="8">
        <v>0.11378388697976327</v>
      </c>
      <c r="AC810" s="8">
        <f t="shared" si="111"/>
        <v>1.1378388697976327E-2</v>
      </c>
      <c r="AD810" s="8">
        <v>3</v>
      </c>
      <c r="AF810" s="9"/>
      <c r="AG810" s="9"/>
      <c r="AJ810" s="9"/>
      <c r="AK810" s="9"/>
      <c r="AN810" s="9"/>
      <c r="AO810" s="9"/>
      <c r="AR810" s="9"/>
      <c r="AS810" s="9"/>
      <c r="AV810" s="9"/>
      <c r="AW810" s="9"/>
      <c r="AZ810" s="9"/>
      <c r="BA810" s="9"/>
      <c r="BD810" s="27"/>
      <c r="BE810" s="27"/>
      <c r="BP810" s="27"/>
      <c r="BQ810" s="27"/>
    </row>
    <row r="811" spans="1:69" s="8" customFormat="1" x14ac:dyDescent="0.45">
      <c r="B811" s="9">
        <v>32.549999999999997</v>
      </c>
      <c r="C811" s="9">
        <v>-83.88333333333334</v>
      </c>
      <c r="D811" s="8">
        <v>65</v>
      </c>
      <c r="E811" s="8">
        <v>25</v>
      </c>
      <c r="F811" s="8">
        <v>10</v>
      </c>
      <c r="G811" s="8" t="s">
        <v>30</v>
      </c>
      <c r="H811" s="8" t="s">
        <v>271</v>
      </c>
      <c r="I811" s="8">
        <v>1998</v>
      </c>
      <c r="J811" s="8">
        <v>18</v>
      </c>
      <c r="K811" s="8">
        <v>1233</v>
      </c>
      <c r="L811" s="8">
        <v>30</v>
      </c>
      <c r="M811" s="8">
        <v>1.5</v>
      </c>
      <c r="N811" s="9"/>
      <c r="P811" s="27">
        <v>3.2</v>
      </c>
      <c r="Q811" s="33">
        <f t="shared" si="108"/>
        <v>0.32</v>
      </c>
      <c r="R811" s="29">
        <v>3</v>
      </c>
      <c r="T811" s="27">
        <v>5.3</v>
      </c>
      <c r="U811" s="33">
        <f t="shared" si="109"/>
        <v>0.53</v>
      </c>
      <c r="V811" s="29">
        <v>3</v>
      </c>
      <c r="X811" s="33">
        <v>8.4</v>
      </c>
      <c r="Y811" s="33">
        <f t="shared" si="110"/>
        <v>0.84000000000000008</v>
      </c>
      <c r="Z811" s="29">
        <v>3</v>
      </c>
      <c r="AB811" s="8">
        <v>8.8583428789614352E-2</v>
      </c>
      <c r="AC811" s="8">
        <f t="shared" si="111"/>
        <v>8.8583428789614348E-3</v>
      </c>
      <c r="AD811" s="8">
        <v>3</v>
      </c>
      <c r="AF811" s="9"/>
      <c r="AG811" s="9"/>
      <c r="AJ811" s="9"/>
      <c r="AK811" s="9"/>
      <c r="AN811" s="9"/>
      <c r="AO811" s="9"/>
      <c r="AR811" s="9"/>
      <c r="AS811" s="9"/>
      <c r="AV811" s="9"/>
      <c r="AW811" s="9"/>
      <c r="AZ811" s="9"/>
      <c r="BA811" s="9"/>
      <c r="BD811" s="27"/>
      <c r="BE811" s="27"/>
      <c r="BP811" s="27"/>
      <c r="BQ811" s="27"/>
    </row>
    <row r="812" spans="1:69" s="8" customFormat="1" x14ac:dyDescent="0.45">
      <c r="B812" s="9">
        <v>32.549999999999997</v>
      </c>
      <c r="C812" s="9">
        <v>-83.88333333333334</v>
      </c>
      <c r="D812" s="8">
        <v>65</v>
      </c>
      <c r="E812" s="8">
        <v>25</v>
      </c>
      <c r="F812" s="8">
        <v>10</v>
      </c>
      <c r="G812" s="8" t="s">
        <v>30</v>
      </c>
      <c r="H812" s="8" t="s">
        <v>272</v>
      </c>
      <c r="I812" s="8">
        <v>1998</v>
      </c>
      <c r="J812" s="8">
        <v>18</v>
      </c>
      <c r="K812" s="8">
        <v>1233</v>
      </c>
      <c r="L812" s="8">
        <v>30</v>
      </c>
      <c r="M812" s="8">
        <v>1.5</v>
      </c>
      <c r="N812" s="9"/>
      <c r="P812" s="27">
        <v>3.4</v>
      </c>
      <c r="Q812" s="33">
        <f t="shared" si="108"/>
        <v>0.33999999999999997</v>
      </c>
      <c r="R812" s="29">
        <v>3</v>
      </c>
      <c r="T812" s="27">
        <v>6.6</v>
      </c>
      <c r="U812" s="33">
        <f t="shared" si="109"/>
        <v>0.65999999999999992</v>
      </c>
      <c r="V812" s="29">
        <v>3</v>
      </c>
      <c r="X812" s="33">
        <v>9.9</v>
      </c>
      <c r="Y812" s="33">
        <f t="shared" si="110"/>
        <v>0.99</v>
      </c>
      <c r="Z812" s="29">
        <v>3</v>
      </c>
      <c r="AB812" s="8">
        <v>9.9274532264222989E-2</v>
      </c>
      <c r="AC812" s="8">
        <f t="shared" si="111"/>
        <v>9.9274532264222986E-3</v>
      </c>
      <c r="AD812" s="8">
        <v>3</v>
      </c>
      <c r="AF812" s="9"/>
      <c r="AG812" s="9"/>
      <c r="AJ812" s="9"/>
      <c r="AK812" s="9"/>
      <c r="AN812" s="9"/>
      <c r="AO812" s="9"/>
      <c r="AR812" s="9"/>
      <c r="AS812" s="9"/>
      <c r="AV812" s="9"/>
      <c r="AW812" s="9"/>
      <c r="AZ812" s="9"/>
      <c r="BA812" s="9"/>
      <c r="BD812" s="27"/>
      <c r="BE812" s="27"/>
      <c r="BP812" s="27"/>
      <c r="BQ812" s="27"/>
    </row>
    <row r="813" spans="1:69" s="8" customFormat="1" x14ac:dyDescent="0.45">
      <c r="B813" s="9">
        <v>32.549999999999997</v>
      </c>
      <c r="C813" s="9">
        <v>-83.88333333333334</v>
      </c>
      <c r="D813" s="8">
        <v>65</v>
      </c>
      <c r="E813" s="8">
        <v>25</v>
      </c>
      <c r="F813" s="8">
        <v>10</v>
      </c>
      <c r="G813" s="8" t="s">
        <v>30</v>
      </c>
      <c r="H813" s="8" t="s">
        <v>273</v>
      </c>
      <c r="I813" s="8">
        <v>1998</v>
      </c>
      <c r="J813" s="8">
        <v>18</v>
      </c>
      <c r="K813" s="8">
        <v>1233</v>
      </c>
      <c r="L813" s="8">
        <v>30</v>
      </c>
      <c r="M813" s="8">
        <v>1.5</v>
      </c>
      <c r="N813" s="9"/>
      <c r="P813" s="27">
        <v>3.6</v>
      </c>
      <c r="Q813" s="33">
        <f t="shared" si="108"/>
        <v>0.36</v>
      </c>
      <c r="R813" s="29">
        <v>3</v>
      </c>
      <c r="T813" s="27">
        <v>7.7</v>
      </c>
      <c r="U813" s="33">
        <f t="shared" si="109"/>
        <v>0.77</v>
      </c>
      <c r="V813" s="29">
        <v>3</v>
      </c>
      <c r="X813" s="33">
        <v>11.3</v>
      </c>
      <c r="Y813" s="33">
        <f t="shared" si="110"/>
        <v>1.1300000000000001</v>
      </c>
      <c r="Z813" s="29">
        <v>3</v>
      </c>
      <c r="AB813" s="8">
        <v>0.10767468499427263</v>
      </c>
      <c r="AC813" s="8">
        <f t="shared" si="111"/>
        <v>1.0767468499427262E-2</v>
      </c>
      <c r="AD813" s="8">
        <v>3</v>
      </c>
      <c r="AF813" s="9"/>
      <c r="AG813" s="9"/>
      <c r="AJ813" s="9"/>
      <c r="AK813" s="9"/>
      <c r="AN813" s="9"/>
      <c r="AO813" s="9"/>
      <c r="AR813" s="9"/>
      <c r="AS813" s="9"/>
      <c r="AV813" s="9"/>
      <c r="AW813" s="9"/>
      <c r="AZ813" s="9"/>
      <c r="BA813" s="9"/>
      <c r="BD813" s="27"/>
      <c r="BE813" s="27"/>
      <c r="BP813" s="27"/>
      <c r="BQ813" s="27"/>
    </row>
    <row r="814" spans="1:69" s="8" customFormat="1" x14ac:dyDescent="0.45">
      <c r="B814" s="9">
        <v>32.549999999999997</v>
      </c>
      <c r="C814" s="9">
        <v>-83.88333333333334</v>
      </c>
      <c r="D814" s="8">
        <v>65</v>
      </c>
      <c r="E814" s="8">
        <v>25</v>
      </c>
      <c r="F814" s="8">
        <v>10</v>
      </c>
      <c r="G814" s="8" t="s">
        <v>30</v>
      </c>
      <c r="H814" s="8" t="s">
        <v>274</v>
      </c>
      <c r="I814" s="8">
        <v>1998</v>
      </c>
      <c r="J814" s="8">
        <v>18</v>
      </c>
      <c r="K814" s="8">
        <v>1233</v>
      </c>
      <c r="L814" s="8">
        <v>30</v>
      </c>
      <c r="M814" s="8">
        <v>1.5</v>
      </c>
      <c r="N814" s="9"/>
      <c r="P814" s="27">
        <v>4</v>
      </c>
      <c r="Q814" s="33">
        <f t="shared" si="108"/>
        <v>0.4</v>
      </c>
      <c r="R814" s="29">
        <v>3</v>
      </c>
      <c r="T814" s="27">
        <v>12</v>
      </c>
      <c r="U814" s="33">
        <f t="shared" si="109"/>
        <v>1.2</v>
      </c>
      <c r="V814" s="29">
        <v>3</v>
      </c>
      <c r="X814" s="33">
        <v>16</v>
      </c>
      <c r="Y814" s="33">
        <f t="shared" si="110"/>
        <v>1.6</v>
      </c>
      <c r="Z814" s="29">
        <v>3</v>
      </c>
      <c r="AB814" s="8">
        <v>9.6219931271477668E-2</v>
      </c>
      <c r="AC814" s="8">
        <f t="shared" si="111"/>
        <v>9.6219931271477668E-3</v>
      </c>
      <c r="AD814" s="8">
        <v>3</v>
      </c>
      <c r="AF814" s="9"/>
      <c r="AG814" s="9"/>
      <c r="AJ814" s="9"/>
      <c r="AK814" s="9"/>
      <c r="AN814" s="9"/>
      <c r="AO814" s="9"/>
      <c r="AR814" s="9"/>
      <c r="AS814" s="9"/>
      <c r="AV814" s="9"/>
      <c r="AW814" s="9"/>
      <c r="AZ814" s="9"/>
      <c r="BA814" s="9"/>
      <c r="BD814" s="27"/>
      <c r="BE814" s="27"/>
      <c r="BP814" s="27"/>
      <c r="BQ814" s="27"/>
    </row>
    <row r="815" spans="1:69" s="8" customFormat="1" x14ac:dyDescent="0.45">
      <c r="B815" s="9">
        <v>32.549999999999997</v>
      </c>
      <c r="C815" s="9">
        <v>-83.88333333333334</v>
      </c>
      <c r="D815" s="8">
        <v>65</v>
      </c>
      <c r="E815" s="8">
        <v>25</v>
      </c>
      <c r="F815" s="8">
        <v>10</v>
      </c>
      <c r="G815" s="8" t="s">
        <v>30</v>
      </c>
      <c r="H815" s="8" t="s">
        <v>275</v>
      </c>
      <c r="I815" s="8">
        <v>1998</v>
      </c>
      <c r="J815" s="8">
        <v>18</v>
      </c>
      <c r="K815" s="8">
        <v>1233</v>
      </c>
      <c r="L815" s="8">
        <v>30</v>
      </c>
      <c r="M815" s="8">
        <v>1.5</v>
      </c>
      <c r="N815" s="9"/>
      <c r="P815" s="27">
        <v>3.8</v>
      </c>
      <c r="Q815" s="33">
        <f t="shared" si="108"/>
        <v>0.38</v>
      </c>
      <c r="R815" s="29">
        <v>3</v>
      </c>
      <c r="T815" s="27">
        <v>9.9</v>
      </c>
      <c r="U815" s="33">
        <f t="shared" si="109"/>
        <v>0.99</v>
      </c>
      <c r="V815" s="29">
        <v>3</v>
      </c>
      <c r="X815" s="33">
        <v>13.8</v>
      </c>
      <c r="Y815" s="33">
        <f t="shared" si="110"/>
        <v>1.3800000000000001</v>
      </c>
      <c r="Z815" s="29">
        <v>3</v>
      </c>
      <c r="AB815" s="8">
        <v>0.10614738449789997</v>
      </c>
      <c r="AC815" s="8">
        <f t="shared" si="111"/>
        <v>1.0614738449789997E-2</v>
      </c>
      <c r="AD815" s="8">
        <v>3</v>
      </c>
      <c r="AF815" s="9"/>
      <c r="AG815" s="9"/>
      <c r="AJ815" s="9"/>
      <c r="AK815" s="9"/>
      <c r="AN815" s="9"/>
      <c r="AO815" s="9"/>
      <c r="AR815" s="9"/>
      <c r="AS815" s="9"/>
      <c r="AV815" s="9"/>
      <c r="AW815" s="9"/>
      <c r="AZ815" s="9"/>
      <c r="BA815" s="9"/>
      <c r="BD815" s="27"/>
      <c r="BE815" s="27"/>
      <c r="BP815" s="27"/>
      <c r="BQ815" s="27"/>
    </row>
    <row r="816" spans="1:69" s="8" customFormat="1" x14ac:dyDescent="0.45">
      <c r="B816" s="9">
        <v>32.549999999999997</v>
      </c>
      <c r="C816" s="9">
        <v>-83.88333333333334</v>
      </c>
      <c r="D816" s="8">
        <v>65</v>
      </c>
      <c r="E816" s="8">
        <v>25</v>
      </c>
      <c r="F816" s="8">
        <v>10</v>
      </c>
      <c r="G816" s="8" t="s">
        <v>30</v>
      </c>
      <c r="H816" s="8" t="s">
        <v>276</v>
      </c>
      <c r="I816" s="8">
        <v>1998</v>
      </c>
      <c r="J816" s="8">
        <v>18</v>
      </c>
      <c r="K816" s="8">
        <v>1233</v>
      </c>
      <c r="L816" s="8">
        <v>30</v>
      </c>
      <c r="M816" s="8">
        <v>1.5</v>
      </c>
      <c r="N816" s="9"/>
      <c r="P816" s="27">
        <v>4.2</v>
      </c>
      <c r="Q816" s="33">
        <f t="shared" si="108"/>
        <v>0.42000000000000004</v>
      </c>
      <c r="R816" s="29">
        <v>3</v>
      </c>
      <c r="T816" s="27">
        <v>13.2</v>
      </c>
      <c r="U816" s="33">
        <f t="shared" si="109"/>
        <v>1.3199999999999998</v>
      </c>
      <c r="V816" s="29">
        <v>3</v>
      </c>
      <c r="X816" s="33">
        <v>17.399999999999999</v>
      </c>
      <c r="Y816" s="33">
        <f t="shared" si="110"/>
        <v>1.7399999999999998</v>
      </c>
      <c r="Z816" s="29">
        <v>3</v>
      </c>
      <c r="AB816" s="8">
        <v>0.11302023673157693</v>
      </c>
      <c r="AC816" s="8">
        <f t="shared" si="111"/>
        <v>1.1302023673157694E-2</v>
      </c>
      <c r="AD816" s="8">
        <v>3</v>
      </c>
      <c r="AF816" s="9"/>
      <c r="AG816" s="9"/>
      <c r="AJ816" s="9"/>
      <c r="AK816" s="9"/>
      <c r="AN816" s="9"/>
      <c r="AO816" s="9"/>
      <c r="AR816" s="9"/>
      <c r="AS816" s="9"/>
      <c r="AV816" s="9"/>
      <c r="AW816" s="9"/>
      <c r="AZ816" s="9"/>
      <c r="BA816" s="9"/>
      <c r="BD816" s="27"/>
      <c r="BE816" s="27"/>
      <c r="BP816" s="27"/>
      <c r="BQ816" s="27"/>
    </row>
    <row r="817" spans="2:69" s="8" customFormat="1" x14ac:dyDescent="0.45">
      <c r="B817" s="9">
        <v>32.549999999999997</v>
      </c>
      <c r="C817" s="9">
        <v>-83.88333333333334</v>
      </c>
      <c r="D817" s="8">
        <v>65</v>
      </c>
      <c r="E817" s="8">
        <v>25</v>
      </c>
      <c r="F817" s="8">
        <v>10</v>
      </c>
      <c r="G817" s="8" t="s">
        <v>30</v>
      </c>
      <c r="H817" s="8" t="s">
        <v>277</v>
      </c>
      <c r="I817" s="8">
        <v>1998</v>
      </c>
      <c r="J817" s="8">
        <v>18</v>
      </c>
      <c r="K817" s="8">
        <v>1233</v>
      </c>
      <c r="L817" s="8">
        <v>30</v>
      </c>
      <c r="M817" s="8">
        <v>1.5</v>
      </c>
      <c r="N817" s="9"/>
      <c r="P817" s="27">
        <v>3.5</v>
      </c>
      <c r="Q817" s="33">
        <f t="shared" si="108"/>
        <v>0.35</v>
      </c>
      <c r="R817" s="29">
        <v>3</v>
      </c>
      <c r="T817" s="27">
        <v>6.5</v>
      </c>
      <c r="U817" s="33">
        <f t="shared" si="109"/>
        <v>0.65</v>
      </c>
      <c r="V817" s="29">
        <v>3</v>
      </c>
      <c r="X817" s="33">
        <v>9.9</v>
      </c>
      <c r="Y817" s="33">
        <f t="shared" si="110"/>
        <v>0.99</v>
      </c>
      <c r="Z817" s="29">
        <v>3</v>
      </c>
      <c r="AB817" s="8">
        <v>9.3928980526918671E-2</v>
      </c>
      <c r="AC817" s="8">
        <f t="shared" si="111"/>
        <v>9.3928980526918667E-3</v>
      </c>
      <c r="AD817" s="8">
        <v>3</v>
      </c>
      <c r="AF817" s="9"/>
      <c r="AG817" s="9"/>
      <c r="AJ817" s="9"/>
      <c r="AK817" s="9"/>
      <c r="AN817" s="9"/>
      <c r="AO817" s="9"/>
      <c r="AR817" s="9"/>
      <c r="AS817" s="9"/>
      <c r="AV817" s="9"/>
      <c r="AW817" s="9"/>
      <c r="AZ817" s="9"/>
      <c r="BA817" s="9"/>
      <c r="BD817" s="27"/>
      <c r="BE817" s="27"/>
      <c r="BP817" s="27"/>
      <c r="BQ817" s="27"/>
    </row>
    <row r="818" spans="2:69" s="8" customFormat="1" x14ac:dyDescent="0.45">
      <c r="B818" s="9">
        <v>32.549999999999997</v>
      </c>
      <c r="C818" s="9">
        <v>-83.88333333333334</v>
      </c>
      <c r="D818" s="8">
        <v>65</v>
      </c>
      <c r="E818" s="8">
        <v>25</v>
      </c>
      <c r="F818" s="8">
        <v>10</v>
      </c>
      <c r="G818" s="8" t="s">
        <v>30</v>
      </c>
      <c r="H818" s="8" t="s">
        <v>271</v>
      </c>
      <c r="I818" s="8">
        <v>1998</v>
      </c>
      <c r="J818" s="8">
        <v>18</v>
      </c>
      <c r="K818" s="8">
        <v>1233</v>
      </c>
      <c r="L818" s="8">
        <v>30</v>
      </c>
      <c r="M818" s="8">
        <v>1.5</v>
      </c>
      <c r="N818" s="9"/>
      <c r="P818" s="27">
        <v>3.9</v>
      </c>
      <c r="Q818" s="33">
        <f t="shared" si="108"/>
        <v>0.39</v>
      </c>
      <c r="R818" s="29">
        <v>3</v>
      </c>
      <c r="T818" s="27">
        <v>10.3</v>
      </c>
      <c r="U818" s="33">
        <f t="shared" si="109"/>
        <v>1.03</v>
      </c>
      <c r="V818" s="29">
        <v>3</v>
      </c>
      <c r="X818" s="33">
        <v>14.1</v>
      </c>
      <c r="Y818" s="33">
        <f t="shared" si="110"/>
        <v>1.41</v>
      </c>
      <c r="Z818" s="29">
        <v>3</v>
      </c>
      <c r="AB818" s="8">
        <v>9.3165330278732347E-2</v>
      </c>
      <c r="AC818" s="8">
        <f t="shared" si="111"/>
        <v>9.3165330278732351E-3</v>
      </c>
      <c r="AD818" s="8">
        <v>3</v>
      </c>
      <c r="AF818" s="9"/>
      <c r="AG818" s="9"/>
      <c r="AJ818" s="9"/>
      <c r="AK818" s="9"/>
      <c r="AN818" s="9"/>
      <c r="AO818" s="9"/>
      <c r="AR818" s="9"/>
      <c r="AS818" s="9"/>
      <c r="AV818" s="9"/>
      <c r="AW818" s="9"/>
      <c r="AZ818" s="9"/>
      <c r="BA818" s="9"/>
      <c r="BD818" s="27"/>
      <c r="BE818" s="27"/>
      <c r="BP818" s="27"/>
      <c r="BQ818" s="27"/>
    </row>
    <row r="819" spans="2:69" s="8" customFormat="1" x14ac:dyDescent="0.45">
      <c r="B819" s="9">
        <v>32.549999999999997</v>
      </c>
      <c r="C819" s="9">
        <v>-83.88333333333334</v>
      </c>
      <c r="D819" s="8">
        <v>65</v>
      </c>
      <c r="E819" s="8">
        <v>25</v>
      </c>
      <c r="F819" s="8">
        <v>10</v>
      </c>
      <c r="G819" s="8" t="s">
        <v>30</v>
      </c>
      <c r="H819" s="8" t="s">
        <v>278</v>
      </c>
      <c r="I819" s="8">
        <v>1998</v>
      </c>
      <c r="J819" s="8">
        <v>18</v>
      </c>
      <c r="K819" s="8">
        <v>1233</v>
      </c>
      <c r="L819" s="8">
        <v>30</v>
      </c>
      <c r="M819" s="8">
        <v>1.5</v>
      </c>
      <c r="N819" s="9"/>
      <c r="P819" s="27">
        <v>3.8</v>
      </c>
      <c r="Q819" s="33">
        <f t="shared" si="108"/>
        <v>0.38</v>
      </c>
      <c r="R819" s="29">
        <v>3</v>
      </c>
      <c r="T819" s="27">
        <v>9.4</v>
      </c>
      <c r="U819" s="33">
        <f t="shared" si="109"/>
        <v>0.94000000000000006</v>
      </c>
      <c r="V819" s="29">
        <v>3</v>
      </c>
      <c r="X819" s="33">
        <v>13.2</v>
      </c>
      <c r="Y819" s="33">
        <f t="shared" si="110"/>
        <v>1.3199999999999998</v>
      </c>
      <c r="Z819" s="29">
        <v>3</v>
      </c>
      <c r="AB819" s="8">
        <v>0.11378388697976327</v>
      </c>
      <c r="AC819" s="8">
        <f t="shared" si="111"/>
        <v>1.1378388697976327E-2</v>
      </c>
      <c r="AD819" s="8">
        <v>3</v>
      </c>
      <c r="AF819" s="9"/>
      <c r="AG819" s="9"/>
      <c r="AJ819" s="9"/>
      <c r="AK819" s="9"/>
      <c r="AN819" s="9"/>
      <c r="AO819" s="9"/>
      <c r="AR819" s="9"/>
      <c r="AS819" s="9"/>
      <c r="AV819" s="9"/>
      <c r="AW819" s="9"/>
      <c r="AZ819" s="9"/>
      <c r="BA819" s="9"/>
      <c r="BD819" s="27"/>
      <c r="BE819" s="27"/>
      <c r="BP819" s="27"/>
      <c r="BQ819" s="27"/>
    </row>
    <row r="820" spans="2:69" s="8" customFormat="1" x14ac:dyDescent="0.45">
      <c r="B820" s="9">
        <v>32.549999999999997</v>
      </c>
      <c r="C820" s="9">
        <v>-83.88333333333334</v>
      </c>
      <c r="D820" s="8">
        <v>65</v>
      </c>
      <c r="E820" s="8">
        <v>25</v>
      </c>
      <c r="F820" s="8">
        <v>10</v>
      </c>
      <c r="G820" s="8" t="s">
        <v>30</v>
      </c>
      <c r="H820" s="8" t="s">
        <v>271</v>
      </c>
      <c r="I820" s="8">
        <v>1999</v>
      </c>
      <c r="J820" s="8">
        <v>18</v>
      </c>
      <c r="K820" s="8">
        <v>1233</v>
      </c>
      <c r="L820" s="8">
        <v>30</v>
      </c>
      <c r="M820" s="8">
        <v>1.5</v>
      </c>
      <c r="N820" s="9"/>
      <c r="P820" s="27">
        <v>6.5</v>
      </c>
      <c r="Q820" s="33">
        <f t="shared" si="108"/>
        <v>0.65</v>
      </c>
      <c r="R820" s="29">
        <v>3</v>
      </c>
      <c r="T820" s="27">
        <v>19.7</v>
      </c>
      <c r="U820" s="33">
        <f t="shared" si="109"/>
        <v>1.97</v>
      </c>
      <c r="V820" s="29">
        <v>3</v>
      </c>
      <c r="X820" s="33">
        <v>26.3</v>
      </c>
      <c r="Y820" s="33">
        <f t="shared" si="110"/>
        <v>2.63</v>
      </c>
      <c r="Z820" s="29">
        <v>3</v>
      </c>
      <c r="AB820" s="8">
        <v>0.16425120772946861</v>
      </c>
      <c r="AC820" s="8">
        <f t="shared" si="111"/>
        <v>1.6425120772946861E-2</v>
      </c>
      <c r="AD820" s="8">
        <v>3</v>
      </c>
      <c r="AF820" s="9"/>
      <c r="AG820" s="9"/>
      <c r="AJ820" s="9"/>
      <c r="AK820" s="9"/>
      <c r="AN820" s="9"/>
      <c r="AO820" s="9"/>
      <c r="AR820" s="9"/>
      <c r="AS820" s="9"/>
      <c r="AV820" s="9"/>
      <c r="AW820" s="9"/>
      <c r="AZ820" s="9"/>
      <c r="BA820" s="9"/>
      <c r="BD820" s="27"/>
      <c r="BE820" s="27"/>
      <c r="BP820" s="27"/>
      <c r="BQ820" s="27"/>
    </row>
    <row r="821" spans="2:69" s="8" customFormat="1" x14ac:dyDescent="0.45">
      <c r="B821" s="9">
        <v>32.549999999999997</v>
      </c>
      <c r="C821" s="9">
        <v>-83.88333333333334</v>
      </c>
      <c r="D821" s="8">
        <v>65</v>
      </c>
      <c r="E821" s="8">
        <v>25</v>
      </c>
      <c r="F821" s="8">
        <v>10</v>
      </c>
      <c r="G821" s="8" t="s">
        <v>30</v>
      </c>
      <c r="H821" s="8" t="s">
        <v>272</v>
      </c>
      <c r="I821" s="8">
        <v>1999</v>
      </c>
      <c r="J821" s="8">
        <v>18</v>
      </c>
      <c r="K821" s="8">
        <v>1233</v>
      </c>
      <c r="L821" s="8">
        <v>30</v>
      </c>
      <c r="M821" s="8">
        <v>1.5</v>
      </c>
      <c r="N821" s="9"/>
      <c r="P821" s="27">
        <v>4.5999999999999996</v>
      </c>
      <c r="Q821" s="33">
        <f t="shared" si="108"/>
        <v>0.45999999999999996</v>
      </c>
      <c r="R821" s="29">
        <v>3</v>
      </c>
      <c r="T821" s="27">
        <v>23.2</v>
      </c>
      <c r="U821" s="33">
        <f t="shared" si="109"/>
        <v>2.3199999999999998</v>
      </c>
      <c r="V821" s="29">
        <v>3</v>
      </c>
      <c r="X821" s="33">
        <v>27.8</v>
      </c>
      <c r="Y821" s="33">
        <f t="shared" si="110"/>
        <v>2.7800000000000002</v>
      </c>
      <c r="Z821" s="29">
        <v>3</v>
      </c>
      <c r="AB821" s="8">
        <v>0.18168168168168169</v>
      </c>
      <c r="AC821" s="8">
        <f t="shared" si="111"/>
        <v>1.8168168168168169E-2</v>
      </c>
      <c r="AD821" s="8">
        <v>3</v>
      </c>
      <c r="AF821" s="9"/>
      <c r="AG821" s="9"/>
      <c r="AJ821" s="9"/>
      <c r="AK821" s="9"/>
      <c r="AN821" s="9"/>
      <c r="AO821" s="9"/>
      <c r="AR821" s="9"/>
      <c r="AS821" s="9"/>
      <c r="AV821" s="9"/>
      <c r="AW821" s="9"/>
      <c r="AZ821" s="9"/>
      <c r="BA821" s="9"/>
      <c r="BD821" s="27"/>
      <c r="BE821" s="27"/>
      <c r="BP821" s="27"/>
      <c r="BQ821" s="27"/>
    </row>
    <row r="822" spans="2:69" s="8" customFormat="1" x14ac:dyDescent="0.45">
      <c r="B822" s="9">
        <v>32.549999999999997</v>
      </c>
      <c r="C822" s="9">
        <v>-83.88333333333334</v>
      </c>
      <c r="D822" s="8">
        <v>65</v>
      </c>
      <c r="E822" s="8">
        <v>25</v>
      </c>
      <c r="F822" s="8">
        <v>10</v>
      </c>
      <c r="G822" s="8" t="s">
        <v>30</v>
      </c>
      <c r="H822" s="8" t="s">
        <v>271</v>
      </c>
      <c r="I822" s="8">
        <v>1999</v>
      </c>
      <c r="J822" s="8">
        <v>18</v>
      </c>
      <c r="K822" s="8">
        <v>1233</v>
      </c>
      <c r="L822" s="8">
        <v>30</v>
      </c>
      <c r="M822" s="8">
        <v>1.5</v>
      </c>
      <c r="N822" s="9"/>
      <c r="P822" s="27">
        <v>4</v>
      </c>
      <c r="Q822" s="33">
        <f t="shared" si="108"/>
        <v>0.4</v>
      </c>
      <c r="R822" s="29">
        <v>3</v>
      </c>
      <c r="T822" s="27">
        <v>5.6</v>
      </c>
      <c r="U822" s="33">
        <f t="shared" si="109"/>
        <v>0.55999999999999994</v>
      </c>
      <c r="V822" s="29">
        <v>3</v>
      </c>
      <c r="X822" s="33">
        <v>9.9</v>
      </c>
      <c r="Y822" s="33">
        <f t="shared" si="110"/>
        <v>0.99</v>
      </c>
      <c r="Z822" s="29">
        <v>3</v>
      </c>
      <c r="AB822" s="8">
        <v>7.2092159048680785E-2</v>
      </c>
      <c r="AC822" s="8">
        <f t="shared" si="111"/>
        <v>7.2092159048680786E-3</v>
      </c>
      <c r="AD822" s="8">
        <v>3</v>
      </c>
      <c r="AF822" s="9"/>
      <c r="AG822" s="9"/>
      <c r="AJ822" s="9"/>
      <c r="AK822" s="9"/>
      <c r="AN822" s="9"/>
      <c r="AO822" s="9"/>
      <c r="AR822" s="9"/>
      <c r="AS822" s="9"/>
      <c r="AV822" s="9"/>
      <c r="AW822" s="9"/>
      <c r="AZ822" s="9"/>
      <c r="BA822" s="9"/>
      <c r="BD822" s="27"/>
      <c r="BE822" s="27"/>
      <c r="BP822" s="27"/>
      <c r="BQ822" s="27"/>
    </row>
    <row r="823" spans="2:69" s="8" customFormat="1" x14ac:dyDescent="0.45">
      <c r="B823" s="9">
        <v>32.549999999999997</v>
      </c>
      <c r="C823" s="9">
        <v>-83.88333333333334</v>
      </c>
      <c r="D823" s="8">
        <v>65</v>
      </c>
      <c r="E823" s="8">
        <v>25</v>
      </c>
      <c r="F823" s="8">
        <v>10</v>
      </c>
      <c r="G823" s="8" t="s">
        <v>30</v>
      </c>
      <c r="H823" s="8" t="s">
        <v>272</v>
      </c>
      <c r="I823" s="8">
        <v>1999</v>
      </c>
      <c r="J823" s="8">
        <v>18</v>
      </c>
      <c r="K823" s="8">
        <v>1233</v>
      </c>
      <c r="L823" s="8">
        <v>30</v>
      </c>
      <c r="M823" s="8">
        <v>1.5</v>
      </c>
      <c r="N823" s="9"/>
      <c r="P823" s="27">
        <v>5.4</v>
      </c>
      <c r="Q823" s="33">
        <f t="shared" si="108"/>
        <v>0.54</v>
      </c>
      <c r="R823" s="29">
        <v>3</v>
      </c>
      <c r="T823" s="27">
        <v>7.1</v>
      </c>
      <c r="U823" s="33">
        <f t="shared" si="109"/>
        <v>0.71</v>
      </c>
      <c r="V823" s="29">
        <v>3</v>
      </c>
      <c r="X823" s="33">
        <v>12.5</v>
      </c>
      <c r="Y823" s="33">
        <f t="shared" si="110"/>
        <v>1.25</v>
      </c>
      <c r="Z823" s="29">
        <v>3</v>
      </c>
      <c r="AB823" s="8">
        <v>0.2057057057057057</v>
      </c>
      <c r="AC823" s="8">
        <f t="shared" si="111"/>
        <v>2.057057057057057E-2</v>
      </c>
      <c r="AD823" s="8">
        <v>3</v>
      </c>
      <c r="AF823" s="9"/>
      <c r="AG823" s="9"/>
      <c r="AJ823" s="9"/>
      <c r="AK823" s="9"/>
      <c r="AN823" s="9"/>
      <c r="AO823" s="9"/>
      <c r="AR823" s="9"/>
      <c r="AS823" s="9"/>
      <c r="AV823" s="9"/>
      <c r="AW823" s="9"/>
      <c r="AZ823" s="9"/>
      <c r="BA823" s="9"/>
      <c r="BD823" s="27"/>
      <c r="BE823" s="27"/>
      <c r="BP823" s="27"/>
      <c r="BQ823" s="27"/>
    </row>
    <row r="824" spans="2:69" s="8" customFormat="1" x14ac:dyDescent="0.45">
      <c r="B824" s="9">
        <v>32.549999999999997</v>
      </c>
      <c r="C824" s="9">
        <v>-83.88333333333334</v>
      </c>
      <c r="D824" s="8">
        <v>65</v>
      </c>
      <c r="E824" s="8">
        <v>25</v>
      </c>
      <c r="F824" s="8">
        <v>10</v>
      </c>
      <c r="G824" s="8" t="s">
        <v>30</v>
      </c>
      <c r="H824" s="8" t="s">
        <v>271</v>
      </c>
      <c r="I824" s="8">
        <v>1999</v>
      </c>
      <c r="J824" s="8">
        <v>18</v>
      </c>
      <c r="K824" s="8">
        <v>1233</v>
      </c>
      <c r="L824" s="8">
        <v>30</v>
      </c>
      <c r="M824" s="8">
        <v>1.5</v>
      </c>
      <c r="N824" s="9"/>
      <c r="P824" s="27">
        <v>4.0999999999999996</v>
      </c>
      <c r="Q824" s="33">
        <f t="shared" si="108"/>
        <v>0.41</v>
      </c>
      <c r="R824" s="29">
        <v>3</v>
      </c>
      <c r="T824" s="27">
        <v>29.5</v>
      </c>
      <c r="U824" s="33">
        <f t="shared" si="109"/>
        <v>2.95</v>
      </c>
      <c r="V824" s="29">
        <v>3</v>
      </c>
      <c r="X824" s="33">
        <v>33.700000000000003</v>
      </c>
      <c r="Y824" s="33">
        <f t="shared" si="110"/>
        <v>3.37</v>
      </c>
      <c r="Z824" s="29">
        <v>3</v>
      </c>
      <c r="AB824" s="8">
        <v>0.13229282794500186</v>
      </c>
      <c r="AC824" s="8">
        <f t="shared" si="111"/>
        <v>1.3229282794500186E-2</v>
      </c>
      <c r="AD824" s="8">
        <v>3</v>
      </c>
      <c r="AF824" s="9"/>
      <c r="AG824" s="9"/>
      <c r="AJ824" s="9"/>
      <c r="AK824" s="9"/>
      <c r="AN824" s="9"/>
      <c r="AO824" s="9"/>
      <c r="AR824" s="9"/>
      <c r="AS824" s="9"/>
      <c r="AV824" s="9"/>
      <c r="AW824" s="9"/>
      <c r="AZ824" s="9"/>
      <c r="BA824" s="9"/>
      <c r="BD824" s="27"/>
      <c r="BE824" s="27"/>
      <c r="BP824" s="27"/>
      <c r="BQ824" s="27"/>
    </row>
    <row r="825" spans="2:69" s="8" customFormat="1" x14ac:dyDescent="0.45">
      <c r="B825" s="9">
        <v>32.549999999999997</v>
      </c>
      <c r="C825" s="9">
        <v>-83.88333333333334</v>
      </c>
      <c r="D825" s="8">
        <v>65</v>
      </c>
      <c r="E825" s="8">
        <v>25</v>
      </c>
      <c r="F825" s="8">
        <v>10</v>
      </c>
      <c r="G825" s="8" t="s">
        <v>30</v>
      </c>
      <c r="H825" s="8" t="s">
        <v>272</v>
      </c>
      <c r="I825" s="8">
        <v>1999</v>
      </c>
      <c r="J825" s="8">
        <v>18</v>
      </c>
      <c r="K825" s="8">
        <v>1233</v>
      </c>
      <c r="L825" s="8">
        <v>30</v>
      </c>
      <c r="M825" s="8">
        <v>1.5</v>
      </c>
      <c r="N825" s="9"/>
      <c r="P825" s="27">
        <v>4.5</v>
      </c>
      <c r="Q825" s="33">
        <f t="shared" si="108"/>
        <v>0.45</v>
      </c>
      <c r="R825" s="29">
        <v>3</v>
      </c>
      <c r="T825" s="27">
        <v>39.299999999999997</v>
      </c>
      <c r="U825" s="33">
        <f t="shared" si="109"/>
        <v>3.9299999999999997</v>
      </c>
      <c r="V825" s="29">
        <v>3</v>
      </c>
      <c r="X825" s="33">
        <v>43.8</v>
      </c>
      <c r="Y825" s="33">
        <f t="shared" si="110"/>
        <v>4.38</v>
      </c>
      <c r="Z825" s="29">
        <v>3</v>
      </c>
      <c r="AB825" s="8">
        <v>0.15915915915915915</v>
      </c>
      <c r="AC825" s="8">
        <f t="shared" si="111"/>
        <v>1.5915915915915915E-2</v>
      </c>
      <c r="AD825" s="8">
        <v>3</v>
      </c>
      <c r="AF825" s="9"/>
      <c r="AG825" s="9"/>
      <c r="AJ825" s="9"/>
      <c r="AK825" s="9"/>
      <c r="AN825" s="9"/>
      <c r="AO825" s="9"/>
      <c r="AR825" s="9"/>
      <c r="AS825" s="9"/>
      <c r="AV825" s="9"/>
      <c r="AW825" s="9"/>
      <c r="AZ825" s="9"/>
      <c r="BA825" s="9"/>
      <c r="BD825" s="27"/>
      <c r="BE825" s="27"/>
      <c r="BP825" s="27"/>
      <c r="BQ825" s="27"/>
    </row>
    <row r="826" spans="2:69" s="8" customFormat="1" x14ac:dyDescent="0.45">
      <c r="B826" s="9">
        <v>32.549999999999997</v>
      </c>
      <c r="C826" s="9">
        <v>-83.88333333333334</v>
      </c>
      <c r="D826" s="8">
        <v>65</v>
      </c>
      <c r="E826" s="8">
        <v>25</v>
      </c>
      <c r="F826" s="8">
        <v>10</v>
      </c>
      <c r="G826" s="8" t="s">
        <v>30</v>
      </c>
      <c r="H826" s="8" t="s">
        <v>271</v>
      </c>
      <c r="I826" s="8">
        <v>1999</v>
      </c>
      <c r="J826" s="8">
        <v>18</v>
      </c>
      <c r="K826" s="8">
        <v>1233</v>
      </c>
      <c r="L826" s="8">
        <v>30</v>
      </c>
      <c r="M826" s="8">
        <v>1.5</v>
      </c>
      <c r="N826" s="9"/>
      <c r="P826" s="27">
        <v>2.9</v>
      </c>
      <c r="Q826" s="33">
        <f t="shared" si="108"/>
        <v>0.28999999999999998</v>
      </c>
      <c r="R826" s="29">
        <v>3</v>
      </c>
      <c r="T826" s="27">
        <v>9.1999999999999993</v>
      </c>
      <c r="U826" s="33">
        <f t="shared" si="109"/>
        <v>0.91999999999999993</v>
      </c>
      <c r="V826" s="29">
        <v>3</v>
      </c>
      <c r="X826" s="33">
        <v>12.2</v>
      </c>
      <c r="Y826" s="33">
        <f t="shared" si="110"/>
        <v>1.22</v>
      </c>
      <c r="Z826" s="29">
        <v>3</v>
      </c>
      <c r="AB826" s="8">
        <v>9.3645484949832769E-2</v>
      </c>
      <c r="AC826" s="8">
        <f t="shared" si="111"/>
        <v>9.3645484949832769E-3</v>
      </c>
      <c r="AD826" s="8">
        <v>3</v>
      </c>
      <c r="AF826" s="9"/>
      <c r="AG826" s="9"/>
      <c r="AJ826" s="9"/>
      <c r="AK826" s="9"/>
      <c r="AN826" s="9"/>
      <c r="AO826" s="9"/>
      <c r="AR826" s="9"/>
      <c r="AS826" s="9"/>
      <c r="AV826" s="9"/>
      <c r="AW826" s="9"/>
      <c r="AZ826" s="9"/>
      <c r="BA826" s="9"/>
      <c r="BD826" s="27"/>
      <c r="BE826" s="27"/>
      <c r="BP826" s="27"/>
      <c r="BQ826" s="27"/>
    </row>
    <row r="827" spans="2:69" s="8" customFormat="1" x14ac:dyDescent="0.45">
      <c r="B827" s="9">
        <v>32.549999999999997</v>
      </c>
      <c r="C827" s="9">
        <v>-83.88333333333334</v>
      </c>
      <c r="D827" s="8">
        <v>65</v>
      </c>
      <c r="E827" s="8">
        <v>25</v>
      </c>
      <c r="F827" s="8">
        <v>10</v>
      </c>
      <c r="G827" s="8" t="s">
        <v>30</v>
      </c>
      <c r="H827" s="8" t="s">
        <v>272</v>
      </c>
      <c r="I827" s="8">
        <v>1999</v>
      </c>
      <c r="J827" s="8">
        <v>18</v>
      </c>
      <c r="K827" s="8">
        <v>1233</v>
      </c>
      <c r="L827" s="8">
        <v>30</v>
      </c>
      <c r="M827" s="8">
        <v>1.5</v>
      </c>
      <c r="N827" s="9"/>
      <c r="P827" s="27">
        <v>3.5</v>
      </c>
      <c r="Q827" s="33">
        <f t="shared" si="108"/>
        <v>0.35</v>
      </c>
      <c r="R827" s="29">
        <v>3</v>
      </c>
      <c r="T827" s="27">
        <v>13.2</v>
      </c>
      <c r="U827" s="33">
        <f t="shared" si="109"/>
        <v>1.3199999999999998</v>
      </c>
      <c r="V827" s="29">
        <v>3</v>
      </c>
      <c r="X827" s="33">
        <v>16.7</v>
      </c>
      <c r="Y827" s="33">
        <f t="shared" si="110"/>
        <v>1.67</v>
      </c>
      <c r="Z827" s="29">
        <v>3</v>
      </c>
      <c r="AB827" s="8">
        <v>0.15615615615615616</v>
      </c>
      <c r="AC827" s="8">
        <f t="shared" si="111"/>
        <v>1.5615615615615617E-2</v>
      </c>
      <c r="AD827" s="8">
        <v>3</v>
      </c>
      <c r="AF827" s="9"/>
      <c r="AG827" s="9"/>
      <c r="AJ827" s="9"/>
      <c r="AK827" s="9"/>
      <c r="AN827" s="9"/>
      <c r="AO827" s="9"/>
      <c r="AR827" s="9"/>
      <c r="AS827" s="9"/>
      <c r="AV827" s="9"/>
      <c r="AW827" s="9"/>
      <c r="AZ827" s="9"/>
      <c r="BA827" s="9"/>
      <c r="BD827" s="27"/>
      <c r="BE827" s="27"/>
      <c r="BP827" s="27"/>
      <c r="BQ827" s="27"/>
    </row>
    <row r="828" spans="2:69" s="8" customFormat="1" x14ac:dyDescent="0.45">
      <c r="B828" s="9">
        <v>32.549999999999997</v>
      </c>
      <c r="C828" s="9">
        <v>-83.88333333333334</v>
      </c>
      <c r="D828" s="8">
        <v>65</v>
      </c>
      <c r="E828" s="8">
        <v>25</v>
      </c>
      <c r="F828" s="8">
        <v>10</v>
      </c>
      <c r="G828" s="8" t="s">
        <v>30</v>
      </c>
      <c r="H828" s="8" t="s">
        <v>271</v>
      </c>
      <c r="I828" s="8">
        <v>1999</v>
      </c>
      <c r="J828" s="8">
        <v>18</v>
      </c>
      <c r="K828" s="8">
        <v>1233</v>
      </c>
      <c r="L828" s="8">
        <v>30</v>
      </c>
      <c r="M828" s="8">
        <v>1.5</v>
      </c>
      <c r="N828" s="9"/>
      <c r="P828" s="27">
        <v>5.0999999999999996</v>
      </c>
      <c r="Q828" s="33">
        <f t="shared" si="108"/>
        <v>0.51</v>
      </c>
      <c r="R828" s="29">
        <v>3</v>
      </c>
      <c r="T828" s="27">
        <v>30</v>
      </c>
      <c r="U828" s="33">
        <f t="shared" si="109"/>
        <v>3</v>
      </c>
      <c r="V828" s="29">
        <v>3</v>
      </c>
      <c r="X828" s="33">
        <v>35.1</v>
      </c>
      <c r="Y828" s="33">
        <f t="shared" si="110"/>
        <v>3.5100000000000002</v>
      </c>
      <c r="Z828" s="29">
        <v>3</v>
      </c>
      <c r="AB828" s="8">
        <v>0.19175027870680045</v>
      </c>
      <c r="AC828" s="8">
        <f t="shared" si="111"/>
        <v>1.9175027870680046E-2</v>
      </c>
      <c r="AD828" s="8">
        <v>3</v>
      </c>
      <c r="AF828" s="9"/>
      <c r="AG828" s="9"/>
      <c r="AJ828" s="9"/>
      <c r="AK828" s="9"/>
      <c r="AN828" s="9"/>
      <c r="AO828" s="9"/>
      <c r="AR828" s="9"/>
      <c r="AS828" s="9"/>
      <c r="AV828" s="9"/>
      <c r="AW828" s="9"/>
      <c r="AZ828" s="9"/>
      <c r="BA828" s="9"/>
      <c r="BD828" s="27"/>
      <c r="BE828" s="27"/>
      <c r="BP828" s="27"/>
      <c r="BQ828" s="27"/>
    </row>
    <row r="829" spans="2:69" s="8" customFormat="1" x14ac:dyDescent="0.45">
      <c r="B829" s="9">
        <v>32.549999999999997</v>
      </c>
      <c r="C829" s="9">
        <v>-83.88333333333334</v>
      </c>
      <c r="D829" s="8">
        <v>65</v>
      </c>
      <c r="E829" s="8">
        <v>25</v>
      </c>
      <c r="F829" s="8">
        <v>10</v>
      </c>
      <c r="G829" s="8" t="s">
        <v>30</v>
      </c>
      <c r="H829" s="8" t="s">
        <v>272</v>
      </c>
      <c r="I829" s="8">
        <v>1999</v>
      </c>
      <c r="J829" s="8">
        <v>18</v>
      </c>
      <c r="K829" s="8">
        <v>1233</v>
      </c>
      <c r="L829" s="8">
        <v>30</v>
      </c>
      <c r="M829" s="8">
        <v>1.5</v>
      </c>
      <c r="N829" s="9"/>
      <c r="P829" s="27">
        <v>5.7</v>
      </c>
      <c r="Q829" s="33">
        <f t="shared" si="108"/>
        <v>0.57000000000000006</v>
      </c>
      <c r="R829" s="29">
        <v>3</v>
      </c>
      <c r="T829" s="27">
        <v>31.1</v>
      </c>
      <c r="U829" s="33">
        <f t="shared" si="109"/>
        <v>3.1100000000000003</v>
      </c>
      <c r="V829" s="29">
        <v>3</v>
      </c>
      <c r="X829" s="33">
        <v>36.799999999999997</v>
      </c>
      <c r="Y829" s="33">
        <f t="shared" si="110"/>
        <v>3.6799999999999997</v>
      </c>
      <c r="Z829" s="29">
        <v>3</v>
      </c>
      <c r="AB829" s="8">
        <v>6.9069069069069067E-2</v>
      </c>
      <c r="AC829" s="8">
        <f t="shared" si="111"/>
        <v>6.9069069069069063E-3</v>
      </c>
      <c r="AD829" s="8">
        <v>3</v>
      </c>
      <c r="AF829" s="9"/>
      <c r="AG829" s="9"/>
      <c r="AJ829" s="9"/>
      <c r="AK829" s="9"/>
      <c r="AN829" s="9"/>
      <c r="AO829" s="9"/>
      <c r="AR829" s="9"/>
      <c r="AS829" s="9"/>
      <c r="AV829" s="9"/>
      <c r="AW829" s="9"/>
      <c r="AZ829" s="9"/>
      <c r="BA829" s="9"/>
      <c r="BD829" s="27"/>
      <c r="BE829" s="27"/>
      <c r="BP829" s="27"/>
      <c r="BQ829" s="27"/>
    </row>
    <row r="830" spans="2:69" s="8" customFormat="1" x14ac:dyDescent="0.45">
      <c r="B830" s="9">
        <v>32.549999999999997</v>
      </c>
      <c r="C830" s="9">
        <v>-83.88333333333334</v>
      </c>
      <c r="D830" s="8">
        <v>65</v>
      </c>
      <c r="E830" s="8">
        <v>25</v>
      </c>
      <c r="F830" s="8">
        <v>10</v>
      </c>
      <c r="G830" s="8" t="s">
        <v>30</v>
      </c>
      <c r="H830" s="8" t="s">
        <v>271</v>
      </c>
      <c r="I830" s="8">
        <v>1999</v>
      </c>
      <c r="J830" s="8">
        <v>18</v>
      </c>
      <c r="K830" s="8">
        <v>1233</v>
      </c>
      <c r="L830" s="8">
        <v>30</v>
      </c>
      <c r="M830" s="8">
        <v>1.5</v>
      </c>
      <c r="N830" s="9"/>
      <c r="P830" s="27">
        <v>3.2</v>
      </c>
      <c r="Q830" s="33">
        <f t="shared" si="108"/>
        <v>0.32</v>
      </c>
      <c r="R830" s="29">
        <v>3</v>
      </c>
      <c r="T830" s="27">
        <v>7.3</v>
      </c>
      <c r="U830" s="33">
        <f t="shared" si="109"/>
        <v>0.73</v>
      </c>
      <c r="V830" s="29">
        <v>3</v>
      </c>
      <c r="X830" s="33">
        <v>10.4</v>
      </c>
      <c r="Y830" s="33">
        <f t="shared" si="110"/>
        <v>1.04</v>
      </c>
      <c r="Z830" s="29">
        <v>3</v>
      </c>
      <c r="AB830" s="8">
        <v>8.4726867335562991E-2</v>
      </c>
      <c r="AC830" s="8">
        <f t="shared" si="111"/>
        <v>8.4726867335562991E-3</v>
      </c>
      <c r="AD830" s="8">
        <v>3</v>
      </c>
      <c r="AF830" s="9"/>
      <c r="AG830" s="9"/>
      <c r="AJ830" s="9"/>
      <c r="AK830" s="9"/>
      <c r="AN830" s="9"/>
      <c r="AO830" s="9"/>
      <c r="AR830" s="9"/>
      <c r="AS830" s="9"/>
      <c r="AV830" s="9"/>
      <c r="AW830" s="9"/>
      <c r="AZ830" s="9"/>
      <c r="BA830" s="9"/>
      <c r="BD830" s="27"/>
      <c r="BE830" s="27"/>
      <c r="BP830" s="27"/>
      <c r="BQ830" s="27"/>
    </row>
    <row r="831" spans="2:69" s="8" customFormat="1" x14ac:dyDescent="0.45">
      <c r="B831" s="9">
        <v>32.549999999999997</v>
      </c>
      <c r="C831" s="9">
        <v>-83.88333333333334</v>
      </c>
      <c r="D831" s="8">
        <v>65</v>
      </c>
      <c r="E831" s="8">
        <v>25</v>
      </c>
      <c r="F831" s="8">
        <v>10</v>
      </c>
      <c r="G831" s="8" t="s">
        <v>30</v>
      </c>
      <c r="H831" s="8" t="s">
        <v>272</v>
      </c>
      <c r="I831" s="8">
        <v>1999</v>
      </c>
      <c r="J831" s="8">
        <v>18</v>
      </c>
      <c r="K831" s="8">
        <v>1233</v>
      </c>
      <c r="L831" s="8">
        <v>30</v>
      </c>
      <c r="M831" s="8">
        <v>1.5</v>
      </c>
      <c r="N831" s="9"/>
      <c r="P831" s="27">
        <v>4.5999999999999996</v>
      </c>
      <c r="Q831" s="33">
        <f t="shared" si="108"/>
        <v>0.45999999999999996</v>
      </c>
      <c r="R831" s="29">
        <v>3</v>
      </c>
      <c r="T831" s="27">
        <v>10.6</v>
      </c>
      <c r="U831" s="33">
        <f t="shared" si="109"/>
        <v>1.06</v>
      </c>
      <c r="V831" s="29">
        <v>3</v>
      </c>
      <c r="X831" s="33">
        <v>15.3</v>
      </c>
      <c r="Y831" s="33">
        <f t="shared" si="110"/>
        <v>1.53</v>
      </c>
      <c r="Z831" s="29">
        <v>3</v>
      </c>
      <c r="AB831" s="8">
        <v>0.1629129129129129</v>
      </c>
      <c r="AC831" s="8">
        <f t="shared" si="111"/>
        <v>1.6291291291291289E-2</v>
      </c>
      <c r="AD831" s="8">
        <v>3</v>
      </c>
      <c r="AF831" s="9"/>
      <c r="AG831" s="9"/>
      <c r="AJ831" s="9"/>
      <c r="AK831" s="9"/>
      <c r="AN831" s="9"/>
      <c r="AO831" s="9"/>
      <c r="AR831" s="9"/>
      <c r="AS831" s="9"/>
      <c r="AV831" s="9"/>
      <c r="AW831" s="9"/>
      <c r="AZ831" s="9"/>
      <c r="BA831" s="9"/>
      <c r="BD831" s="27"/>
      <c r="BE831" s="27"/>
      <c r="BP831" s="27"/>
      <c r="BQ831" s="27"/>
    </row>
    <row r="832" spans="2:69" s="8" customFormat="1" x14ac:dyDescent="0.45">
      <c r="B832" s="9">
        <v>32.549999999999997</v>
      </c>
      <c r="C832" s="9">
        <v>-83.88333333333334</v>
      </c>
      <c r="D832" s="8">
        <v>65</v>
      </c>
      <c r="E832" s="8">
        <v>25</v>
      </c>
      <c r="F832" s="8">
        <v>10</v>
      </c>
      <c r="G832" s="8" t="s">
        <v>30</v>
      </c>
      <c r="H832" s="8" t="s">
        <v>273</v>
      </c>
      <c r="I832" s="8">
        <v>1999</v>
      </c>
      <c r="J832" s="8">
        <v>18</v>
      </c>
      <c r="K832" s="8">
        <v>1233</v>
      </c>
      <c r="L832" s="8">
        <v>30</v>
      </c>
      <c r="M832" s="8">
        <v>1.5</v>
      </c>
      <c r="N832" s="9"/>
      <c r="P832" s="27">
        <v>5.0999999999999996</v>
      </c>
      <c r="Q832" s="33">
        <f t="shared" si="108"/>
        <v>0.51</v>
      </c>
      <c r="R832" s="29">
        <v>3</v>
      </c>
      <c r="T832" s="27">
        <v>14</v>
      </c>
      <c r="U832" s="33">
        <f t="shared" si="109"/>
        <v>1.4</v>
      </c>
      <c r="V832" s="29">
        <v>3</v>
      </c>
      <c r="X832" s="33">
        <v>19.100000000000001</v>
      </c>
      <c r="Y832" s="33">
        <f t="shared" si="110"/>
        <v>1.9100000000000001</v>
      </c>
      <c r="Z832" s="29">
        <v>3</v>
      </c>
      <c r="AB832" s="8">
        <v>0.15585384041759881</v>
      </c>
      <c r="AC832" s="8">
        <f t="shared" si="111"/>
        <v>1.5585384041759881E-2</v>
      </c>
      <c r="AD832" s="8">
        <v>3</v>
      </c>
      <c r="AF832" s="9"/>
      <c r="AG832" s="9"/>
      <c r="AJ832" s="9"/>
      <c r="AK832" s="9"/>
      <c r="AN832" s="9"/>
      <c r="AO832" s="9"/>
      <c r="AR832" s="9"/>
      <c r="AS832" s="9"/>
      <c r="AV832" s="9"/>
      <c r="AW832" s="9"/>
      <c r="AZ832" s="9"/>
      <c r="BA832" s="9"/>
      <c r="BD832" s="27"/>
      <c r="BE832" s="27"/>
      <c r="BP832" s="27"/>
      <c r="BQ832" s="27"/>
    </row>
    <row r="833" spans="2:69" s="8" customFormat="1" x14ac:dyDescent="0.45">
      <c r="B833" s="9">
        <v>32.549999999999997</v>
      </c>
      <c r="C833" s="9">
        <v>-83.88333333333334</v>
      </c>
      <c r="D833" s="8">
        <v>65</v>
      </c>
      <c r="E833" s="8">
        <v>25</v>
      </c>
      <c r="F833" s="8">
        <v>10</v>
      </c>
      <c r="G833" s="8" t="s">
        <v>30</v>
      </c>
      <c r="H833" s="8" t="s">
        <v>274</v>
      </c>
      <c r="I833" s="8">
        <v>1999</v>
      </c>
      <c r="J833" s="8">
        <v>18</v>
      </c>
      <c r="K833" s="8">
        <v>1233</v>
      </c>
      <c r="L833" s="8">
        <v>30</v>
      </c>
      <c r="M833" s="8">
        <v>1.5</v>
      </c>
      <c r="N833" s="9"/>
      <c r="P833" s="27">
        <v>3.8</v>
      </c>
      <c r="Q833" s="33">
        <f t="shared" si="108"/>
        <v>0.38</v>
      </c>
      <c r="R833" s="29">
        <v>3</v>
      </c>
      <c r="T833" s="27">
        <v>22.8</v>
      </c>
      <c r="U833" s="33">
        <f t="shared" si="109"/>
        <v>2.2800000000000002</v>
      </c>
      <c r="V833" s="29">
        <v>3</v>
      </c>
      <c r="X833" s="33">
        <v>26.6</v>
      </c>
      <c r="Y833" s="33">
        <f t="shared" si="110"/>
        <v>2.66</v>
      </c>
      <c r="Z833" s="29">
        <v>3</v>
      </c>
      <c r="AB833" s="8">
        <v>0.13497390007457122</v>
      </c>
      <c r="AC833" s="8">
        <f t="shared" si="111"/>
        <v>1.3497390007457121E-2</v>
      </c>
      <c r="AD833" s="8">
        <v>3</v>
      </c>
      <c r="AF833" s="9"/>
      <c r="AG833" s="9"/>
      <c r="AJ833" s="9"/>
      <c r="AK833" s="9"/>
      <c r="AN833" s="9"/>
      <c r="AO833" s="9"/>
      <c r="AR833" s="9"/>
      <c r="AS833" s="9"/>
      <c r="AV833" s="9"/>
      <c r="AW833" s="9"/>
      <c r="AZ833" s="9"/>
      <c r="BA833" s="9"/>
      <c r="BD833" s="27"/>
      <c r="BE833" s="27"/>
      <c r="BP833" s="27"/>
      <c r="BQ833" s="27"/>
    </row>
    <row r="834" spans="2:69" s="8" customFormat="1" x14ac:dyDescent="0.45">
      <c r="B834" s="9">
        <v>32.549999999999997</v>
      </c>
      <c r="C834" s="9">
        <v>-83.88333333333334</v>
      </c>
      <c r="D834" s="8">
        <v>65</v>
      </c>
      <c r="E834" s="8">
        <v>25</v>
      </c>
      <c r="F834" s="8">
        <v>10</v>
      </c>
      <c r="G834" s="8" t="s">
        <v>30</v>
      </c>
      <c r="H834" s="8" t="s">
        <v>275</v>
      </c>
      <c r="I834" s="8">
        <v>1999</v>
      </c>
      <c r="J834" s="8">
        <v>18</v>
      </c>
      <c r="K834" s="8">
        <v>1233</v>
      </c>
      <c r="L834" s="8">
        <v>30</v>
      </c>
      <c r="M834" s="8">
        <v>1.5</v>
      </c>
      <c r="N834" s="9"/>
      <c r="P834" s="27">
        <v>4.7</v>
      </c>
      <c r="Q834" s="33">
        <f t="shared" si="108"/>
        <v>0.47000000000000003</v>
      </c>
      <c r="R834" s="29">
        <v>3</v>
      </c>
      <c r="T834" s="27">
        <v>19.8</v>
      </c>
      <c r="U834" s="33">
        <f t="shared" si="109"/>
        <v>1.98</v>
      </c>
      <c r="V834" s="29">
        <v>3</v>
      </c>
      <c r="X834" s="33">
        <v>24.4</v>
      </c>
      <c r="Y834" s="33">
        <f t="shared" si="110"/>
        <v>2.44</v>
      </c>
      <c r="Z834" s="29">
        <v>3</v>
      </c>
      <c r="AB834" s="8">
        <v>0.12677106636838181</v>
      </c>
      <c r="AC834" s="8">
        <f t="shared" si="111"/>
        <v>1.2677106636838182E-2</v>
      </c>
      <c r="AD834" s="8">
        <v>3</v>
      </c>
      <c r="AF834" s="9"/>
      <c r="AG834" s="9"/>
      <c r="AJ834" s="9"/>
      <c r="AK834" s="9"/>
      <c r="AN834" s="9"/>
      <c r="AO834" s="9"/>
      <c r="AR834" s="9"/>
      <c r="AS834" s="9"/>
      <c r="AV834" s="9"/>
      <c r="AW834" s="9"/>
      <c r="AZ834" s="9"/>
      <c r="BA834" s="9"/>
      <c r="BD834" s="27"/>
      <c r="BE834" s="27"/>
      <c r="BP834" s="27"/>
      <c r="BQ834" s="27"/>
    </row>
    <row r="835" spans="2:69" s="8" customFormat="1" x14ac:dyDescent="0.45">
      <c r="B835" s="9">
        <v>32.549999999999997</v>
      </c>
      <c r="C835" s="9">
        <v>-83.88333333333334</v>
      </c>
      <c r="D835" s="8">
        <v>65</v>
      </c>
      <c r="E835" s="8">
        <v>25</v>
      </c>
      <c r="F835" s="8">
        <v>10</v>
      </c>
      <c r="G835" s="8" t="s">
        <v>30</v>
      </c>
      <c r="H835" s="8" t="s">
        <v>276</v>
      </c>
      <c r="I835" s="8">
        <v>1999</v>
      </c>
      <c r="J835" s="8">
        <v>18</v>
      </c>
      <c r="K835" s="8">
        <v>1233</v>
      </c>
      <c r="L835" s="8">
        <v>30</v>
      </c>
      <c r="M835" s="8">
        <v>1.5</v>
      </c>
      <c r="N835" s="9"/>
      <c r="P835" s="27">
        <v>5.0999999999999996</v>
      </c>
      <c r="Q835" s="33">
        <f t="shared" si="108"/>
        <v>0.51</v>
      </c>
      <c r="R835" s="29">
        <v>3</v>
      </c>
      <c r="T835" s="27">
        <v>28.8</v>
      </c>
      <c r="U835" s="33">
        <f t="shared" si="109"/>
        <v>2.88</v>
      </c>
      <c r="V835" s="29">
        <v>3</v>
      </c>
      <c r="X835" s="33">
        <v>31.9</v>
      </c>
      <c r="Y835" s="33">
        <f t="shared" si="110"/>
        <v>3.19</v>
      </c>
      <c r="Z835" s="29">
        <v>3</v>
      </c>
      <c r="AB835" s="8">
        <v>0.14914243102162567</v>
      </c>
      <c r="AC835" s="8">
        <f t="shared" si="111"/>
        <v>1.4914243102162567E-2</v>
      </c>
      <c r="AD835" s="8">
        <v>3</v>
      </c>
      <c r="AF835" s="9"/>
      <c r="AG835" s="9"/>
      <c r="AJ835" s="9"/>
      <c r="AK835" s="9"/>
      <c r="AN835" s="9"/>
      <c r="AO835" s="9"/>
      <c r="AR835" s="9"/>
      <c r="AS835" s="9"/>
      <c r="AV835" s="9"/>
      <c r="AW835" s="9"/>
      <c r="AZ835" s="9"/>
      <c r="BA835" s="9"/>
      <c r="BD835" s="27"/>
      <c r="BE835" s="27"/>
      <c r="BP835" s="27"/>
      <c r="BQ835" s="27"/>
    </row>
    <row r="836" spans="2:69" s="8" customFormat="1" x14ac:dyDescent="0.45">
      <c r="B836" s="9">
        <v>32.549999999999997</v>
      </c>
      <c r="C836" s="9">
        <v>-83.88333333333334</v>
      </c>
      <c r="D836" s="8">
        <v>65</v>
      </c>
      <c r="E836" s="8">
        <v>25</v>
      </c>
      <c r="F836" s="8">
        <v>10</v>
      </c>
      <c r="G836" s="8" t="s">
        <v>30</v>
      </c>
      <c r="H836" s="8" t="s">
        <v>277</v>
      </c>
      <c r="I836" s="8">
        <v>1999</v>
      </c>
      <c r="J836" s="8">
        <v>18</v>
      </c>
      <c r="K836" s="8">
        <v>1233</v>
      </c>
      <c r="L836" s="8">
        <v>30</v>
      </c>
      <c r="M836" s="8">
        <v>1.5</v>
      </c>
      <c r="N836" s="9"/>
      <c r="P836" s="27">
        <v>3.9</v>
      </c>
      <c r="Q836" s="33">
        <f t="shared" si="108"/>
        <v>0.39</v>
      </c>
      <c r="R836" s="29">
        <v>3</v>
      </c>
      <c r="T836" s="27">
        <v>8.9</v>
      </c>
      <c r="U836" s="33">
        <f t="shared" si="109"/>
        <v>0.89</v>
      </c>
      <c r="V836" s="29">
        <v>3</v>
      </c>
      <c r="X836" s="33">
        <v>12.8</v>
      </c>
      <c r="Y836" s="33">
        <f t="shared" si="110"/>
        <v>1.28</v>
      </c>
      <c r="Z836" s="29">
        <v>3</v>
      </c>
      <c r="AB836" s="8">
        <v>0.12900820283370618</v>
      </c>
      <c r="AC836" s="8">
        <f t="shared" si="111"/>
        <v>1.2900820283370617E-2</v>
      </c>
      <c r="AD836" s="8">
        <v>3</v>
      </c>
      <c r="AF836" s="9"/>
      <c r="AG836" s="9"/>
      <c r="AJ836" s="9"/>
      <c r="AK836" s="9"/>
      <c r="AN836" s="9"/>
      <c r="AO836" s="9"/>
      <c r="AR836" s="9"/>
      <c r="AS836" s="9"/>
      <c r="AV836" s="9"/>
      <c r="AW836" s="9"/>
      <c r="AZ836" s="9"/>
      <c r="BA836" s="9"/>
      <c r="BD836" s="27"/>
      <c r="BE836" s="27"/>
      <c r="BP836" s="27"/>
      <c r="BQ836" s="27"/>
    </row>
    <row r="837" spans="2:69" s="8" customFormat="1" x14ac:dyDescent="0.45">
      <c r="B837" s="9">
        <v>32.549999999999997</v>
      </c>
      <c r="C837" s="9">
        <v>-83.88333333333334</v>
      </c>
      <c r="D837" s="8">
        <v>65</v>
      </c>
      <c r="E837" s="8">
        <v>25</v>
      </c>
      <c r="F837" s="8">
        <v>10</v>
      </c>
      <c r="G837" s="8" t="s">
        <v>30</v>
      </c>
      <c r="H837" s="8" t="s">
        <v>271</v>
      </c>
      <c r="I837" s="8">
        <v>1999</v>
      </c>
      <c r="J837" s="8">
        <v>18</v>
      </c>
      <c r="K837" s="8">
        <v>1233</v>
      </c>
      <c r="L837" s="8">
        <v>30</v>
      </c>
      <c r="M837" s="8">
        <v>1.5</v>
      </c>
      <c r="N837" s="9"/>
      <c r="P837" s="27">
        <v>4.3</v>
      </c>
      <c r="Q837" s="33">
        <f t="shared" si="108"/>
        <v>0.43</v>
      </c>
      <c r="R837" s="29">
        <v>3</v>
      </c>
      <c r="T837" s="27">
        <v>17</v>
      </c>
      <c r="U837" s="33">
        <f t="shared" si="109"/>
        <v>1.7</v>
      </c>
      <c r="V837" s="29">
        <v>3</v>
      </c>
      <c r="X837" s="33">
        <v>21.2</v>
      </c>
      <c r="Y837" s="33">
        <f t="shared" si="110"/>
        <v>2.12</v>
      </c>
      <c r="Z837" s="29">
        <v>3</v>
      </c>
      <c r="AB837" s="8">
        <v>0.12304250559284116</v>
      </c>
      <c r="AC837" s="8">
        <f t="shared" si="111"/>
        <v>1.2304250559284116E-2</v>
      </c>
      <c r="AD837" s="8">
        <v>3</v>
      </c>
      <c r="AF837" s="9"/>
      <c r="AG837" s="9"/>
      <c r="AJ837" s="9"/>
      <c r="AK837" s="9"/>
      <c r="AN837" s="9"/>
      <c r="AO837" s="9"/>
      <c r="AR837" s="9"/>
      <c r="AS837" s="9"/>
      <c r="AV837" s="9"/>
      <c r="AW837" s="9"/>
      <c r="AZ837" s="9"/>
      <c r="BA837" s="9"/>
      <c r="BD837" s="27"/>
      <c r="BE837" s="27"/>
      <c r="BP837" s="27"/>
      <c r="BQ837" s="27"/>
    </row>
    <row r="838" spans="2:69" s="8" customFormat="1" x14ac:dyDescent="0.45">
      <c r="B838" s="9">
        <v>32.549999999999997</v>
      </c>
      <c r="C838" s="9">
        <v>-83.88333333333334</v>
      </c>
      <c r="D838" s="8">
        <v>65</v>
      </c>
      <c r="E838" s="8">
        <v>25</v>
      </c>
      <c r="F838" s="8">
        <v>10</v>
      </c>
      <c r="G838" s="8" t="s">
        <v>30</v>
      </c>
      <c r="H838" s="8" t="s">
        <v>278</v>
      </c>
      <c r="I838" s="8">
        <v>1999</v>
      </c>
      <c r="J838" s="8">
        <v>18</v>
      </c>
      <c r="K838" s="8">
        <v>1233</v>
      </c>
      <c r="L838" s="8">
        <v>30</v>
      </c>
      <c r="M838" s="8">
        <v>1.5</v>
      </c>
      <c r="N838" s="9"/>
      <c r="P838" s="27">
        <v>4.7</v>
      </c>
      <c r="Q838" s="33">
        <f t="shared" si="108"/>
        <v>0.47000000000000003</v>
      </c>
      <c r="R838" s="29">
        <v>3</v>
      </c>
      <c r="T838" s="27">
        <v>20.8</v>
      </c>
      <c r="U838" s="33">
        <f t="shared" si="109"/>
        <v>2.08</v>
      </c>
      <c r="V838" s="29">
        <v>3</v>
      </c>
      <c r="X838" s="33">
        <v>25.5</v>
      </c>
      <c r="Y838" s="33">
        <f t="shared" si="110"/>
        <v>2.5499999999999998</v>
      </c>
      <c r="Z838" s="29">
        <v>3</v>
      </c>
      <c r="AB838" s="8">
        <v>0.15436241610738255</v>
      </c>
      <c r="AC838" s="8">
        <f t="shared" si="111"/>
        <v>1.5436241610738255E-2</v>
      </c>
      <c r="AD838" s="8">
        <v>3</v>
      </c>
      <c r="AF838" s="9"/>
      <c r="AG838" s="9"/>
      <c r="AJ838" s="9"/>
      <c r="AK838" s="9"/>
      <c r="AN838" s="9"/>
      <c r="AO838" s="9"/>
      <c r="AR838" s="9"/>
      <c r="AS838" s="9"/>
      <c r="AV838" s="9"/>
      <c r="AW838" s="9"/>
      <c r="AZ838" s="9"/>
      <c r="BA838" s="9"/>
      <c r="BD838" s="27"/>
      <c r="BE838" s="27"/>
      <c r="BP838" s="27"/>
      <c r="BQ838" s="27"/>
    </row>
    <row r="839" spans="2:69" s="8" customFormat="1" x14ac:dyDescent="0.45">
      <c r="B839" s="9">
        <v>32.549999999999997</v>
      </c>
      <c r="C839" s="9">
        <v>-83.88333333333334</v>
      </c>
      <c r="D839" s="8">
        <v>65</v>
      </c>
      <c r="E839" s="8">
        <v>25</v>
      </c>
      <c r="F839" s="8">
        <v>10</v>
      </c>
      <c r="G839" s="8" t="s">
        <v>30</v>
      </c>
      <c r="H839" s="8" t="s">
        <v>271</v>
      </c>
      <c r="I839" s="8" t="s">
        <v>150</v>
      </c>
      <c r="J839" s="8">
        <v>18</v>
      </c>
      <c r="K839" s="8">
        <v>1233</v>
      </c>
      <c r="L839" s="8">
        <v>30</v>
      </c>
      <c r="M839" s="8">
        <v>1.5</v>
      </c>
      <c r="N839" s="9"/>
      <c r="P839" s="27">
        <v>5.0999999999999996</v>
      </c>
      <c r="Q839" s="33">
        <f t="shared" si="108"/>
        <v>0.51</v>
      </c>
      <c r="R839" s="29">
        <v>3</v>
      </c>
      <c r="T839" s="27">
        <v>15.8</v>
      </c>
      <c r="U839" s="33">
        <f t="shared" si="109"/>
        <v>1.58</v>
      </c>
      <c r="V839" s="29">
        <v>3</v>
      </c>
      <c r="X839" s="33">
        <v>20.8</v>
      </c>
      <c r="Y839" s="33">
        <f t="shared" si="110"/>
        <v>2.08</v>
      </c>
      <c r="Z839" s="29">
        <v>3</v>
      </c>
      <c r="AB839" s="8">
        <v>0.12429378531073447</v>
      </c>
      <c r="AC839" s="8">
        <f t="shared" si="111"/>
        <v>1.2429378531073447E-2</v>
      </c>
      <c r="AD839" s="8">
        <v>3</v>
      </c>
      <c r="AF839" s="9"/>
      <c r="AG839" s="9"/>
      <c r="AJ839" s="9"/>
      <c r="AK839" s="9"/>
      <c r="AN839" s="9"/>
      <c r="AO839" s="9"/>
      <c r="AR839" s="9"/>
      <c r="AS839" s="9"/>
      <c r="AV839" s="9"/>
      <c r="AW839" s="9"/>
      <c r="AZ839" s="9"/>
      <c r="BA839" s="9"/>
      <c r="BD839" s="27"/>
      <c r="BE839" s="27"/>
      <c r="BP839" s="27"/>
      <c r="BQ839" s="27"/>
    </row>
    <row r="840" spans="2:69" s="8" customFormat="1" x14ac:dyDescent="0.45">
      <c r="B840" s="9">
        <v>32.549999999999997</v>
      </c>
      <c r="C840" s="9">
        <v>-83.88333333333334</v>
      </c>
      <c r="D840" s="8">
        <v>65</v>
      </c>
      <c r="E840" s="8">
        <v>25</v>
      </c>
      <c r="F840" s="8">
        <v>10</v>
      </c>
      <c r="G840" s="8" t="s">
        <v>30</v>
      </c>
      <c r="H840" s="8" t="s">
        <v>272</v>
      </c>
      <c r="I840" s="8" t="s">
        <v>150</v>
      </c>
      <c r="J840" s="8">
        <v>18</v>
      </c>
      <c r="K840" s="8">
        <v>1233</v>
      </c>
      <c r="L840" s="8">
        <v>30</v>
      </c>
      <c r="M840" s="8">
        <v>1.5</v>
      </c>
      <c r="N840" s="9"/>
      <c r="P840" s="27">
        <v>4.3</v>
      </c>
      <c r="Q840" s="33">
        <f t="shared" si="108"/>
        <v>0.43</v>
      </c>
      <c r="R840" s="29">
        <v>3</v>
      </c>
      <c r="T840" s="27">
        <v>16</v>
      </c>
      <c r="U840" s="33">
        <f t="shared" si="109"/>
        <v>1.6</v>
      </c>
      <c r="V840" s="29">
        <v>3</v>
      </c>
      <c r="X840" s="33">
        <v>20.3</v>
      </c>
      <c r="Y840" s="33">
        <f t="shared" si="110"/>
        <v>2.0300000000000002</v>
      </c>
      <c r="Z840" s="29">
        <v>3</v>
      </c>
      <c r="AB840" s="8">
        <v>0.16855631141345426</v>
      </c>
      <c r="AC840" s="8">
        <f t="shared" si="111"/>
        <v>1.6855631141345424E-2</v>
      </c>
      <c r="AD840" s="8">
        <v>3</v>
      </c>
      <c r="AF840" s="9"/>
      <c r="AG840" s="9"/>
      <c r="AJ840" s="9"/>
      <c r="AK840" s="9"/>
      <c r="AN840" s="9"/>
      <c r="AO840" s="9"/>
      <c r="AR840" s="9"/>
      <c r="AS840" s="9"/>
      <c r="AV840" s="9"/>
      <c r="AW840" s="9"/>
      <c r="AZ840" s="9"/>
      <c r="BA840" s="9"/>
      <c r="BD840" s="27"/>
      <c r="BE840" s="27"/>
      <c r="BP840" s="27"/>
      <c r="BQ840" s="27"/>
    </row>
    <row r="841" spans="2:69" s="8" customFormat="1" x14ac:dyDescent="0.45">
      <c r="B841" s="9">
        <v>32.549999999999997</v>
      </c>
      <c r="C841" s="9">
        <v>-83.88333333333334</v>
      </c>
      <c r="D841" s="8">
        <v>65</v>
      </c>
      <c r="E841" s="8">
        <v>25</v>
      </c>
      <c r="F841" s="8">
        <v>10</v>
      </c>
      <c r="G841" s="8" t="s">
        <v>30</v>
      </c>
      <c r="H841" s="8" t="s">
        <v>271</v>
      </c>
      <c r="I841" s="8" t="s">
        <v>150</v>
      </c>
      <c r="J841" s="8">
        <v>18</v>
      </c>
      <c r="K841" s="8">
        <v>1233</v>
      </c>
      <c r="L841" s="8">
        <v>30</v>
      </c>
      <c r="M841" s="8">
        <v>1.5</v>
      </c>
      <c r="N841" s="9"/>
      <c r="P841" s="27">
        <v>4</v>
      </c>
      <c r="Q841" s="33">
        <f t="shared" si="108"/>
        <v>0.4</v>
      </c>
      <c r="R841" s="29">
        <v>3</v>
      </c>
      <c r="T841" s="27">
        <v>6</v>
      </c>
      <c r="U841" s="33">
        <f t="shared" si="109"/>
        <v>0.6</v>
      </c>
      <c r="V841" s="29">
        <v>3</v>
      </c>
      <c r="X841" s="33">
        <v>10</v>
      </c>
      <c r="Y841" s="33">
        <f t="shared" si="110"/>
        <v>1</v>
      </c>
      <c r="Z841" s="29">
        <v>3</v>
      </c>
      <c r="AB841" s="8">
        <v>7.608286252354049E-2</v>
      </c>
      <c r="AC841" s="8">
        <f t="shared" si="111"/>
        <v>7.6082862523540488E-3</v>
      </c>
      <c r="AD841" s="8">
        <v>3</v>
      </c>
      <c r="AF841" s="9"/>
      <c r="AG841" s="9"/>
      <c r="AJ841" s="9"/>
      <c r="AK841" s="9"/>
      <c r="AN841" s="9"/>
      <c r="AO841" s="9"/>
      <c r="AR841" s="9"/>
      <c r="AS841" s="9"/>
      <c r="AV841" s="9"/>
      <c r="AW841" s="9"/>
      <c r="AZ841" s="9"/>
      <c r="BA841" s="9"/>
      <c r="BD841" s="27"/>
      <c r="BE841" s="27"/>
      <c r="BP841" s="27"/>
      <c r="BQ841" s="27"/>
    </row>
    <row r="842" spans="2:69" s="8" customFormat="1" x14ac:dyDescent="0.45">
      <c r="B842" s="9">
        <v>32.549999999999997</v>
      </c>
      <c r="C842" s="9">
        <v>-83.88333333333334</v>
      </c>
      <c r="D842" s="8">
        <v>65</v>
      </c>
      <c r="E842" s="8">
        <v>25</v>
      </c>
      <c r="F842" s="8">
        <v>10</v>
      </c>
      <c r="G842" s="8" t="s">
        <v>30</v>
      </c>
      <c r="H842" s="8" t="s">
        <v>272</v>
      </c>
      <c r="I842" s="8" t="s">
        <v>150</v>
      </c>
      <c r="J842" s="8">
        <v>18</v>
      </c>
      <c r="K842" s="8">
        <v>1233</v>
      </c>
      <c r="L842" s="8">
        <v>30</v>
      </c>
      <c r="M842" s="8">
        <v>1.5</v>
      </c>
      <c r="N842" s="9"/>
      <c r="P842" s="27">
        <v>4.2</v>
      </c>
      <c r="Q842" s="33">
        <f t="shared" si="108"/>
        <v>0.42000000000000004</v>
      </c>
      <c r="R842" s="29">
        <v>3</v>
      </c>
      <c r="T842" s="27">
        <v>5.7</v>
      </c>
      <c r="U842" s="33">
        <f t="shared" si="109"/>
        <v>0.57000000000000006</v>
      </c>
      <c r="V842" s="29">
        <v>3</v>
      </c>
      <c r="X842" s="33">
        <v>9.9</v>
      </c>
      <c r="Y842" s="33">
        <f t="shared" si="110"/>
        <v>0.99</v>
      </c>
      <c r="Z842" s="29">
        <v>3</v>
      </c>
      <c r="AB842" s="8">
        <v>0.15873015873015872</v>
      </c>
      <c r="AC842" s="8">
        <f t="shared" si="111"/>
        <v>1.5873015873015872E-2</v>
      </c>
      <c r="AD842" s="8">
        <v>3</v>
      </c>
      <c r="AF842" s="9"/>
      <c r="AG842" s="9"/>
      <c r="AJ842" s="9"/>
      <c r="AK842" s="9"/>
      <c r="AN842" s="9"/>
      <c r="AO842" s="9"/>
      <c r="AR842" s="9"/>
      <c r="AS842" s="9"/>
      <c r="AV842" s="9"/>
      <c r="AW842" s="9"/>
      <c r="AZ842" s="9"/>
      <c r="BA842" s="9"/>
      <c r="BD842" s="27"/>
      <c r="BE842" s="27"/>
      <c r="BP842" s="27"/>
      <c r="BQ842" s="27"/>
    </row>
    <row r="843" spans="2:69" s="8" customFormat="1" x14ac:dyDescent="0.45">
      <c r="B843" s="9">
        <v>32.549999999999997</v>
      </c>
      <c r="C843" s="9">
        <v>-83.88333333333334</v>
      </c>
      <c r="D843" s="8">
        <v>65</v>
      </c>
      <c r="E843" s="8">
        <v>25</v>
      </c>
      <c r="F843" s="8">
        <v>10</v>
      </c>
      <c r="G843" s="8" t="s">
        <v>30</v>
      </c>
      <c r="H843" s="8" t="s">
        <v>271</v>
      </c>
      <c r="I843" s="8" t="s">
        <v>150</v>
      </c>
      <c r="J843" s="8">
        <v>18</v>
      </c>
      <c r="K843" s="8">
        <v>1233</v>
      </c>
      <c r="L843" s="8">
        <v>30</v>
      </c>
      <c r="M843" s="8">
        <v>1.5</v>
      </c>
      <c r="N843" s="9"/>
      <c r="P843" s="27">
        <v>4.3</v>
      </c>
      <c r="Q843" s="33">
        <f t="shared" si="108"/>
        <v>0.43</v>
      </c>
      <c r="R843" s="29">
        <v>3</v>
      </c>
      <c r="T843" s="27">
        <v>24.4</v>
      </c>
      <c r="U843" s="33">
        <f t="shared" si="109"/>
        <v>2.44</v>
      </c>
      <c r="V843" s="29">
        <v>3</v>
      </c>
      <c r="X843" s="33">
        <v>28.7</v>
      </c>
      <c r="Y843" s="33">
        <f t="shared" si="110"/>
        <v>2.87</v>
      </c>
      <c r="Z843" s="29">
        <v>3</v>
      </c>
      <c r="AB843" s="8">
        <v>0.11902071563088512</v>
      </c>
      <c r="AC843" s="8">
        <f t="shared" si="111"/>
        <v>1.1902071563088512E-2</v>
      </c>
      <c r="AD843" s="8">
        <v>3</v>
      </c>
      <c r="AF843" s="9"/>
      <c r="AG843" s="9"/>
      <c r="AJ843" s="9"/>
      <c r="AK843" s="9"/>
      <c r="AN843" s="9"/>
      <c r="AO843" s="9"/>
      <c r="AR843" s="9"/>
      <c r="AS843" s="9"/>
      <c r="AV843" s="9"/>
      <c r="AW843" s="9"/>
      <c r="AZ843" s="9"/>
      <c r="BA843" s="9"/>
      <c r="BD843" s="27"/>
      <c r="BE843" s="27"/>
      <c r="BP843" s="27"/>
      <c r="BQ843" s="27"/>
    </row>
    <row r="844" spans="2:69" s="8" customFormat="1" x14ac:dyDescent="0.45">
      <c r="B844" s="9">
        <v>32.549999999999997</v>
      </c>
      <c r="C844" s="9">
        <v>-83.88333333333334</v>
      </c>
      <c r="D844" s="8">
        <v>65</v>
      </c>
      <c r="E844" s="8">
        <v>25</v>
      </c>
      <c r="F844" s="8">
        <v>10</v>
      </c>
      <c r="G844" s="8" t="s">
        <v>30</v>
      </c>
      <c r="H844" s="8" t="s">
        <v>272</v>
      </c>
      <c r="I844" s="8" t="s">
        <v>150</v>
      </c>
      <c r="J844" s="8">
        <v>18</v>
      </c>
      <c r="K844" s="8">
        <v>1233</v>
      </c>
      <c r="L844" s="8">
        <v>30</v>
      </c>
      <c r="M844" s="8">
        <v>1.5</v>
      </c>
      <c r="N844" s="9"/>
      <c r="P844" s="27">
        <v>4.4000000000000004</v>
      </c>
      <c r="Q844" s="33">
        <f t="shared" si="108"/>
        <v>0.44000000000000006</v>
      </c>
      <c r="R844" s="29">
        <v>3</v>
      </c>
      <c r="T844" s="27">
        <v>25.7</v>
      </c>
      <c r="U844" s="33">
        <f t="shared" si="109"/>
        <v>2.57</v>
      </c>
      <c r="V844" s="29">
        <v>3</v>
      </c>
      <c r="X844" s="33">
        <v>30.1</v>
      </c>
      <c r="Y844" s="33">
        <f t="shared" si="110"/>
        <v>3.0100000000000002</v>
      </c>
      <c r="Z844" s="29">
        <v>3</v>
      </c>
      <c r="AB844" s="8">
        <v>0.12849584278155707</v>
      </c>
      <c r="AC844" s="8">
        <f t="shared" si="111"/>
        <v>1.2849584278155708E-2</v>
      </c>
      <c r="AD844" s="8">
        <v>3</v>
      </c>
      <c r="AF844" s="9"/>
      <c r="AG844" s="9"/>
      <c r="AJ844" s="9"/>
      <c r="AK844" s="9"/>
      <c r="AN844" s="9"/>
      <c r="AO844" s="9"/>
      <c r="AR844" s="9"/>
      <c r="AS844" s="9"/>
      <c r="AV844" s="9"/>
      <c r="AW844" s="9"/>
      <c r="AZ844" s="9"/>
      <c r="BA844" s="9"/>
      <c r="BD844" s="27"/>
      <c r="BE844" s="27"/>
      <c r="BP844" s="27"/>
      <c r="BQ844" s="27"/>
    </row>
    <row r="845" spans="2:69" s="8" customFormat="1" x14ac:dyDescent="0.45">
      <c r="B845" s="9">
        <v>32.549999999999997</v>
      </c>
      <c r="C845" s="9">
        <v>-83.88333333333334</v>
      </c>
      <c r="D845" s="8">
        <v>65</v>
      </c>
      <c r="E845" s="8">
        <v>25</v>
      </c>
      <c r="F845" s="8">
        <v>10</v>
      </c>
      <c r="G845" s="8" t="s">
        <v>30</v>
      </c>
      <c r="H845" s="8" t="s">
        <v>271</v>
      </c>
      <c r="I845" s="8" t="s">
        <v>150</v>
      </c>
      <c r="J845" s="8">
        <v>18</v>
      </c>
      <c r="K845" s="8">
        <v>1233</v>
      </c>
      <c r="L845" s="8">
        <v>30</v>
      </c>
      <c r="M845" s="8">
        <v>1.5</v>
      </c>
      <c r="N845" s="9"/>
      <c r="P845" s="27">
        <v>3.4</v>
      </c>
      <c r="Q845" s="33">
        <f t="shared" si="108"/>
        <v>0.33999999999999997</v>
      </c>
      <c r="R845" s="29">
        <v>3</v>
      </c>
      <c r="T845" s="27">
        <v>9.3000000000000007</v>
      </c>
      <c r="U845" s="33">
        <f t="shared" si="109"/>
        <v>0.93</v>
      </c>
      <c r="V845" s="29">
        <v>3</v>
      </c>
      <c r="X845" s="33">
        <v>12.7</v>
      </c>
      <c r="Y845" s="33">
        <f t="shared" si="110"/>
        <v>1.27</v>
      </c>
      <c r="Z845" s="29">
        <v>3</v>
      </c>
      <c r="AB845" s="8">
        <v>8.5875706214689262E-2</v>
      </c>
      <c r="AC845" s="8">
        <f t="shared" si="111"/>
        <v>8.5875706214689259E-3</v>
      </c>
      <c r="AD845" s="8">
        <v>3</v>
      </c>
      <c r="AF845" s="9"/>
      <c r="AG845" s="9"/>
      <c r="AJ845" s="9"/>
      <c r="AK845" s="9"/>
      <c r="AN845" s="9"/>
      <c r="AO845" s="9"/>
      <c r="AR845" s="9"/>
      <c r="AS845" s="9"/>
      <c r="AV845" s="9"/>
      <c r="AW845" s="9"/>
      <c r="AZ845" s="9"/>
      <c r="BA845" s="9"/>
      <c r="BD845" s="27"/>
      <c r="BE845" s="27"/>
      <c r="BP845" s="27"/>
      <c r="BQ845" s="27"/>
    </row>
    <row r="846" spans="2:69" s="8" customFormat="1" x14ac:dyDescent="0.45">
      <c r="B846" s="9">
        <v>32.549999999999997</v>
      </c>
      <c r="C846" s="9">
        <v>-83.88333333333334</v>
      </c>
      <c r="D846" s="8">
        <v>65</v>
      </c>
      <c r="E846" s="8">
        <v>25</v>
      </c>
      <c r="F846" s="8">
        <v>10</v>
      </c>
      <c r="G846" s="8" t="s">
        <v>30</v>
      </c>
      <c r="H846" s="8" t="s">
        <v>272</v>
      </c>
      <c r="I846" s="8" t="s">
        <v>150</v>
      </c>
      <c r="J846" s="8">
        <v>18</v>
      </c>
      <c r="K846" s="8">
        <v>1233</v>
      </c>
      <c r="L846" s="8">
        <v>30</v>
      </c>
      <c r="M846" s="8">
        <v>1.5</v>
      </c>
      <c r="N846" s="9"/>
      <c r="P846" s="27">
        <v>3.5</v>
      </c>
      <c r="Q846" s="33">
        <f t="shared" si="108"/>
        <v>0.35</v>
      </c>
      <c r="R846" s="29">
        <v>3</v>
      </c>
      <c r="T846" s="27">
        <v>10.199999999999999</v>
      </c>
      <c r="U846" s="33">
        <f t="shared" si="109"/>
        <v>1.02</v>
      </c>
      <c r="V846" s="29">
        <v>3</v>
      </c>
      <c r="X846" s="33">
        <v>13.7</v>
      </c>
      <c r="Y846" s="33">
        <f t="shared" si="110"/>
        <v>1.3699999999999999</v>
      </c>
      <c r="Z846" s="29">
        <v>3</v>
      </c>
      <c r="AB846" s="8">
        <v>0.12925170068027211</v>
      </c>
      <c r="AC846" s="8">
        <f t="shared" si="111"/>
        <v>1.2925170068027212E-2</v>
      </c>
      <c r="AD846" s="8">
        <v>3</v>
      </c>
      <c r="AF846" s="9"/>
      <c r="AG846" s="9"/>
      <c r="AJ846" s="9"/>
      <c r="AK846" s="9"/>
      <c r="AN846" s="9"/>
      <c r="AO846" s="9"/>
      <c r="AR846" s="9"/>
      <c r="AS846" s="9"/>
      <c r="AV846" s="9"/>
      <c r="AW846" s="9"/>
      <c r="AZ846" s="9"/>
      <c r="BA846" s="9"/>
      <c r="BD846" s="27"/>
      <c r="BE846" s="27"/>
      <c r="BP846" s="27"/>
      <c r="BQ846" s="27"/>
    </row>
    <row r="847" spans="2:69" s="8" customFormat="1" x14ac:dyDescent="0.45">
      <c r="B847" s="9">
        <v>32.549999999999997</v>
      </c>
      <c r="C847" s="9">
        <v>-83.88333333333334</v>
      </c>
      <c r="D847" s="8">
        <v>65</v>
      </c>
      <c r="E847" s="8">
        <v>25</v>
      </c>
      <c r="F847" s="8">
        <v>10</v>
      </c>
      <c r="G847" s="8" t="s">
        <v>30</v>
      </c>
      <c r="H847" s="8" t="s">
        <v>271</v>
      </c>
      <c r="I847" s="8" t="s">
        <v>150</v>
      </c>
      <c r="J847" s="8">
        <v>18</v>
      </c>
      <c r="K847" s="8">
        <v>1233</v>
      </c>
      <c r="L847" s="8">
        <v>30</v>
      </c>
      <c r="M847" s="8">
        <v>1.5</v>
      </c>
      <c r="N847" s="9"/>
      <c r="P847" s="27">
        <v>4.7</v>
      </c>
      <c r="Q847" s="33">
        <f t="shared" si="108"/>
        <v>0.47000000000000003</v>
      </c>
      <c r="R847" s="29">
        <v>3</v>
      </c>
      <c r="T847" s="27">
        <v>20</v>
      </c>
      <c r="U847" s="33">
        <f t="shared" si="109"/>
        <v>2</v>
      </c>
      <c r="V847" s="29">
        <v>3</v>
      </c>
      <c r="X847" s="33">
        <v>24.7</v>
      </c>
      <c r="Y847" s="33">
        <f t="shared" si="110"/>
        <v>2.4699999999999998</v>
      </c>
      <c r="Z847" s="29">
        <v>3</v>
      </c>
      <c r="AB847" s="8">
        <v>0.15743879472693031</v>
      </c>
      <c r="AC847" s="8">
        <f t="shared" si="111"/>
        <v>1.5743879472693033E-2</v>
      </c>
      <c r="AD847" s="8">
        <v>3</v>
      </c>
      <c r="AF847" s="9"/>
      <c r="AG847" s="9"/>
      <c r="AJ847" s="9"/>
      <c r="AK847" s="9"/>
      <c r="AN847" s="9"/>
      <c r="AO847" s="9"/>
      <c r="AR847" s="9"/>
      <c r="AS847" s="9"/>
      <c r="AV847" s="9"/>
      <c r="AW847" s="9"/>
      <c r="AZ847" s="9"/>
      <c r="BA847" s="9"/>
      <c r="BD847" s="27"/>
      <c r="BE847" s="27"/>
      <c r="BP847" s="27"/>
      <c r="BQ847" s="27"/>
    </row>
    <row r="848" spans="2:69" s="8" customFormat="1" x14ac:dyDescent="0.45">
      <c r="B848" s="9">
        <v>32.549999999999997</v>
      </c>
      <c r="C848" s="9">
        <v>-83.88333333333334</v>
      </c>
      <c r="D848" s="8">
        <v>65</v>
      </c>
      <c r="E848" s="8">
        <v>25</v>
      </c>
      <c r="F848" s="8">
        <v>10</v>
      </c>
      <c r="G848" s="8" t="s">
        <v>30</v>
      </c>
      <c r="H848" s="8" t="s">
        <v>272</v>
      </c>
      <c r="I848" s="8" t="s">
        <v>150</v>
      </c>
      <c r="J848" s="8">
        <v>18</v>
      </c>
      <c r="K848" s="8">
        <v>1233</v>
      </c>
      <c r="L848" s="8">
        <v>30</v>
      </c>
      <c r="M848" s="8">
        <v>1.5</v>
      </c>
      <c r="N848" s="9"/>
      <c r="P848" s="27">
        <v>5.2</v>
      </c>
      <c r="Q848" s="33">
        <f t="shared" si="108"/>
        <v>0.52</v>
      </c>
      <c r="R848" s="29">
        <v>3</v>
      </c>
      <c r="T848" s="27">
        <v>24.5</v>
      </c>
      <c r="U848" s="33">
        <f t="shared" si="109"/>
        <v>2.4500000000000002</v>
      </c>
      <c r="V848" s="29">
        <v>3</v>
      </c>
      <c r="X848" s="33">
        <v>29.7</v>
      </c>
      <c r="Y848" s="33">
        <f t="shared" si="110"/>
        <v>2.9699999999999998</v>
      </c>
      <c r="Z848" s="29">
        <v>3</v>
      </c>
      <c r="AB848" s="8">
        <v>9.1458805744520033E-2</v>
      </c>
      <c r="AC848" s="8">
        <f t="shared" si="111"/>
        <v>9.1458805744520037E-3</v>
      </c>
      <c r="AD848" s="8">
        <v>3</v>
      </c>
      <c r="AF848" s="9"/>
      <c r="AG848" s="9"/>
      <c r="AJ848" s="9"/>
      <c r="AK848" s="9"/>
      <c r="AN848" s="9"/>
      <c r="AO848" s="9"/>
      <c r="AR848" s="9"/>
      <c r="AS848" s="9"/>
      <c r="AV848" s="9"/>
      <c r="AW848" s="9"/>
      <c r="AZ848" s="9"/>
      <c r="BA848" s="9"/>
      <c r="BD848" s="27"/>
      <c r="BE848" s="27"/>
      <c r="BP848" s="27"/>
      <c r="BQ848" s="27"/>
    </row>
    <row r="849" spans="2:69" s="8" customFormat="1" x14ac:dyDescent="0.45">
      <c r="B849" s="9">
        <v>32.549999999999997</v>
      </c>
      <c r="C849" s="9">
        <v>-83.88333333333334</v>
      </c>
      <c r="D849" s="8">
        <v>65</v>
      </c>
      <c r="E849" s="8">
        <v>25</v>
      </c>
      <c r="F849" s="8">
        <v>10</v>
      </c>
      <c r="G849" s="8" t="s">
        <v>30</v>
      </c>
      <c r="H849" s="8" t="s">
        <v>271</v>
      </c>
      <c r="I849" s="8" t="s">
        <v>150</v>
      </c>
      <c r="J849" s="8">
        <v>18</v>
      </c>
      <c r="K849" s="8">
        <v>1233</v>
      </c>
      <c r="L849" s="8">
        <v>30</v>
      </c>
      <c r="M849" s="8">
        <v>1.5</v>
      </c>
      <c r="N849" s="9"/>
      <c r="P849" s="27">
        <v>3.2</v>
      </c>
      <c r="Q849" s="33">
        <f t="shared" si="108"/>
        <v>0.32</v>
      </c>
      <c r="R849" s="29">
        <v>3</v>
      </c>
      <c r="T849" s="27">
        <v>6.3</v>
      </c>
      <c r="U849" s="33">
        <f t="shared" si="109"/>
        <v>0.63</v>
      </c>
      <c r="V849" s="29">
        <v>3</v>
      </c>
      <c r="X849" s="33">
        <v>9.5</v>
      </c>
      <c r="Y849" s="33">
        <f t="shared" si="110"/>
        <v>0.95</v>
      </c>
      <c r="Z849" s="29">
        <v>3</v>
      </c>
      <c r="AB849" s="8">
        <v>8.6629001883239173E-2</v>
      </c>
      <c r="AC849" s="8">
        <f t="shared" si="111"/>
        <v>8.6629001883239166E-3</v>
      </c>
      <c r="AD849" s="8">
        <v>3</v>
      </c>
      <c r="AF849" s="9"/>
      <c r="AG849" s="9"/>
      <c r="AJ849" s="9"/>
      <c r="AK849" s="9"/>
      <c r="AN849" s="9"/>
      <c r="AO849" s="9"/>
      <c r="AR849" s="9"/>
      <c r="AS849" s="9"/>
      <c r="AV849" s="9"/>
      <c r="AW849" s="9"/>
      <c r="AZ849" s="9"/>
      <c r="BA849" s="9"/>
      <c r="BD849" s="27"/>
      <c r="BE849" s="27"/>
      <c r="BP849" s="27"/>
      <c r="BQ849" s="27"/>
    </row>
    <row r="850" spans="2:69" s="8" customFormat="1" x14ac:dyDescent="0.45">
      <c r="B850" s="9">
        <v>32.549999999999997</v>
      </c>
      <c r="C850" s="9">
        <v>-83.88333333333334</v>
      </c>
      <c r="D850" s="8">
        <v>65</v>
      </c>
      <c r="E850" s="8">
        <v>25</v>
      </c>
      <c r="F850" s="8">
        <v>10</v>
      </c>
      <c r="G850" s="8" t="s">
        <v>30</v>
      </c>
      <c r="H850" s="8" t="s">
        <v>272</v>
      </c>
      <c r="I850" s="8" t="s">
        <v>150</v>
      </c>
      <c r="J850" s="8">
        <v>18</v>
      </c>
      <c r="K850" s="8">
        <v>1233</v>
      </c>
      <c r="L850" s="8">
        <v>30</v>
      </c>
      <c r="M850" s="8">
        <v>1.5</v>
      </c>
      <c r="N850" s="9"/>
      <c r="P850" s="27">
        <v>4</v>
      </c>
      <c r="Q850" s="33">
        <f t="shared" si="108"/>
        <v>0.4</v>
      </c>
      <c r="R850" s="29">
        <v>3</v>
      </c>
      <c r="T850" s="27">
        <v>8.6</v>
      </c>
      <c r="U850" s="33">
        <f t="shared" si="109"/>
        <v>0.86</v>
      </c>
      <c r="V850" s="29">
        <v>3</v>
      </c>
      <c r="X850" s="33">
        <v>12.6</v>
      </c>
      <c r="Y850" s="33">
        <f t="shared" si="110"/>
        <v>1.26</v>
      </c>
      <c r="Z850" s="29">
        <v>3</v>
      </c>
      <c r="AB850" s="8">
        <v>0.1307634164777022</v>
      </c>
      <c r="AC850" s="8">
        <f t="shared" si="111"/>
        <v>1.3076341647770221E-2</v>
      </c>
      <c r="AD850" s="8">
        <v>3</v>
      </c>
      <c r="AF850" s="9"/>
      <c r="AG850" s="9"/>
      <c r="AJ850" s="9"/>
      <c r="AK850" s="9"/>
      <c r="AN850" s="9"/>
      <c r="AO850" s="9"/>
      <c r="AR850" s="9"/>
      <c r="AS850" s="9"/>
      <c r="AV850" s="9"/>
      <c r="AW850" s="9"/>
      <c r="AZ850" s="9"/>
      <c r="BA850" s="9"/>
      <c r="BD850" s="27"/>
      <c r="BE850" s="27"/>
      <c r="BP850" s="27"/>
      <c r="BQ850" s="27"/>
    </row>
    <row r="851" spans="2:69" s="8" customFormat="1" x14ac:dyDescent="0.45">
      <c r="B851" s="9">
        <v>32.549999999999997</v>
      </c>
      <c r="C851" s="9">
        <v>-83.88333333333334</v>
      </c>
      <c r="D851" s="8">
        <v>65</v>
      </c>
      <c r="E851" s="8">
        <v>25</v>
      </c>
      <c r="F851" s="8">
        <v>10</v>
      </c>
      <c r="G851" s="8" t="s">
        <v>30</v>
      </c>
      <c r="H851" s="8" t="s">
        <v>273</v>
      </c>
      <c r="I851" s="8" t="s">
        <v>150</v>
      </c>
      <c r="J851" s="8">
        <v>18</v>
      </c>
      <c r="K851" s="8">
        <v>1233</v>
      </c>
      <c r="L851" s="8">
        <v>30</v>
      </c>
      <c r="M851" s="8">
        <v>1.5</v>
      </c>
      <c r="N851" s="9"/>
      <c r="P851" s="27">
        <v>4.4000000000000004</v>
      </c>
      <c r="Q851" s="33">
        <f t="shared" si="108"/>
        <v>0.44000000000000006</v>
      </c>
      <c r="R851" s="29">
        <v>3</v>
      </c>
      <c r="T851" s="27">
        <v>10.8</v>
      </c>
      <c r="U851" s="33">
        <f t="shared" si="109"/>
        <v>1.08</v>
      </c>
      <c r="V851" s="29">
        <v>3</v>
      </c>
      <c r="X851" s="33">
        <v>15.2</v>
      </c>
      <c r="Y851" s="33">
        <f t="shared" si="110"/>
        <v>1.52</v>
      </c>
      <c r="Z851" s="29">
        <v>3</v>
      </c>
      <c r="AB851" s="8">
        <v>0.13049962714392244</v>
      </c>
      <c r="AC851" s="8">
        <f t="shared" si="111"/>
        <v>1.3049962714392243E-2</v>
      </c>
      <c r="AD851" s="8">
        <v>3</v>
      </c>
      <c r="AF851" s="9"/>
      <c r="AG851" s="9"/>
      <c r="AJ851" s="9"/>
      <c r="AK851" s="9"/>
      <c r="AN851" s="9"/>
      <c r="AO851" s="9"/>
      <c r="AR851" s="9"/>
      <c r="AS851" s="9"/>
      <c r="AV851" s="9"/>
      <c r="AW851" s="9"/>
      <c r="AZ851" s="9"/>
      <c r="BA851" s="9"/>
      <c r="BD851" s="27"/>
      <c r="BE851" s="27"/>
      <c r="BP851" s="27"/>
      <c r="BQ851" s="27"/>
    </row>
    <row r="852" spans="2:69" s="8" customFormat="1" x14ac:dyDescent="0.45">
      <c r="B852" s="9">
        <v>32.549999999999997</v>
      </c>
      <c r="C852" s="9">
        <v>-83.88333333333334</v>
      </c>
      <c r="D852" s="8">
        <v>65</v>
      </c>
      <c r="E852" s="8">
        <v>25</v>
      </c>
      <c r="F852" s="8">
        <v>10</v>
      </c>
      <c r="G852" s="8" t="s">
        <v>30</v>
      </c>
      <c r="H852" s="8" t="s">
        <v>274</v>
      </c>
      <c r="I852" s="8" t="s">
        <v>150</v>
      </c>
      <c r="J852" s="8">
        <v>18</v>
      </c>
      <c r="K852" s="8">
        <v>1233</v>
      </c>
      <c r="L852" s="8">
        <v>30</v>
      </c>
      <c r="M852" s="8">
        <v>1.5</v>
      </c>
      <c r="N852" s="9"/>
      <c r="P852" s="27">
        <v>3.9</v>
      </c>
      <c r="Q852" s="33">
        <f t="shared" si="108"/>
        <v>0.39</v>
      </c>
      <c r="R852" s="29">
        <v>3</v>
      </c>
      <c r="T852" s="27">
        <v>17.399999999999999</v>
      </c>
      <c r="U852" s="33">
        <f t="shared" si="109"/>
        <v>1.7399999999999998</v>
      </c>
      <c r="V852" s="29">
        <v>3</v>
      </c>
      <c r="X852" s="33">
        <v>21.3</v>
      </c>
      <c r="Y852" s="33">
        <f t="shared" si="110"/>
        <v>2.13</v>
      </c>
      <c r="Z852" s="29">
        <v>3</v>
      </c>
      <c r="AB852" s="8">
        <v>0.11409395973154363</v>
      </c>
      <c r="AC852" s="8">
        <f t="shared" si="111"/>
        <v>1.1409395973154362E-2</v>
      </c>
      <c r="AD852" s="8">
        <v>3</v>
      </c>
      <c r="AF852" s="9"/>
      <c r="AG852" s="9"/>
      <c r="AJ852" s="9"/>
      <c r="AK852" s="9"/>
      <c r="AN852" s="9"/>
      <c r="AO852" s="9"/>
      <c r="AR852" s="9"/>
      <c r="AS852" s="9"/>
      <c r="AV852" s="9"/>
      <c r="AW852" s="9"/>
      <c r="AZ852" s="9"/>
      <c r="BA852" s="9"/>
      <c r="BD852" s="27"/>
      <c r="BE852" s="27"/>
      <c r="BP852" s="27"/>
      <c r="BQ852" s="27"/>
    </row>
    <row r="853" spans="2:69" s="8" customFormat="1" x14ac:dyDescent="0.45">
      <c r="B853" s="9">
        <v>32.549999999999997</v>
      </c>
      <c r="C853" s="9">
        <v>-83.88333333333334</v>
      </c>
      <c r="D853" s="8">
        <v>65</v>
      </c>
      <c r="E853" s="8">
        <v>25</v>
      </c>
      <c r="F853" s="8">
        <v>10</v>
      </c>
      <c r="G853" s="8" t="s">
        <v>30</v>
      </c>
      <c r="H853" s="8" t="s">
        <v>275</v>
      </c>
      <c r="I853" s="8" t="s">
        <v>150</v>
      </c>
      <c r="J853" s="8">
        <v>18</v>
      </c>
      <c r="K853" s="8">
        <v>1233</v>
      </c>
      <c r="L853" s="8">
        <v>30</v>
      </c>
      <c r="M853" s="8">
        <v>1.5</v>
      </c>
      <c r="N853" s="9"/>
      <c r="P853" s="27">
        <v>4.2</v>
      </c>
      <c r="Q853" s="33">
        <f t="shared" si="108"/>
        <v>0.42000000000000004</v>
      </c>
      <c r="R853" s="29">
        <v>3</v>
      </c>
      <c r="T853" s="27">
        <v>14.8</v>
      </c>
      <c r="U853" s="33">
        <f t="shared" si="109"/>
        <v>1.48</v>
      </c>
      <c r="V853" s="29">
        <v>3</v>
      </c>
      <c r="X853" s="33">
        <v>19</v>
      </c>
      <c r="Y853" s="33">
        <f t="shared" si="110"/>
        <v>1.9</v>
      </c>
      <c r="Z853" s="29">
        <v>3</v>
      </c>
      <c r="AB853" s="8">
        <v>0.11558538404175989</v>
      </c>
      <c r="AC853" s="8">
        <f t="shared" si="111"/>
        <v>1.1558538404175988E-2</v>
      </c>
      <c r="AD853" s="8">
        <v>3</v>
      </c>
      <c r="AF853" s="9"/>
      <c r="AG853" s="9"/>
      <c r="AJ853" s="9"/>
      <c r="AK853" s="9"/>
      <c r="AN853" s="9"/>
      <c r="AO853" s="9"/>
      <c r="AR853" s="9"/>
      <c r="AS853" s="9"/>
      <c r="AV853" s="9"/>
      <c r="AW853" s="9"/>
      <c r="AZ853" s="9"/>
      <c r="BA853" s="9"/>
      <c r="BD853" s="27"/>
      <c r="BE853" s="27"/>
      <c r="BP853" s="27"/>
      <c r="BQ853" s="27"/>
    </row>
    <row r="854" spans="2:69" s="8" customFormat="1" x14ac:dyDescent="0.45">
      <c r="B854" s="9">
        <v>32.549999999999997</v>
      </c>
      <c r="C854" s="9">
        <v>-83.88333333333334</v>
      </c>
      <c r="D854" s="8">
        <v>65</v>
      </c>
      <c r="E854" s="8">
        <v>25</v>
      </c>
      <c r="F854" s="8">
        <v>10</v>
      </c>
      <c r="G854" s="8" t="s">
        <v>30</v>
      </c>
      <c r="H854" s="8" t="s">
        <v>276</v>
      </c>
      <c r="I854" s="8" t="s">
        <v>150</v>
      </c>
      <c r="J854" s="8">
        <v>18</v>
      </c>
      <c r="K854" s="8">
        <v>1233</v>
      </c>
      <c r="L854" s="8">
        <v>30</v>
      </c>
      <c r="M854" s="8">
        <v>1.5</v>
      </c>
      <c r="N854" s="9"/>
      <c r="P854" s="27">
        <v>4.5999999999999996</v>
      </c>
      <c r="Q854" s="33">
        <f t="shared" si="108"/>
        <v>0.45999999999999996</v>
      </c>
      <c r="R854" s="29">
        <v>3</v>
      </c>
      <c r="T854" s="27">
        <v>21</v>
      </c>
      <c r="U854" s="33">
        <f t="shared" si="109"/>
        <v>2.1</v>
      </c>
      <c r="V854" s="29">
        <v>3</v>
      </c>
      <c r="X854" s="33">
        <v>25.6</v>
      </c>
      <c r="Y854" s="33">
        <f t="shared" si="110"/>
        <v>2.56</v>
      </c>
      <c r="Z854" s="29">
        <v>3</v>
      </c>
      <c r="AB854" s="8">
        <v>0.12975391498881431</v>
      </c>
      <c r="AC854" s="8">
        <f t="shared" si="111"/>
        <v>1.297539149888143E-2</v>
      </c>
      <c r="AD854" s="8">
        <v>3</v>
      </c>
      <c r="AF854" s="9"/>
      <c r="AG854" s="9"/>
      <c r="AJ854" s="9"/>
      <c r="AK854" s="9"/>
      <c r="AN854" s="9"/>
      <c r="AO854" s="9"/>
      <c r="AR854" s="9"/>
      <c r="AS854" s="9"/>
      <c r="AV854" s="9"/>
      <c r="AW854" s="9"/>
      <c r="AZ854" s="9"/>
      <c r="BA854" s="9"/>
      <c r="BD854" s="27"/>
      <c r="BE854" s="27"/>
      <c r="BP854" s="27"/>
      <c r="BQ854" s="27"/>
    </row>
    <row r="855" spans="2:69" s="8" customFormat="1" x14ac:dyDescent="0.45">
      <c r="B855" s="9">
        <v>32.549999999999997</v>
      </c>
      <c r="C855" s="9">
        <v>-83.88333333333334</v>
      </c>
      <c r="D855" s="8">
        <v>65</v>
      </c>
      <c r="E855" s="8">
        <v>25</v>
      </c>
      <c r="F855" s="8">
        <v>10</v>
      </c>
      <c r="G855" s="8" t="s">
        <v>30</v>
      </c>
      <c r="H855" s="8" t="s">
        <v>277</v>
      </c>
      <c r="I855" s="8" t="s">
        <v>150</v>
      </c>
      <c r="J855" s="8">
        <v>18</v>
      </c>
      <c r="K855" s="8">
        <v>1233</v>
      </c>
      <c r="L855" s="8">
        <v>30</v>
      </c>
      <c r="M855" s="8">
        <v>1.5</v>
      </c>
      <c r="N855" s="9"/>
      <c r="P855" s="27">
        <v>3.7</v>
      </c>
      <c r="Q855" s="33">
        <f t="shared" si="108"/>
        <v>0.37</v>
      </c>
      <c r="R855" s="29">
        <v>3</v>
      </c>
      <c r="T855" s="27">
        <v>7.8</v>
      </c>
      <c r="U855" s="33">
        <f t="shared" si="109"/>
        <v>0.78</v>
      </c>
      <c r="V855" s="29">
        <v>3</v>
      </c>
      <c r="X855" s="33">
        <v>11.5</v>
      </c>
      <c r="Y855" s="33">
        <f t="shared" si="110"/>
        <v>1.1499999999999999</v>
      </c>
      <c r="Z855" s="29">
        <v>3</v>
      </c>
      <c r="AB855" s="8">
        <v>0.11036539895600299</v>
      </c>
      <c r="AC855" s="8">
        <f t="shared" si="111"/>
        <v>1.1036539895600299E-2</v>
      </c>
      <c r="AD855" s="8">
        <v>3</v>
      </c>
      <c r="AF855" s="9"/>
      <c r="AG855" s="9"/>
      <c r="AJ855" s="9"/>
      <c r="AK855" s="9"/>
      <c r="AN855" s="9"/>
      <c r="AO855" s="9"/>
      <c r="AR855" s="9"/>
      <c r="AS855" s="9"/>
      <c r="AV855" s="9"/>
      <c r="AW855" s="9"/>
      <c r="AZ855" s="9"/>
      <c r="BA855" s="9"/>
      <c r="BD855" s="27"/>
      <c r="BE855" s="27"/>
      <c r="BP855" s="27"/>
      <c r="BQ855" s="27"/>
    </row>
    <row r="856" spans="2:69" s="8" customFormat="1" x14ac:dyDescent="0.45">
      <c r="B856" s="9">
        <v>32.549999999999997</v>
      </c>
      <c r="C856" s="9">
        <v>-83.88333333333334</v>
      </c>
      <c r="D856" s="8">
        <v>65</v>
      </c>
      <c r="E856" s="8">
        <v>25</v>
      </c>
      <c r="F856" s="8">
        <v>10</v>
      </c>
      <c r="G856" s="8" t="s">
        <v>30</v>
      </c>
      <c r="H856" s="8" t="s">
        <v>271</v>
      </c>
      <c r="I856" s="8" t="s">
        <v>150</v>
      </c>
      <c r="J856" s="8">
        <v>18</v>
      </c>
      <c r="K856" s="8">
        <v>1233</v>
      </c>
      <c r="L856" s="8">
        <v>30</v>
      </c>
      <c r="M856" s="8">
        <v>1.5</v>
      </c>
      <c r="N856" s="9"/>
      <c r="P856" s="27">
        <v>4.0999999999999996</v>
      </c>
      <c r="Q856" s="33">
        <f t="shared" si="108"/>
        <v>0.41</v>
      </c>
      <c r="R856" s="29">
        <v>3</v>
      </c>
      <c r="T856" s="27">
        <v>13.6</v>
      </c>
      <c r="U856" s="33">
        <f t="shared" si="109"/>
        <v>1.3599999999999999</v>
      </c>
      <c r="V856" s="29">
        <v>3</v>
      </c>
      <c r="X856" s="33">
        <v>17.7</v>
      </c>
      <c r="Y856" s="33">
        <f t="shared" si="110"/>
        <v>1.77</v>
      </c>
      <c r="Z856" s="29">
        <v>3</v>
      </c>
      <c r="AB856" s="8">
        <v>0.10738255033557047</v>
      </c>
      <c r="AC856" s="8">
        <f t="shared" si="111"/>
        <v>1.0738255033557046E-2</v>
      </c>
      <c r="AD856" s="8">
        <v>3</v>
      </c>
      <c r="AF856" s="9"/>
      <c r="AG856" s="9"/>
      <c r="AJ856" s="9"/>
      <c r="AK856" s="9"/>
      <c r="AN856" s="9"/>
      <c r="AO856" s="9"/>
      <c r="AR856" s="9"/>
      <c r="AS856" s="9"/>
      <c r="AV856" s="9"/>
      <c r="AW856" s="9"/>
      <c r="AZ856" s="9"/>
      <c r="BA856" s="9"/>
      <c r="BD856" s="27"/>
      <c r="BE856" s="27"/>
      <c r="BP856" s="27"/>
      <c r="BQ856" s="27"/>
    </row>
    <row r="857" spans="2:69" s="8" customFormat="1" x14ac:dyDescent="0.45">
      <c r="B857" s="9">
        <v>32.549999999999997</v>
      </c>
      <c r="C857" s="9">
        <v>-83.88333333333334</v>
      </c>
      <c r="D857" s="8">
        <v>65</v>
      </c>
      <c r="E857" s="8">
        <v>25</v>
      </c>
      <c r="F857" s="8">
        <v>10</v>
      </c>
      <c r="G857" s="8" t="s">
        <v>30</v>
      </c>
      <c r="H857" s="8" t="s">
        <v>278</v>
      </c>
      <c r="I857" s="8" t="s">
        <v>150</v>
      </c>
      <c r="J857" s="8">
        <v>18</v>
      </c>
      <c r="K857" s="8">
        <v>1233</v>
      </c>
      <c r="L857" s="8">
        <v>30</v>
      </c>
      <c r="M857" s="8">
        <v>1.5</v>
      </c>
      <c r="N857" s="9"/>
      <c r="P857" s="27">
        <v>4.3</v>
      </c>
      <c r="Q857" s="33">
        <f t="shared" si="108"/>
        <v>0.43</v>
      </c>
      <c r="R857" s="29">
        <v>3</v>
      </c>
      <c r="T857" s="27">
        <v>15.1</v>
      </c>
      <c r="U857" s="33">
        <f t="shared" si="109"/>
        <v>1.51</v>
      </c>
      <c r="V857" s="29">
        <v>3</v>
      </c>
      <c r="X857" s="33">
        <v>19.399999999999999</v>
      </c>
      <c r="Y857" s="33">
        <f t="shared" si="110"/>
        <v>1.94</v>
      </c>
      <c r="Z857" s="29">
        <v>3</v>
      </c>
      <c r="AB857" s="8">
        <v>0.13273676360924683</v>
      </c>
      <c r="AC857" s="8">
        <f t="shared" si="111"/>
        <v>1.3273676360924682E-2</v>
      </c>
      <c r="AD857" s="8">
        <v>3</v>
      </c>
      <c r="AF857" s="9"/>
      <c r="AG857" s="9"/>
      <c r="AJ857" s="9"/>
      <c r="AK857" s="9"/>
      <c r="AN857" s="9"/>
      <c r="AO857" s="9"/>
      <c r="AR857" s="9"/>
      <c r="AS857" s="9"/>
      <c r="AV857" s="9"/>
      <c r="AW857" s="9"/>
      <c r="AZ857" s="9"/>
      <c r="BA857" s="9"/>
      <c r="BD857" s="27"/>
      <c r="BE857" s="27"/>
      <c r="BP857" s="27"/>
      <c r="BQ857" s="27"/>
    </row>
    <row r="858" spans="2:69" s="8" customFormat="1" x14ac:dyDescent="0.45">
      <c r="B858" s="9">
        <v>32.549999999999997</v>
      </c>
      <c r="C858" s="9">
        <v>-83.88333333333334</v>
      </c>
      <c r="D858" s="8">
        <v>65</v>
      </c>
      <c r="E858" s="8">
        <v>25</v>
      </c>
      <c r="F858" s="8">
        <v>10</v>
      </c>
      <c r="G858" s="8" t="s">
        <v>30</v>
      </c>
      <c r="H858" s="8" t="s">
        <v>271</v>
      </c>
      <c r="I858" s="8">
        <v>1998</v>
      </c>
      <c r="J858" s="8">
        <v>18</v>
      </c>
      <c r="K858" s="8">
        <v>1233</v>
      </c>
      <c r="L858" s="8">
        <v>30</v>
      </c>
      <c r="M858" s="8">
        <v>1.5</v>
      </c>
      <c r="N858" s="9"/>
      <c r="P858" s="27"/>
      <c r="Q858" s="27"/>
      <c r="T858" s="27"/>
      <c r="U858" s="27"/>
      <c r="X858" s="33">
        <v>12.905660377358499</v>
      </c>
      <c r="Y858" s="33">
        <f t="shared" si="110"/>
        <v>1.2905660377358499</v>
      </c>
      <c r="Z858" s="29">
        <v>3</v>
      </c>
      <c r="AB858" s="8">
        <v>5.2396878483835008E-2</v>
      </c>
      <c r="AC858" s="8">
        <f t="shared" si="111"/>
        <v>5.2396878483835004E-3</v>
      </c>
      <c r="AD858" s="8">
        <v>3</v>
      </c>
      <c r="AF858" s="9"/>
      <c r="AG858" s="9"/>
      <c r="AJ858" s="9"/>
      <c r="AK858" s="9"/>
      <c r="AN858" s="9"/>
      <c r="AO858" s="9"/>
      <c r="AR858" s="9"/>
      <c r="AS858" s="9"/>
      <c r="AV858" s="9"/>
      <c r="AW858" s="9"/>
      <c r="AZ858" s="9"/>
      <c r="BA858" s="9"/>
      <c r="BD858" s="27"/>
      <c r="BE858" s="27"/>
      <c r="BP858" s="27"/>
      <c r="BQ858" s="27"/>
    </row>
    <row r="859" spans="2:69" s="8" customFormat="1" x14ac:dyDescent="0.45">
      <c r="B859" s="9">
        <v>32.549999999999997</v>
      </c>
      <c r="C859" s="9">
        <v>-83.88333333333334</v>
      </c>
      <c r="D859" s="8">
        <v>65</v>
      </c>
      <c r="E859" s="8">
        <v>25</v>
      </c>
      <c r="F859" s="8">
        <v>10</v>
      </c>
      <c r="G859" s="8" t="s">
        <v>30</v>
      </c>
      <c r="H859" s="8" t="s">
        <v>272</v>
      </c>
      <c r="I859" s="8">
        <v>1998</v>
      </c>
      <c r="J859" s="8">
        <v>18</v>
      </c>
      <c r="K859" s="8">
        <v>1233</v>
      </c>
      <c r="L859" s="8">
        <v>30</v>
      </c>
      <c r="M859" s="8">
        <v>1.5</v>
      </c>
      <c r="N859" s="9"/>
      <c r="P859" s="27"/>
      <c r="Q859" s="27"/>
      <c r="T859" s="27"/>
      <c r="U859" s="27"/>
      <c r="X859" s="33">
        <v>10.037735849056601</v>
      </c>
      <c r="Y859" s="33">
        <f t="shared" si="110"/>
        <v>1.0037735849056602</v>
      </c>
      <c r="Z859" s="29">
        <v>3</v>
      </c>
      <c r="AB859" s="8">
        <v>5.6306306306306307E-2</v>
      </c>
      <c r="AC859" s="8">
        <f t="shared" si="111"/>
        <v>5.6306306306306304E-3</v>
      </c>
      <c r="AD859" s="8">
        <v>3</v>
      </c>
      <c r="AF859" s="9"/>
      <c r="AG859" s="9"/>
      <c r="AJ859" s="9"/>
      <c r="AK859" s="9"/>
      <c r="AN859" s="9"/>
      <c r="AO859" s="9"/>
      <c r="AR859" s="9"/>
      <c r="AS859" s="9"/>
      <c r="AV859" s="9"/>
      <c r="AW859" s="9"/>
      <c r="AZ859" s="9"/>
      <c r="BA859" s="9"/>
      <c r="BD859" s="27"/>
      <c r="BE859" s="27"/>
      <c r="BP859" s="27"/>
      <c r="BQ859" s="27"/>
    </row>
    <row r="860" spans="2:69" s="8" customFormat="1" x14ac:dyDescent="0.45">
      <c r="B860" s="9">
        <v>32.549999999999997</v>
      </c>
      <c r="C860" s="9">
        <v>-83.88333333333334</v>
      </c>
      <c r="D860" s="8">
        <v>65</v>
      </c>
      <c r="E860" s="8">
        <v>25</v>
      </c>
      <c r="F860" s="8">
        <v>10</v>
      </c>
      <c r="G860" s="8" t="s">
        <v>30</v>
      </c>
      <c r="H860" s="8" t="s">
        <v>271</v>
      </c>
      <c r="I860" s="8">
        <v>1998</v>
      </c>
      <c r="J860" s="8">
        <v>18</v>
      </c>
      <c r="K860" s="8">
        <v>1233</v>
      </c>
      <c r="L860" s="8">
        <v>30</v>
      </c>
      <c r="M860" s="8">
        <v>1.5</v>
      </c>
      <c r="N860" s="9"/>
      <c r="P860" s="27"/>
      <c r="Q860" s="27"/>
      <c r="T860" s="27"/>
      <c r="U860" s="27"/>
      <c r="X860" s="33">
        <v>18.5660377358491</v>
      </c>
      <c r="Y860" s="33">
        <f t="shared" si="110"/>
        <v>1.8566037735849101</v>
      </c>
      <c r="Z860" s="29">
        <v>3</v>
      </c>
      <c r="AB860" s="8">
        <v>5.2396878483835008E-2</v>
      </c>
      <c r="AC860" s="8">
        <f t="shared" si="111"/>
        <v>5.2396878483835004E-3</v>
      </c>
      <c r="AD860" s="8">
        <v>3</v>
      </c>
      <c r="AF860" s="9"/>
      <c r="AG860" s="9"/>
      <c r="AJ860" s="9"/>
      <c r="AK860" s="9"/>
      <c r="AN860" s="9"/>
      <c r="AO860" s="9"/>
      <c r="AR860" s="9"/>
      <c r="AS860" s="9"/>
      <c r="AV860" s="9"/>
      <c r="AW860" s="9"/>
      <c r="AZ860" s="9"/>
      <c r="BA860" s="9"/>
      <c r="BD860" s="27"/>
      <c r="BE860" s="27"/>
      <c r="BP860" s="27"/>
      <c r="BQ860" s="27"/>
    </row>
    <row r="861" spans="2:69" s="8" customFormat="1" x14ac:dyDescent="0.45">
      <c r="B861" s="9">
        <v>32.549999999999997</v>
      </c>
      <c r="C861" s="9">
        <v>-83.88333333333334</v>
      </c>
      <c r="D861" s="8">
        <v>65</v>
      </c>
      <c r="E861" s="8">
        <v>25</v>
      </c>
      <c r="F861" s="8">
        <v>10</v>
      </c>
      <c r="G861" s="8" t="s">
        <v>30</v>
      </c>
      <c r="H861" s="8" t="s">
        <v>272</v>
      </c>
      <c r="I861" s="8">
        <v>1998</v>
      </c>
      <c r="J861" s="8">
        <v>18</v>
      </c>
      <c r="K861" s="8">
        <v>1233</v>
      </c>
      <c r="L861" s="8">
        <v>30</v>
      </c>
      <c r="M861" s="8">
        <v>1.5</v>
      </c>
      <c r="N861" s="9"/>
      <c r="P861" s="27"/>
      <c r="Q861" s="27"/>
      <c r="T861" s="27"/>
      <c r="U861" s="27"/>
      <c r="X861" s="33">
        <v>13.811320754717</v>
      </c>
      <c r="Y861" s="33">
        <f t="shared" si="110"/>
        <v>1.3811320754717</v>
      </c>
      <c r="Z861" s="29">
        <v>3</v>
      </c>
      <c r="AB861" s="8">
        <v>5.7432432432432436E-2</v>
      </c>
      <c r="AC861" s="8">
        <f t="shared" si="111"/>
        <v>5.7432432432432436E-3</v>
      </c>
      <c r="AD861" s="8">
        <v>3</v>
      </c>
      <c r="AF861" s="9"/>
      <c r="AG861" s="9"/>
      <c r="AJ861" s="9"/>
      <c r="AK861" s="9"/>
      <c r="AN861" s="9"/>
      <c r="AO861" s="9"/>
      <c r="AR861" s="9"/>
      <c r="AS861" s="9"/>
      <c r="AV861" s="9"/>
      <c r="AW861" s="9"/>
      <c r="AZ861" s="9"/>
      <c r="BA861" s="9"/>
      <c r="BD861" s="27"/>
      <c r="BE861" s="27"/>
      <c r="BP861" s="27"/>
      <c r="BQ861" s="27"/>
    </row>
    <row r="862" spans="2:69" s="8" customFormat="1" x14ac:dyDescent="0.45">
      <c r="B862" s="9">
        <v>32.549999999999997</v>
      </c>
      <c r="C862" s="9">
        <v>-83.88333333333334</v>
      </c>
      <c r="D862" s="8">
        <v>65</v>
      </c>
      <c r="E862" s="8">
        <v>25</v>
      </c>
      <c r="F862" s="8">
        <v>10</v>
      </c>
      <c r="G862" s="8" t="s">
        <v>30</v>
      </c>
      <c r="H862" s="8" t="s">
        <v>271</v>
      </c>
      <c r="I862" s="8">
        <v>1998</v>
      </c>
      <c r="J862" s="8">
        <v>18</v>
      </c>
      <c r="K862" s="8">
        <v>1233</v>
      </c>
      <c r="L862" s="8">
        <v>30</v>
      </c>
      <c r="M862" s="8">
        <v>1.5</v>
      </c>
      <c r="N862" s="9"/>
      <c r="P862" s="27"/>
      <c r="Q862" s="27"/>
      <c r="T862" s="27"/>
      <c r="U862" s="27"/>
      <c r="X862" s="33">
        <v>11.4716981132075</v>
      </c>
      <c r="Y862" s="33">
        <f t="shared" si="110"/>
        <v>1.14716981132075</v>
      </c>
      <c r="Z862" s="29">
        <v>3</v>
      </c>
      <c r="AB862" s="8">
        <v>4.979561501300632E-2</v>
      </c>
      <c r="AC862" s="8">
        <f t="shared" si="111"/>
        <v>4.9795615013006316E-3</v>
      </c>
      <c r="AD862" s="8">
        <v>3</v>
      </c>
      <c r="AF862" s="9"/>
      <c r="AG862" s="9"/>
      <c r="AJ862" s="9"/>
      <c r="AK862" s="9"/>
      <c r="AN862" s="9"/>
      <c r="AO862" s="9"/>
      <c r="AR862" s="9"/>
      <c r="AS862" s="9"/>
      <c r="AV862" s="9"/>
      <c r="AW862" s="9"/>
      <c r="AZ862" s="9"/>
      <c r="BA862" s="9"/>
      <c r="BD862" s="27"/>
      <c r="BE862" s="27"/>
      <c r="BP862" s="27"/>
      <c r="BQ862" s="27"/>
    </row>
    <row r="863" spans="2:69" s="8" customFormat="1" x14ac:dyDescent="0.45">
      <c r="B863" s="9">
        <v>32.549999999999997</v>
      </c>
      <c r="C863" s="9">
        <v>-83.88333333333334</v>
      </c>
      <c r="D863" s="8">
        <v>65</v>
      </c>
      <c r="E863" s="8">
        <v>25</v>
      </c>
      <c r="F863" s="8">
        <v>10</v>
      </c>
      <c r="G863" s="8" t="s">
        <v>30</v>
      </c>
      <c r="H863" s="8" t="s">
        <v>272</v>
      </c>
      <c r="I863" s="8">
        <v>1998</v>
      </c>
      <c r="J863" s="8">
        <v>18</v>
      </c>
      <c r="K863" s="8">
        <v>1233</v>
      </c>
      <c r="L863" s="8">
        <v>30</v>
      </c>
      <c r="M863" s="8">
        <v>1.5</v>
      </c>
      <c r="N863" s="9"/>
      <c r="P863" s="27"/>
      <c r="Q863" s="27"/>
      <c r="T863" s="27"/>
      <c r="U863" s="27"/>
      <c r="X863" s="33">
        <v>16.452830188679201</v>
      </c>
      <c r="Y863" s="33">
        <f t="shared" si="110"/>
        <v>1.6452830188679202</v>
      </c>
      <c r="Z863" s="29">
        <v>3</v>
      </c>
      <c r="AB863" s="8">
        <v>5.3678678678678676E-2</v>
      </c>
      <c r="AC863" s="8">
        <f t="shared" si="111"/>
        <v>5.367867867867868E-3</v>
      </c>
      <c r="AD863" s="8">
        <v>3</v>
      </c>
      <c r="AF863" s="9"/>
      <c r="AG863" s="9"/>
      <c r="AJ863" s="9"/>
      <c r="AK863" s="9"/>
      <c r="AN863" s="9"/>
      <c r="AO863" s="9"/>
      <c r="AR863" s="9"/>
      <c r="AS863" s="9"/>
      <c r="AV863" s="9"/>
      <c r="AW863" s="9"/>
      <c r="AZ863" s="9"/>
      <c r="BA863" s="9"/>
      <c r="BD863" s="27"/>
      <c r="BE863" s="27"/>
      <c r="BP863" s="27"/>
      <c r="BQ863" s="27"/>
    </row>
    <row r="864" spans="2:69" s="8" customFormat="1" x14ac:dyDescent="0.45">
      <c r="B864" s="9">
        <v>32.549999999999997</v>
      </c>
      <c r="C864" s="9">
        <v>-83.88333333333334</v>
      </c>
      <c r="D864" s="8">
        <v>65</v>
      </c>
      <c r="E864" s="8">
        <v>25</v>
      </c>
      <c r="F864" s="8">
        <v>10</v>
      </c>
      <c r="G864" s="8" t="s">
        <v>30</v>
      </c>
      <c r="H864" s="8" t="s">
        <v>271</v>
      </c>
      <c r="I864" s="8">
        <v>1999</v>
      </c>
      <c r="J864" s="8">
        <v>18</v>
      </c>
      <c r="K864" s="8">
        <v>1233</v>
      </c>
      <c r="L864" s="8">
        <v>30</v>
      </c>
      <c r="M864" s="8">
        <v>1.5</v>
      </c>
      <c r="N864" s="9"/>
      <c r="P864" s="27"/>
      <c r="Q864" s="27"/>
      <c r="T864" s="27"/>
      <c r="U864" s="27"/>
      <c r="X864" s="33">
        <v>18.202676864244701</v>
      </c>
      <c r="Y864" s="33">
        <f t="shared" si="110"/>
        <v>1.82026768642447</v>
      </c>
      <c r="Z864" s="29">
        <v>3</v>
      </c>
      <c r="AB864" s="8">
        <v>9.4017094017094016E-2</v>
      </c>
      <c r="AC864" s="8">
        <f t="shared" si="111"/>
        <v>9.4017094017094013E-3</v>
      </c>
      <c r="AD864" s="8">
        <v>3</v>
      </c>
      <c r="AF864" s="9"/>
      <c r="AG864" s="9"/>
      <c r="AJ864" s="9"/>
      <c r="AK864" s="9"/>
      <c r="AN864" s="9"/>
      <c r="AO864" s="9"/>
      <c r="AR864" s="9"/>
      <c r="AS864" s="9"/>
      <c r="AV864" s="9"/>
      <c r="AW864" s="9"/>
      <c r="AZ864" s="9"/>
      <c r="BA864" s="9"/>
      <c r="BD864" s="27"/>
      <c r="BE864" s="27"/>
      <c r="BP864" s="27"/>
      <c r="BQ864" s="27"/>
    </row>
    <row r="865" spans="1:69" s="8" customFormat="1" x14ac:dyDescent="0.45">
      <c r="B865" s="9">
        <v>32.549999999999997</v>
      </c>
      <c r="C865" s="9">
        <v>-83.88333333333334</v>
      </c>
      <c r="D865" s="8">
        <v>65</v>
      </c>
      <c r="E865" s="8">
        <v>25</v>
      </c>
      <c r="F865" s="8">
        <v>10</v>
      </c>
      <c r="G865" s="8" t="s">
        <v>30</v>
      </c>
      <c r="H865" s="8" t="s">
        <v>272</v>
      </c>
      <c r="I865" s="8">
        <v>1999</v>
      </c>
      <c r="J865" s="8">
        <v>18</v>
      </c>
      <c r="K865" s="8">
        <v>1233</v>
      </c>
      <c r="L865" s="8">
        <v>30</v>
      </c>
      <c r="M865" s="8">
        <v>1.5</v>
      </c>
      <c r="N865" s="9"/>
      <c r="P865" s="27"/>
      <c r="Q865" s="27"/>
      <c r="T865" s="27"/>
      <c r="U865" s="27"/>
      <c r="X865" s="33">
        <v>20.267686424474199</v>
      </c>
      <c r="Y865" s="33">
        <f t="shared" ref="Y865:Y910" si="112">X865/10</f>
        <v>2.0267686424474198</v>
      </c>
      <c r="Z865" s="29">
        <v>3</v>
      </c>
      <c r="AB865" s="8">
        <v>0.10810810810810811</v>
      </c>
      <c r="AC865" s="8">
        <f t="shared" ref="AC865:AC910" si="113">AB865/10</f>
        <v>1.0810810810810811E-2</v>
      </c>
      <c r="AD865" s="8">
        <v>3</v>
      </c>
      <c r="AF865" s="9"/>
      <c r="AG865" s="9"/>
      <c r="AJ865" s="9"/>
      <c r="AK865" s="9"/>
      <c r="AN865" s="9"/>
      <c r="AO865" s="9"/>
      <c r="AR865" s="9"/>
      <c r="AS865" s="9"/>
      <c r="AV865" s="9"/>
      <c r="AW865" s="9"/>
      <c r="AZ865" s="9"/>
      <c r="BA865" s="9"/>
      <c r="BD865" s="27"/>
      <c r="BE865" s="27"/>
      <c r="BP865" s="27"/>
      <c r="BQ865" s="27"/>
    </row>
    <row r="866" spans="1:69" s="8" customFormat="1" x14ac:dyDescent="0.45">
      <c r="B866" s="9">
        <v>32.549999999999997</v>
      </c>
      <c r="C866" s="9">
        <v>-83.88333333333334</v>
      </c>
      <c r="D866" s="8">
        <v>65</v>
      </c>
      <c r="E866" s="8">
        <v>25</v>
      </c>
      <c r="F866" s="8">
        <v>10</v>
      </c>
      <c r="G866" s="8" t="s">
        <v>30</v>
      </c>
      <c r="H866" s="8" t="s">
        <v>271</v>
      </c>
      <c r="I866" s="8">
        <v>1999</v>
      </c>
      <c r="J866" s="8">
        <v>18</v>
      </c>
      <c r="K866" s="8">
        <v>1233</v>
      </c>
      <c r="L866" s="8">
        <v>30</v>
      </c>
      <c r="M866" s="8">
        <v>1.5</v>
      </c>
      <c r="N866" s="9"/>
      <c r="P866" s="27"/>
      <c r="Q866" s="27"/>
      <c r="T866" s="27"/>
      <c r="U866" s="27"/>
      <c r="X866" s="33">
        <v>22.944550669216099</v>
      </c>
      <c r="Y866" s="33">
        <f t="shared" si="112"/>
        <v>2.2944550669216097</v>
      </c>
      <c r="Z866" s="29">
        <v>3</v>
      </c>
      <c r="AB866" s="8">
        <v>0.11036789297658862</v>
      </c>
      <c r="AC866" s="8">
        <f t="shared" si="113"/>
        <v>1.1036789297658863E-2</v>
      </c>
      <c r="AD866" s="8">
        <v>3</v>
      </c>
      <c r="AF866" s="9"/>
      <c r="AG866" s="9"/>
      <c r="AJ866" s="9"/>
      <c r="AK866" s="9"/>
      <c r="AN866" s="9"/>
      <c r="AO866" s="9"/>
      <c r="AR866" s="9"/>
      <c r="AS866" s="9"/>
      <c r="AV866" s="9"/>
      <c r="AW866" s="9"/>
      <c r="AZ866" s="9"/>
      <c r="BA866" s="9"/>
      <c r="BD866" s="27"/>
      <c r="BE866" s="27"/>
      <c r="BP866" s="27"/>
      <c r="BQ866" s="27"/>
    </row>
    <row r="867" spans="1:69" s="8" customFormat="1" x14ac:dyDescent="0.45">
      <c r="B867" s="9">
        <v>32.549999999999997</v>
      </c>
      <c r="C867" s="9">
        <v>-83.88333333333334</v>
      </c>
      <c r="D867" s="8">
        <v>65</v>
      </c>
      <c r="E867" s="8">
        <v>25</v>
      </c>
      <c r="F867" s="8">
        <v>10</v>
      </c>
      <c r="G867" s="8" t="s">
        <v>30</v>
      </c>
      <c r="H867" s="8" t="s">
        <v>272</v>
      </c>
      <c r="I867" s="8">
        <v>1999</v>
      </c>
      <c r="J867" s="8">
        <v>18</v>
      </c>
      <c r="K867" s="8">
        <v>1233</v>
      </c>
      <c r="L867" s="8">
        <v>30</v>
      </c>
      <c r="M867" s="8">
        <v>1.5</v>
      </c>
      <c r="N867" s="9"/>
      <c r="P867" s="27"/>
      <c r="Q867" s="27"/>
      <c r="T867" s="27"/>
      <c r="U867" s="27"/>
      <c r="X867" s="33">
        <v>30.210325047801099</v>
      </c>
      <c r="Y867" s="33">
        <f t="shared" si="112"/>
        <v>3.0210325047801101</v>
      </c>
      <c r="Z867" s="29">
        <v>3</v>
      </c>
      <c r="AB867" s="8">
        <v>0.10848348348348348</v>
      </c>
      <c r="AC867" s="8">
        <f t="shared" si="113"/>
        <v>1.0848348348348347E-2</v>
      </c>
      <c r="AD867" s="8">
        <v>3</v>
      </c>
      <c r="AF867" s="9"/>
      <c r="AG867" s="9"/>
      <c r="AJ867" s="9"/>
      <c r="AK867" s="9"/>
      <c r="AN867" s="9"/>
      <c r="AO867" s="9"/>
      <c r="AR867" s="9"/>
      <c r="AS867" s="9"/>
      <c r="AV867" s="9"/>
      <c r="AW867" s="9"/>
      <c r="AZ867" s="9"/>
      <c r="BA867" s="9"/>
      <c r="BD867" s="27"/>
      <c r="BE867" s="27"/>
      <c r="BP867" s="27"/>
      <c r="BQ867" s="27"/>
    </row>
    <row r="868" spans="1:69" s="8" customFormat="1" x14ac:dyDescent="0.45">
      <c r="B868" s="9">
        <v>32.549999999999997</v>
      </c>
      <c r="C868" s="9">
        <v>-83.88333333333334</v>
      </c>
      <c r="D868" s="8">
        <v>65</v>
      </c>
      <c r="E868" s="8">
        <v>25</v>
      </c>
      <c r="F868" s="8">
        <v>10</v>
      </c>
      <c r="G868" s="8" t="s">
        <v>30</v>
      </c>
      <c r="H868" s="8" t="s">
        <v>271</v>
      </c>
      <c r="I868" s="8">
        <v>1999</v>
      </c>
      <c r="J868" s="8">
        <v>18</v>
      </c>
      <c r="K868" s="8">
        <v>1233</v>
      </c>
      <c r="L868" s="8">
        <v>30</v>
      </c>
      <c r="M868" s="8">
        <v>1.5</v>
      </c>
      <c r="N868" s="9"/>
      <c r="P868" s="27"/>
      <c r="Q868" s="27"/>
      <c r="T868" s="27"/>
      <c r="U868" s="27"/>
      <c r="X868" s="33">
        <v>22.868068833652</v>
      </c>
      <c r="Y868" s="33">
        <f t="shared" si="112"/>
        <v>2.2868068833652</v>
      </c>
      <c r="Z868" s="29">
        <v>3</v>
      </c>
      <c r="AB868" s="8">
        <v>0.10330732069862504</v>
      </c>
      <c r="AC868" s="8">
        <f t="shared" si="113"/>
        <v>1.0330732069862503E-2</v>
      </c>
      <c r="AD868" s="8">
        <v>3</v>
      </c>
      <c r="AF868" s="9"/>
      <c r="AG868" s="9"/>
      <c r="AJ868" s="9"/>
      <c r="AK868" s="9"/>
      <c r="AN868" s="9"/>
      <c r="AO868" s="9"/>
      <c r="AR868" s="9"/>
      <c r="AS868" s="9"/>
      <c r="AV868" s="9"/>
      <c r="AW868" s="9"/>
      <c r="AZ868" s="9"/>
      <c r="BA868" s="9"/>
      <c r="BD868" s="27"/>
      <c r="BE868" s="27"/>
      <c r="BP868" s="27"/>
      <c r="BQ868" s="27"/>
    </row>
    <row r="869" spans="1:69" s="8" customFormat="1" x14ac:dyDescent="0.45">
      <c r="B869" s="9">
        <v>32.549999999999997</v>
      </c>
      <c r="C869" s="9">
        <v>-83.88333333333334</v>
      </c>
      <c r="D869" s="8">
        <v>65</v>
      </c>
      <c r="E869" s="8">
        <v>25</v>
      </c>
      <c r="F869" s="8">
        <v>10</v>
      </c>
      <c r="G869" s="8" t="s">
        <v>30</v>
      </c>
      <c r="H869" s="8" t="s">
        <v>272</v>
      </c>
      <c r="I869" s="8">
        <v>1999</v>
      </c>
      <c r="J869" s="8">
        <v>18</v>
      </c>
      <c r="K869" s="8">
        <v>1233</v>
      </c>
      <c r="L869" s="8">
        <v>30</v>
      </c>
      <c r="M869" s="8">
        <v>1.5</v>
      </c>
      <c r="N869" s="9"/>
      <c r="P869" s="27"/>
      <c r="Q869" s="27"/>
      <c r="T869" s="27"/>
      <c r="U869" s="27"/>
      <c r="X869" s="33">
        <v>26.003824091778199</v>
      </c>
      <c r="Y869" s="33">
        <f t="shared" si="112"/>
        <v>2.6003824091778198</v>
      </c>
      <c r="Z869" s="29">
        <v>3</v>
      </c>
      <c r="AB869" s="8">
        <v>0.10022522522522523</v>
      </c>
      <c r="AC869" s="8">
        <f t="shared" si="113"/>
        <v>1.0022522522522523E-2</v>
      </c>
      <c r="AD869" s="8">
        <v>3</v>
      </c>
      <c r="AF869" s="9"/>
      <c r="AG869" s="9"/>
      <c r="AJ869" s="9"/>
      <c r="AK869" s="9"/>
      <c r="AN869" s="9"/>
      <c r="AO869" s="9"/>
      <c r="AR869" s="9"/>
      <c r="AS869" s="9"/>
      <c r="AV869" s="9"/>
      <c r="AW869" s="9"/>
      <c r="AZ869" s="9"/>
      <c r="BA869" s="9"/>
      <c r="BD869" s="27"/>
      <c r="BE869" s="27"/>
      <c r="BP869" s="27"/>
      <c r="BQ869" s="27"/>
    </row>
    <row r="870" spans="1:69" s="8" customFormat="1" x14ac:dyDescent="0.45">
      <c r="B870" s="9">
        <v>32.549999999999997</v>
      </c>
      <c r="C870" s="9">
        <v>-83.88333333333334</v>
      </c>
      <c r="D870" s="8">
        <v>65</v>
      </c>
      <c r="E870" s="8">
        <v>25</v>
      </c>
      <c r="F870" s="8">
        <v>10</v>
      </c>
      <c r="G870" s="8" t="s">
        <v>30</v>
      </c>
      <c r="H870" s="8" t="s">
        <v>271</v>
      </c>
      <c r="I870" s="8" t="s">
        <v>150</v>
      </c>
      <c r="J870" s="8">
        <v>18</v>
      </c>
      <c r="K870" s="8">
        <v>1233</v>
      </c>
      <c r="L870" s="8">
        <v>30</v>
      </c>
      <c r="M870" s="8">
        <v>1.5</v>
      </c>
      <c r="N870" s="9"/>
      <c r="P870" s="27"/>
      <c r="Q870" s="27"/>
      <c r="T870" s="27"/>
      <c r="U870" s="27"/>
      <c r="X870" s="33">
        <v>15.554168620801601</v>
      </c>
      <c r="Y870" s="33">
        <f t="shared" si="112"/>
        <v>1.5554168620801601</v>
      </c>
      <c r="Z870" s="29">
        <v>3</v>
      </c>
      <c r="AB870" s="8">
        <v>7.3206986250464512E-2</v>
      </c>
      <c r="AC870" s="8">
        <f t="shared" si="113"/>
        <v>7.3206986250464508E-3</v>
      </c>
      <c r="AD870" s="8">
        <v>3</v>
      </c>
      <c r="AF870" s="9"/>
      <c r="AG870" s="9"/>
      <c r="AJ870" s="9"/>
      <c r="AK870" s="9"/>
      <c r="AN870" s="9"/>
      <c r="AO870" s="9"/>
      <c r="AR870" s="9"/>
      <c r="AS870" s="9"/>
      <c r="AV870" s="9"/>
      <c r="AW870" s="9"/>
      <c r="AZ870" s="9"/>
      <c r="BA870" s="9"/>
      <c r="BD870" s="27"/>
      <c r="BE870" s="27"/>
      <c r="BP870" s="27"/>
      <c r="BQ870" s="27"/>
    </row>
    <row r="871" spans="1:69" s="8" customFormat="1" x14ac:dyDescent="0.45">
      <c r="B871" s="9">
        <v>32.549999999999997</v>
      </c>
      <c r="C871" s="9">
        <v>-83.88333333333334</v>
      </c>
      <c r="D871" s="8">
        <v>65</v>
      </c>
      <c r="E871" s="8">
        <v>25</v>
      </c>
      <c r="F871" s="8">
        <v>10</v>
      </c>
      <c r="G871" s="8" t="s">
        <v>30</v>
      </c>
      <c r="H871" s="8" t="s">
        <v>272</v>
      </c>
      <c r="I871" s="8" t="s">
        <v>150</v>
      </c>
      <c r="J871" s="8">
        <v>18</v>
      </c>
      <c r="K871" s="8">
        <v>1233</v>
      </c>
      <c r="L871" s="8">
        <v>30</v>
      </c>
      <c r="M871" s="8">
        <v>1.5</v>
      </c>
      <c r="N871" s="9"/>
      <c r="P871" s="27"/>
      <c r="Q871" s="27"/>
      <c r="T871" s="27"/>
      <c r="U871" s="27"/>
      <c r="X871" s="33">
        <v>15.152711136765401</v>
      </c>
      <c r="Y871" s="33">
        <f t="shared" si="112"/>
        <v>1.51527111367654</v>
      </c>
      <c r="Z871" s="29">
        <v>3</v>
      </c>
      <c r="AB871" s="8">
        <v>8.2207207207207214E-2</v>
      </c>
      <c r="AC871" s="8">
        <f t="shared" si="113"/>
        <v>8.2207207207207218E-3</v>
      </c>
      <c r="AD871" s="8">
        <v>3</v>
      </c>
      <c r="AF871" s="9"/>
      <c r="AG871" s="9"/>
      <c r="AJ871" s="9"/>
      <c r="AK871" s="9"/>
      <c r="AN871" s="9"/>
      <c r="AO871" s="9"/>
      <c r="AR871" s="9"/>
      <c r="AS871" s="9"/>
      <c r="AV871" s="9"/>
      <c r="AW871" s="9"/>
      <c r="AZ871" s="9"/>
      <c r="BA871" s="9"/>
      <c r="BD871" s="27"/>
      <c r="BE871" s="27"/>
      <c r="BP871" s="27"/>
      <c r="BQ871" s="27"/>
    </row>
    <row r="872" spans="1:69" s="8" customFormat="1" x14ac:dyDescent="0.45">
      <c r="B872" s="9">
        <v>32.549999999999997</v>
      </c>
      <c r="C872" s="9">
        <v>-83.88333333333334</v>
      </c>
      <c r="D872" s="8">
        <v>65</v>
      </c>
      <c r="E872" s="8">
        <v>25</v>
      </c>
      <c r="F872" s="8">
        <v>10</v>
      </c>
      <c r="G872" s="8" t="s">
        <v>30</v>
      </c>
      <c r="H872" s="8" t="s">
        <v>271</v>
      </c>
      <c r="I872" s="8" t="s">
        <v>150</v>
      </c>
      <c r="J872" s="8">
        <v>18</v>
      </c>
      <c r="K872" s="8">
        <v>1233</v>
      </c>
      <c r="L872" s="8">
        <v>30</v>
      </c>
      <c r="M872" s="8">
        <v>1.5</v>
      </c>
      <c r="N872" s="9"/>
      <c r="P872" s="27"/>
      <c r="Q872" s="27"/>
      <c r="T872" s="27"/>
      <c r="U872" s="27"/>
      <c r="X872" s="33">
        <v>20.7552942025326</v>
      </c>
      <c r="Y872" s="33">
        <f t="shared" si="112"/>
        <v>2.0755294202532601</v>
      </c>
      <c r="Z872" s="29">
        <v>3</v>
      </c>
      <c r="AB872" s="8">
        <v>8.1382385730211823E-2</v>
      </c>
      <c r="AC872" s="8">
        <f t="shared" si="113"/>
        <v>8.1382385730211816E-3</v>
      </c>
      <c r="AD872" s="8">
        <v>3</v>
      </c>
      <c r="AF872" s="9"/>
      <c r="AG872" s="9"/>
      <c r="AJ872" s="9"/>
      <c r="AK872" s="9"/>
      <c r="AN872" s="9"/>
      <c r="AO872" s="9"/>
      <c r="AR872" s="9"/>
      <c r="AS872" s="9"/>
      <c r="AV872" s="9"/>
      <c r="AW872" s="9"/>
      <c r="AZ872" s="9"/>
      <c r="BA872" s="9"/>
      <c r="BD872" s="27"/>
      <c r="BE872" s="27"/>
      <c r="BP872" s="27"/>
      <c r="BQ872" s="27"/>
    </row>
    <row r="873" spans="1:69" s="8" customFormat="1" x14ac:dyDescent="0.45">
      <c r="B873" s="9">
        <v>32.549999999999997</v>
      </c>
      <c r="C873" s="9">
        <v>-83.88333333333334</v>
      </c>
      <c r="D873" s="8">
        <v>65</v>
      </c>
      <c r="E873" s="8">
        <v>25</v>
      </c>
      <c r="F873" s="8">
        <v>10</v>
      </c>
      <c r="G873" s="8" t="s">
        <v>30</v>
      </c>
      <c r="H873" s="8" t="s">
        <v>272</v>
      </c>
      <c r="I873" s="8" t="s">
        <v>150</v>
      </c>
      <c r="J873" s="8">
        <v>18</v>
      </c>
      <c r="K873" s="8">
        <v>1233</v>
      </c>
      <c r="L873" s="8">
        <v>30</v>
      </c>
      <c r="M873" s="8">
        <v>1.5</v>
      </c>
      <c r="N873" s="9"/>
      <c r="P873" s="27"/>
      <c r="Q873" s="27"/>
      <c r="T873" s="27"/>
      <c r="U873" s="27"/>
      <c r="X873" s="33">
        <v>22.010822901259051</v>
      </c>
      <c r="Y873" s="33">
        <f t="shared" si="112"/>
        <v>2.2010822901259051</v>
      </c>
      <c r="Z873" s="29">
        <v>3</v>
      </c>
      <c r="AB873" s="8">
        <v>8.2582582582582581E-2</v>
      </c>
      <c r="AC873" s="8">
        <f t="shared" si="113"/>
        <v>8.2582582582582578E-3</v>
      </c>
      <c r="AD873" s="8">
        <v>3</v>
      </c>
      <c r="AF873" s="9"/>
      <c r="AG873" s="9"/>
      <c r="AJ873" s="9"/>
      <c r="AK873" s="9"/>
      <c r="AN873" s="9"/>
      <c r="AO873" s="9"/>
      <c r="AR873" s="9"/>
      <c r="AS873" s="9"/>
      <c r="AV873" s="9"/>
      <c r="AW873" s="9"/>
      <c r="AZ873" s="9"/>
      <c r="BA873" s="9"/>
      <c r="BD873" s="27"/>
      <c r="BE873" s="27"/>
      <c r="BP873" s="27"/>
      <c r="BQ873" s="27"/>
    </row>
    <row r="874" spans="1:69" s="8" customFormat="1" x14ac:dyDescent="0.45">
      <c r="B874" s="9">
        <v>32.549999999999997</v>
      </c>
      <c r="C874" s="9">
        <v>-83.88333333333334</v>
      </c>
      <c r="D874" s="8">
        <v>65</v>
      </c>
      <c r="E874" s="8">
        <v>25</v>
      </c>
      <c r="F874" s="8">
        <v>10</v>
      </c>
      <c r="G874" s="8" t="s">
        <v>30</v>
      </c>
      <c r="H874" s="8" t="s">
        <v>271</v>
      </c>
      <c r="I874" s="8" t="s">
        <v>150</v>
      </c>
      <c r="J874" s="8">
        <v>18</v>
      </c>
      <c r="K874" s="8">
        <v>1233</v>
      </c>
      <c r="L874" s="8">
        <v>30</v>
      </c>
      <c r="M874" s="8">
        <v>1.5</v>
      </c>
      <c r="N874" s="9"/>
      <c r="P874" s="27"/>
      <c r="Q874" s="27"/>
      <c r="T874" s="27"/>
      <c r="U874" s="27"/>
      <c r="X874" s="33">
        <v>17.169883473429749</v>
      </c>
      <c r="Y874" s="33">
        <f t="shared" si="112"/>
        <v>1.716988347342975</v>
      </c>
      <c r="Z874" s="29">
        <v>3</v>
      </c>
      <c r="AB874" s="8">
        <v>7.655146785581568E-2</v>
      </c>
      <c r="AC874" s="8">
        <f t="shared" si="113"/>
        <v>7.6551467855815684E-3</v>
      </c>
      <c r="AD874" s="8">
        <v>3</v>
      </c>
      <c r="AF874" s="9"/>
      <c r="AG874" s="9"/>
      <c r="AJ874" s="9"/>
      <c r="AK874" s="9"/>
      <c r="AN874" s="9"/>
      <c r="AO874" s="9"/>
      <c r="AR874" s="9"/>
      <c r="AS874" s="9"/>
      <c r="AV874" s="9"/>
      <c r="AW874" s="9"/>
      <c r="AZ874" s="9"/>
      <c r="BA874" s="9"/>
      <c r="BD874" s="27"/>
      <c r="BE874" s="27"/>
      <c r="BP874" s="27"/>
      <c r="BQ874" s="27"/>
    </row>
    <row r="875" spans="1:69" s="8" customFormat="1" x14ac:dyDescent="0.45">
      <c r="B875" s="9">
        <v>32.549999999999997</v>
      </c>
      <c r="C875" s="9">
        <v>-83.88333333333334</v>
      </c>
      <c r="D875" s="8">
        <v>65</v>
      </c>
      <c r="E875" s="8">
        <v>25</v>
      </c>
      <c r="F875" s="8">
        <v>10</v>
      </c>
      <c r="G875" s="8" t="s">
        <v>30</v>
      </c>
      <c r="H875" s="8" t="s">
        <v>272</v>
      </c>
      <c r="I875" s="8" t="s">
        <v>150</v>
      </c>
      <c r="J875" s="8">
        <v>18</v>
      </c>
      <c r="K875" s="8">
        <v>1233</v>
      </c>
      <c r="L875" s="8">
        <v>30</v>
      </c>
      <c r="M875" s="8">
        <v>1.5</v>
      </c>
      <c r="N875" s="9"/>
      <c r="P875" s="27"/>
      <c r="Q875" s="27"/>
      <c r="T875" s="27"/>
      <c r="U875" s="27"/>
      <c r="X875" s="33">
        <v>21.2283271402287</v>
      </c>
      <c r="Y875" s="33">
        <f t="shared" si="112"/>
        <v>2.12283271402287</v>
      </c>
      <c r="Z875" s="29">
        <v>3</v>
      </c>
      <c r="AB875" s="8">
        <v>7.6576576576576572E-2</v>
      </c>
      <c r="AC875" s="8">
        <f t="shared" si="113"/>
        <v>7.6576576576576575E-3</v>
      </c>
      <c r="AD875" s="8">
        <v>3</v>
      </c>
      <c r="AF875" s="9"/>
      <c r="AG875" s="9"/>
      <c r="AJ875" s="9"/>
      <c r="AK875" s="9"/>
      <c r="AN875" s="9"/>
      <c r="AO875" s="9"/>
      <c r="AR875" s="9"/>
      <c r="AS875" s="9"/>
      <c r="AV875" s="9"/>
      <c r="AW875" s="9"/>
      <c r="AZ875" s="9"/>
      <c r="BA875" s="9"/>
      <c r="BD875" s="27"/>
      <c r="BE875" s="27"/>
      <c r="BP875" s="27"/>
      <c r="BQ875" s="27"/>
    </row>
    <row r="876" spans="1:69" s="8" customFormat="1" x14ac:dyDescent="0.45">
      <c r="A876" s="8" t="s">
        <v>279</v>
      </c>
      <c r="B876" s="9">
        <v>32.549999999999997</v>
      </c>
      <c r="C876" s="9">
        <v>-83.88333333333334</v>
      </c>
      <c r="D876" s="8">
        <v>65</v>
      </c>
      <c r="E876" s="8">
        <v>25</v>
      </c>
      <c r="F876" s="8">
        <v>10</v>
      </c>
      <c r="G876" s="8" t="s">
        <v>30</v>
      </c>
      <c r="H876" s="8" t="s">
        <v>60</v>
      </c>
      <c r="I876" s="8" t="s">
        <v>280</v>
      </c>
      <c r="J876" s="8">
        <v>18</v>
      </c>
      <c r="K876" s="8">
        <v>1233</v>
      </c>
      <c r="L876" s="8">
        <v>30</v>
      </c>
      <c r="M876" s="8">
        <v>1.5</v>
      </c>
      <c r="N876" s="9">
        <v>6.5</v>
      </c>
      <c r="P876" s="27"/>
      <c r="Q876" s="27"/>
      <c r="T876" s="27"/>
      <c r="U876" s="27"/>
      <c r="X876" s="33">
        <v>21.454576332353284</v>
      </c>
      <c r="Y876" s="33">
        <f t="shared" si="112"/>
        <v>2.1454576332353286</v>
      </c>
      <c r="Z876" s="29">
        <v>3</v>
      </c>
      <c r="AB876" s="8">
        <v>0.16036655211912945</v>
      </c>
      <c r="AC876" s="8">
        <f t="shared" si="113"/>
        <v>1.6036655211912946E-2</v>
      </c>
      <c r="AD876" s="8">
        <v>3</v>
      </c>
      <c r="AF876" s="9">
        <v>8.6999999999999993</v>
      </c>
      <c r="AG876" s="9">
        <f t="shared" ref="AG876:AG883" si="114">AF876/10</f>
        <v>0.86999999999999988</v>
      </c>
      <c r="AH876" s="8">
        <v>3</v>
      </c>
      <c r="AJ876" s="9">
        <v>0.63500000000000001</v>
      </c>
      <c r="AK876" s="9">
        <f t="shared" ref="AK876:AK883" si="115">AJ876/10</f>
        <v>6.3500000000000001E-2</v>
      </c>
      <c r="AL876" s="8">
        <v>3</v>
      </c>
      <c r="AN876" s="9">
        <f t="shared" ref="AN876:AN883" si="116">AF876/AJ876</f>
        <v>13.700787401574802</v>
      </c>
      <c r="AO876" s="9">
        <f t="shared" ref="AO876:AO883" si="117">AN876/10</f>
        <v>1.3700787401574801</v>
      </c>
      <c r="AP876" s="8">
        <v>3</v>
      </c>
      <c r="AR876" s="9"/>
      <c r="AS876" s="9"/>
      <c r="AV876" s="9"/>
      <c r="AW876" s="9"/>
      <c r="AZ876" s="9"/>
      <c r="BA876" s="9"/>
      <c r="BD876" s="27"/>
      <c r="BE876" s="27"/>
      <c r="BP876" s="27"/>
      <c r="BQ876" s="27"/>
    </row>
    <row r="877" spans="1:69" s="8" customFormat="1" x14ac:dyDescent="0.45">
      <c r="B877" s="9">
        <v>32.549999999999997</v>
      </c>
      <c r="C877" s="9">
        <v>-83.88333333333334</v>
      </c>
      <c r="D877" s="8">
        <v>65</v>
      </c>
      <c r="E877" s="8">
        <v>25</v>
      </c>
      <c r="F877" s="8">
        <v>10</v>
      </c>
      <c r="G877" s="8" t="s">
        <v>30</v>
      </c>
      <c r="H877" s="8" t="s">
        <v>60</v>
      </c>
      <c r="I877" s="8" t="s">
        <v>281</v>
      </c>
      <c r="J877" s="8">
        <v>18</v>
      </c>
      <c r="K877" s="8">
        <v>1233</v>
      </c>
      <c r="L877" s="8">
        <v>30</v>
      </c>
      <c r="M877" s="8">
        <v>1.5</v>
      </c>
      <c r="N877" s="9">
        <v>6.5</v>
      </c>
      <c r="P877" s="27"/>
      <c r="Q877" s="27"/>
      <c r="T877" s="27"/>
      <c r="U877" s="27"/>
      <c r="X877" s="33">
        <v>23.833582768124717</v>
      </c>
      <c r="Y877" s="33">
        <f t="shared" si="112"/>
        <v>2.3833582768124719</v>
      </c>
      <c r="Z877" s="29">
        <v>3</v>
      </c>
      <c r="AB877" s="8">
        <v>0.24742268041237114</v>
      </c>
      <c r="AC877" s="8">
        <f t="shared" si="113"/>
        <v>2.4742268041237116E-2</v>
      </c>
      <c r="AD877" s="8">
        <v>3</v>
      </c>
      <c r="AF877" s="9">
        <v>8.6999999999999993</v>
      </c>
      <c r="AG877" s="9">
        <f t="shared" si="114"/>
        <v>0.86999999999999988</v>
      </c>
      <c r="AH877" s="8">
        <v>3</v>
      </c>
      <c r="AJ877" s="9">
        <v>0.63500000000000001</v>
      </c>
      <c r="AK877" s="9">
        <f t="shared" si="115"/>
        <v>6.3500000000000001E-2</v>
      </c>
      <c r="AL877" s="8">
        <v>3</v>
      </c>
      <c r="AN877" s="9">
        <f t="shared" si="116"/>
        <v>13.700787401574802</v>
      </c>
      <c r="AO877" s="9">
        <f t="shared" si="117"/>
        <v>1.3700787401574801</v>
      </c>
      <c r="AP877" s="8">
        <v>3</v>
      </c>
      <c r="AR877" s="9"/>
      <c r="AS877" s="9"/>
      <c r="AV877" s="9"/>
      <c r="AW877" s="9"/>
      <c r="AZ877" s="9"/>
      <c r="BA877" s="9"/>
      <c r="BD877" s="27"/>
      <c r="BE877" s="27"/>
      <c r="BP877" s="27"/>
      <c r="BQ877" s="27"/>
    </row>
    <row r="878" spans="1:69" s="8" customFormat="1" x14ac:dyDescent="0.45">
      <c r="B878" s="9">
        <v>32.549999999999997</v>
      </c>
      <c r="C878" s="9">
        <v>-83.88333333333334</v>
      </c>
      <c r="D878" s="8">
        <v>65</v>
      </c>
      <c r="E878" s="8">
        <v>25</v>
      </c>
      <c r="F878" s="8">
        <v>10</v>
      </c>
      <c r="G878" s="8" t="s">
        <v>30</v>
      </c>
      <c r="H878" s="8" t="s">
        <v>60</v>
      </c>
      <c r="I878" s="8" t="s">
        <v>282</v>
      </c>
      <c r="J878" s="8">
        <v>18</v>
      </c>
      <c r="K878" s="8">
        <v>1233</v>
      </c>
      <c r="L878" s="8">
        <v>30</v>
      </c>
      <c r="M878" s="8">
        <v>1.5</v>
      </c>
      <c r="N878" s="9">
        <v>6.5</v>
      </c>
      <c r="P878" s="27"/>
      <c r="Q878" s="27"/>
      <c r="T878" s="27"/>
      <c r="U878" s="27"/>
      <c r="X878" s="33">
        <v>23.431745088257465</v>
      </c>
      <c r="Y878" s="33">
        <f t="shared" si="112"/>
        <v>2.3431745088257463</v>
      </c>
      <c r="Z878" s="29">
        <v>3</v>
      </c>
      <c r="AB878" s="8">
        <v>0.23367697594501718</v>
      </c>
      <c r="AC878" s="8">
        <f t="shared" si="113"/>
        <v>2.3367697594501718E-2</v>
      </c>
      <c r="AD878" s="8">
        <v>3</v>
      </c>
      <c r="AF878" s="9">
        <v>8.6999999999999993</v>
      </c>
      <c r="AG878" s="9">
        <f t="shared" si="114"/>
        <v>0.86999999999999988</v>
      </c>
      <c r="AH878" s="8">
        <v>3</v>
      </c>
      <c r="AJ878" s="9">
        <v>0.63500000000000001</v>
      </c>
      <c r="AK878" s="9">
        <f t="shared" si="115"/>
        <v>6.3500000000000001E-2</v>
      </c>
      <c r="AL878" s="8">
        <v>3</v>
      </c>
      <c r="AN878" s="9">
        <f t="shared" si="116"/>
        <v>13.700787401574802</v>
      </c>
      <c r="AO878" s="9">
        <f t="shared" si="117"/>
        <v>1.3700787401574801</v>
      </c>
      <c r="AP878" s="8">
        <v>3</v>
      </c>
      <c r="AR878" s="9"/>
      <c r="AS878" s="9"/>
      <c r="AV878" s="9"/>
      <c r="AW878" s="9"/>
      <c r="AZ878" s="9"/>
      <c r="BA878" s="9"/>
      <c r="BD878" s="27"/>
      <c r="BE878" s="27"/>
      <c r="BP878" s="27"/>
      <c r="BQ878" s="27"/>
    </row>
    <row r="879" spans="1:69" s="8" customFormat="1" x14ac:dyDescent="0.45">
      <c r="B879" s="9">
        <v>32.549999999999997</v>
      </c>
      <c r="C879" s="9">
        <v>-83.88333333333334</v>
      </c>
      <c r="D879" s="8">
        <v>65</v>
      </c>
      <c r="E879" s="8">
        <v>25</v>
      </c>
      <c r="F879" s="8">
        <v>10</v>
      </c>
      <c r="G879" s="8" t="s">
        <v>30</v>
      </c>
      <c r="H879" s="8" t="s">
        <v>60</v>
      </c>
      <c r="I879" s="8" t="s">
        <v>283</v>
      </c>
      <c r="J879" s="8">
        <v>18</v>
      </c>
      <c r="K879" s="8">
        <v>1233</v>
      </c>
      <c r="L879" s="8">
        <v>30</v>
      </c>
      <c r="M879" s="8">
        <v>1.5</v>
      </c>
      <c r="N879" s="9">
        <v>6.5</v>
      </c>
      <c r="P879" s="27"/>
      <c r="Q879" s="27"/>
      <c r="T879" s="27"/>
      <c r="U879" s="27"/>
      <c r="X879" s="33">
        <v>26.185415547998332</v>
      </c>
      <c r="Y879" s="33">
        <f t="shared" si="112"/>
        <v>2.6185415547998332</v>
      </c>
      <c r="Z879" s="29">
        <v>3</v>
      </c>
      <c r="AB879" s="8">
        <v>0.21305841924398625</v>
      </c>
      <c r="AC879" s="8">
        <f t="shared" si="113"/>
        <v>2.1305841924398626E-2</v>
      </c>
      <c r="AD879" s="8">
        <v>3</v>
      </c>
      <c r="AF879" s="9">
        <v>8.6999999999999993</v>
      </c>
      <c r="AG879" s="9">
        <f t="shared" si="114"/>
        <v>0.86999999999999988</v>
      </c>
      <c r="AH879" s="8">
        <v>3</v>
      </c>
      <c r="AJ879" s="9">
        <v>0.63500000000000001</v>
      </c>
      <c r="AK879" s="9">
        <f t="shared" si="115"/>
        <v>6.3500000000000001E-2</v>
      </c>
      <c r="AL879" s="8">
        <v>3</v>
      </c>
      <c r="AN879" s="9">
        <f t="shared" si="116"/>
        <v>13.700787401574802</v>
      </c>
      <c r="AO879" s="9">
        <f t="shared" si="117"/>
        <v>1.3700787401574801</v>
      </c>
      <c r="AP879" s="8">
        <v>3</v>
      </c>
      <c r="AR879" s="9"/>
      <c r="AS879" s="9"/>
      <c r="AV879" s="9"/>
      <c r="AW879" s="9"/>
      <c r="AZ879" s="9"/>
      <c r="BA879" s="9"/>
      <c r="BD879" s="27"/>
      <c r="BE879" s="27"/>
      <c r="BP879" s="27"/>
      <c r="BQ879" s="27"/>
    </row>
    <row r="880" spans="1:69" s="8" customFormat="1" x14ac:dyDescent="0.45">
      <c r="B880" s="9">
        <v>32.549999999999997</v>
      </c>
      <c r="C880" s="9">
        <v>-83.88333333333334</v>
      </c>
      <c r="D880" s="8">
        <v>65</v>
      </c>
      <c r="E880" s="8">
        <v>25</v>
      </c>
      <c r="F880" s="8">
        <v>10</v>
      </c>
      <c r="G880" s="8" t="s">
        <v>30</v>
      </c>
      <c r="H880" s="8" t="s">
        <v>60</v>
      </c>
      <c r="I880" s="8" t="s">
        <v>284</v>
      </c>
      <c r="J880" s="8">
        <v>18</v>
      </c>
      <c r="K880" s="8">
        <v>1233</v>
      </c>
      <c r="L880" s="8">
        <v>30</v>
      </c>
      <c r="M880" s="8">
        <v>1.5</v>
      </c>
      <c r="N880" s="9">
        <v>6.5</v>
      </c>
      <c r="P880" s="27"/>
      <c r="Q880" s="27"/>
      <c r="T880" s="27"/>
      <c r="U880" s="27"/>
      <c r="X880" s="33">
        <v>19.760903287393351</v>
      </c>
      <c r="Y880" s="33">
        <f t="shared" si="112"/>
        <v>1.976090328739335</v>
      </c>
      <c r="Z880" s="29">
        <v>3</v>
      </c>
      <c r="AB880" s="8">
        <v>0.21305841924398625</v>
      </c>
      <c r="AC880" s="8">
        <f t="shared" si="113"/>
        <v>2.1305841924398626E-2</v>
      </c>
      <c r="AD880" s="8">
        <v>3</v>
      </c>
      <c r="AF880" s="9">
        <v>8.6999999999999993</v>
      </c>
      <c r="AG880" s="9">
        <f t="shared" si="114"/>
        <v>0.86999999999999988</v>
      </c>
      <c r="AH880" s="8">
        <v>3</v>
      </c>
      <c r="AJ880" s="9">
        <v>0.63500000000000001</v>
      </c>
      <c r="AK880" s="9">
        <f t="shared" si="115"/>
        <v>6.3500000000000001E-2</v>
      </c>
      <c r="AL880" s="8">
        <v>3</v>
      </c>
      <c r="AN880" s="9">
        <f t="shared" si="116"/>
        <v>13.700787401574802</v>
      </c>
      <c r="AO880" s="9">
        <f t="shared" si="117"/>
        <v>1.3700787401574801</v>
      </c>
      <c r="AP880" s="8">
        <v>3</v>
      </c>
      <c r="AR880" s="9"/>
      <c r="AS880" s="9"/>
      <c r="AV880" s="9"/>
      <c r="AW880" s="9"/>
      <c r="AZ880" s="9"/>
      <c r="BA880" s="9"/>
      <c r="BD880" s="27"/>
      <c r="BE880" s="27"/>
      <c r="BP880" s="27"/>
      <c r="BQ880" s="27"/>
    </row>
    <row r="881" spans="1:69" s="8" customFormat="1" x14ac:dyDescent="0.45">
      <c r="B881" s="9">
        <v>32.549999999999997</v>
      </c>
      <c r="C881" s="9">
        <v>-83.88333333333334</v>
      </c>
      <c r="D881" s="8">
        <v>65</v>
      </c>
      <c r="E881" s="8">
        <v>25</v>
      </c>
      <c r="F881" s="8">
        <v>10</v>
      </c>
      <c r="G881" s="8" t="s">
        <v>30</v>
      </c>
      <c r="H881" s="8" t="s">
        <v>60</v>
      </c>
      <c r="I881" s="8" t="s">
        <v>285</v>
      </c>
      <c r="J881" s="8">
        <v>18</v>
      </c>
      <c r="K881" s="8">
        <v>1233</v>
      </c>
      <c r="L881" s="8">
        <v>30</v>
      </c>
      <c r="M881" s="8">
        <v>1.5</v>
      </c>
      <c r="N881" s="9">
        <v>6.5</v>
      </c>
      <c r="P881" s="27"/>
      <c r="Q881" s="27"/>
      <c r="T881" s="27"/>
      <c r="U881" s="27"/>
      <c r="X881" s="33">
        <v>19.821948296524585</v>
      </c>
      <c r="Y881" s="33">
        <f t="shared" si="112"/>
        <v>1.9821948296524585</v>
      </c>
      <c r="Z881" s="29">
        <v>3</v>
      </c>
      <c r="AB881" s="8">
        <v>0.1970217640320733</v>
      </c>
      <c r="AC881" s="8">
        <f t="shared" si="113"/>
        <v>1.970217640320733E-2</v>
      </c>
      <c r="AD881" s="8">
        <v>3</v>
      </c>
      <c r="AF881" s="9">
        <v>8.6999999999999993</v>
      </c>
      <c r="AG881" s="9">
        <f t="shared" si="114"/>
        <v>0.86999999999999988</v>
      </c>
      <c r="AH881" s="8">
        <v>3</v>
      </c>
      <c r="AJ881" s="9">
        <v>0.63500000000000001</v>
      </c>
      <c r="AK881" s="9">
        <f t="shared" si="115"/>
        <v>6.3500000000000001E-2</v>
      </c>
      <c r="AL881" s="8">
        <v>3</v>
      </c>
      <c r="AN881" s="9">
        <f t="shared" si="116"/>
        <v>13.700787401574802</v>
      </c>
      <c r="AO881" s="9">
        <f t="shared" si="117"/>
        <v>1.3700787401574801</v>
      </c>
      <c r="AP881" s="8">
        <v>3</v>
      </c>
      <c r="AR881" s="9"/>
      <c r="AS881" s="9"/>
      <c r="AV881" s="9"/>
      <c r="AW881" s="9"/>
      <c r="AZ881" s="9"/>
      <c r="BA881" s="9"/>
      <c r="BD881" s="27"/>
      <c r="BE881" s="27"/>
      <c r="BP881" s="27"/>
      <c r="BQ881" s="27"/>
    </row>
    <row r="882" spans="1:69" s="8" customFormat="1" x14ac:dyDescent="0.45">
      <c r="B882" s="9">
        <v>32.549999999999997</v>
      </c>
      <c r="C882" s="9">
        <v>-83.88333333333334</v>
      </c>
      <c r="D882" s="8">
        <v>65</v>
      </c>
      <c r="E882" s="8">
        <v>25</v>
      </c>
      <c r="F882" s="8">
        <v>10</v>
      </c>
      <c r="G882" s="8" t="s">
        <v>30</v>
      </c>
      <c r="H882" s="8" t="s">
        <v>60</v>
      </c>
      <c r="I882" s="8" t="s">
        <v>286</v>
      </c>
      <c r="J882" s="8">
        <v>18</v>
      </c>
      <c r="K882" s="8">
        <v>1233</v>
      </c>
      <c r="L882" s="8">
        <v>30</v>
      </c>
      <c r="M882" s="8">
        <v>1.5</v>
      </c>
      <c r="N882" s="9">
        <v>6.5</v>
      </c>
      <c r="P882" s="27"/>
      <c r="Q882" s="27"/>
      <c r="T882" s="27"/>
      <c r="U882" s="27"/>
      <c r="X882" s="33">
        <v>22.946888850843649</v>
      </c>
      <c r="Y882" s="33">
        <f t="shared" si="112"/>
        <v>2.2946888850843647</v>
      </c>
      <c r="Z882" s="29">
        <v>3</v>
      </c>
      <c r="AB882" s="8">
        <v>0.21534936998854526</v>
      </c>
      <c r="AC882" s="8">
        <f t="shared" si="113"/>
        <v>2.1534936998854524E-2</v>
      </c>
      <c r="AD882" s="8">
        <v>3</v>
      </c>
      <c r="AF882" s="9">
        <v>8.6999999999999993</v>
      </c>
      <c r="AG882" s="9">
        <f t="shared" si="114"/>
        <v>0.86999999999999988</v>
      </c>
      <c r="AH882" s="8">
        <v>3</v>
      </c>
      <c r="AJ882" s="9">
        <v>0.63500000000000001</v>
      </c>
      <c r="AK882" s="9">
        <f t="shared" si="115"/>
        <v>6.3500000000000001E-2</v>
      </c>
      <c r="AL882" s="8">
        <v>3</v>
      </c>
      <c r="AN882" s="9">
        <f t="shared" si="116"/>
        <v>13.700787401574802</v>
      </c>
      <c r="AO882" s="9">
        <f t="shared" si="117"/>
        <v>1.3700787401574801</v>
      </c>
      <c r="AP882" s="8">
        <v>3</v>
      </c>
      <c r="AR882" s="9"/>
      <c r="AS882" s="9"/>
      <c r="AV882" s="9"/>
      <c r="AW882" s="9"/>
      <c r="AZ882" s="9"/>
      <c r="BA882" s="9"/>
      <c r="BD882" s="27"/>
      <c r="BE882" s="27"/>
      <c r="BP882" s="27"/>
      <c r="BQ882" s="27"/>
    </row>
    <row r="883" spans="1:69" s="8" customFormat="1" x14ac:dyDescent="0.45">
      <c r="B883" s="9">
        <v>32.549999999999997</v>
      </c>
      <c r="C883" s="9">
        <v>-83.88333333333334</v>
      </c>
      <c r="D883" s="8">
        <v>65</v>
      </c>
      <c r="E883" s="8">
        <v>25</v>
      </c>
      <c r="F883" s="8">
        <v>10</v>
      </c>
      <c r="G883" s="8" t="s">
        <v>30</v>
      </c>
      <c r="H883" s="8" t="s">
        <v>60</v>
      </c>
      <c r="I883" s="8" t="s">
        <v>287</v>
      </c>
      <c r="J883" s="8">
        <v>18</v>
      </c>
      <c r="K883" s="8">
        <v>1233</v>
      </c>
      <c r="L883" s="8">
        <v>30</v>
      </c>
      <c r="M883" s="8">
        <v>1.5</v>
      </c>
      <c r="N883" s="9">
        <v>6.5</v>
      </c>
      <c r="P883" s="27"/>
      <c r="Q883" s="27"/>
      <c r="T883" s="27"/>
      <c r="U883" s="27"/>
      <c r="X883" s="33">
        <v>25.76299720367517</v>
      </c>
      <c r="Y883" s="33">
        <f t="shared" si="112"/>
        <v>2.5762997203675169</v>
      </c>
      <c r="Z883" s="29">
        <v>3</v>
      </c>
      <c r="AB883" s="8">
        <v>0.22680412371134021</v>
      </c>
      <c r="AC883" s="8">
        <f t="shared" si="113"/>
        <v>2.268041237113402E-2</v>
      </c>
      <c r="AD883" s="8">
        <v>3</v>
      </c>
      <c r="AF883" s="9">
        <v>8.6999999999999993</v>
      </c>
      <c r="AG883" s="9">
        <f t="shared" si="114"/>
        <v>0.86999999999999988</v>
      </c>
      <c r="AH883" s="8">
        <v>3</v>
      </c>
      <c r="AJ883" s="9">
        <v>0.63500000000000001</v>
      </c>
      <c r="AK883" s="9">
        <f t="shared" si="115"/>
        <v>6.3500000000000001E-2</v>
      </c>
      <c r="AL883" s="8">
        <v>3</v>
      </c>
      <c r="AN883" s="9">
        <f t="shared" si="116"/>
        <v>13.700787401574802</v>
      </c>
      <c r="AO883" s="9">
        <f t="shared" si="117"/>
        <v>1.3700787401574801</v>
      </c>
      <c r="AP883" s="8">
        <v>3</v>
      </c>
      <c r="AR883" s="9"/>
      <c r="AS883" s="9"/>
      <c r="AV883" s="9"/>
      <c r="AW883" s="9"/>
      <c r="AZ883" s="9"/>
      <c r="BA883" s="9"/>
      <c r="BD883" s="27"/>
      <c r="BE883" s="27"/>
      <c r="BP883" s="27"/>
      <c r="BQ883" s="27"/>
    </row>
    <row r="884" spans="1:69" s="8" customFormat="1" x14ac:dyDescent="0.45">
      <c r="A884" s="8" t="s">
        <v>288</v>
      </c>
      <c r="B884" s="9">
        <v>32.549999999999997</v>
      </c>
      <c r="C884" s="9">
        <v>-83.88333333333334</v>
      </c>
      <c r="D884" s="8">
        <v>65</v>
      </c>
      <c r="E884" s="8">
        <v>25</v>
      </c>
      <c r="F884" s="8">
        <v>10</v>
      </c>
      <c r="G884" s="8" t="s">
        <v>30</v>
      </c>
      <c r="H884" s="8" t="s">
        <v>289</v>
      </c>
      <c r="I884" s="8" t="s">
        <v>190</v>
      </c>
      <c r="J884" s="8">
        <v>18</v>
      </c>
      <c r="K884" s="8">
        <v>1233</v>
      </c>
      <c r="L884" s="8">
        <v>30</v>
      </c>
      <c r="M884" s="8">
        <v>1.5</v>
      </c>
      <c r="N884" s="9"/>
      <c r="P884" s="27"/>
      <c r="Q884" s="27"/>
      <c r="T884" s="27"/>
      <c r="U884" s="27"/>
      <c r="X884" s="33">
        <v>12.127777777777778</v>
      </c>
      <c r="Y884" s="33">
        <f t="shared" si="112"/>
        <v>1.2127777777777777</v>
      </c>
      <c r="Z884" s="29">
        <v>3</v>
      </c>
      <c r="AB884" s="33">
        <v>7.9553526128868582E-2</v>
      </c>
      <c r="AC884" s="8">
        <f t="shared" si="113"/>
        <v>7.9553526128868582E-3</v>
      </c>
      <c r="AD884" s="8">
        <v>3</v>
      </c>
      <c r="AF884" s="9"/>
      <c r="AG884" s="9"/>
      <c r="AJ884" s="9"/>
      <c r="AK884" s="9"/>
      <c r="AN884" s="9"/>
      <c r="AO884" s="9"/>
      <c r="AR884" s="9"/>
      <c r="AS884" s="9"/>
      <c r="AV884" s="9"/>
      <c r="AW884" s="9"/>
      <c r="AZ884" s="9"/>
      <c r="BA884" s="9"/>
      <c r="BD884" s="27"/>
      <c r="BE884" s="27"/>
      <c r="BP884" s="27"/>
      <c r="BQ884" s="27"/>
    </row>
    <row r="885" spans="1:69" s="8" customFormat="1" x14ac:dyDescent="0.45">
      <c r="B885" s="9">
        <v>32.549999999999997</v>
      </c>
      <c r="C885" s="9">
        <v>-83.88333333333334</v>
      </c>
      <c r="D885" s="8">
        <v>65</v>
      </c>
      <c r="E885" s="8">
        <v>25</v>
      </c>
      <c r="F885" s="8">
        <v>10</v>
      </c>
      <c r="G885" s="8" t="s">
        <v>30</v>
      </c>
      <c r="H885" s="8" t="s">
        <v>289</v>
      </c>
      <c r="I885" s="8" t="s">
        <v>290</v>
      </c>
      <c r="J885" s="8">
        <v>18</v>
      </c>
      <c r="K885" s="8">
        <v>1233</v>
      </c>
      <c r="L885" s="8">
        <v>30</v>
      </c>
      <c r="M885" s="8">
        <v>1.5</v>
      </c>
      <c r="N885" s="9"/>
      <c r="P885" s="27"/>
      <c r="Q885" s="27"/>
      <c r="T885" s="27"/>
      <c r="U885" s="27"/>
      <c r="X885" s="33">
        <v>12.783333333333333</v>
      </c>
      <c r="Y885" s="33">
        <f t="shared" si="112"/>
        <v>1.2783333333333333</v>
      </c>
      <c r="Z885" s="29">
        <v>3</v>
      </c>
      <c r="AB885" s="33">
        <v>0.10816844241501775</v>
      </c>
      <c r="AC885" s="8">
        <f t="shared" si="113"/>
        <v>1.0816844241501774E-2</v>
      </c>
      <c r="AD885" s="8">
        <v>3</v>
      </c>
      <c r="AF885" s="9"/>
      <c r="AG885" s="9"/>
      <c r="AJ885" s="9"/>
      <c r="AK885" s="9"/>
      <c r="AN885" s="9"/>
      <c r="AO885" s="9"/>
      <c r="AR885" s="9"/>
      <c r="AS885" s="9"/>
      <c r="AV885" s="9"/>
      <c r="AW885" s="9"/>
      <c r="AZ885" s="9"/>
      <c r="BA885" s="9"/>
      <c r="BD885" s="27"/>
      <c r="BE885" s="27"/>
      <c r="BP885" s="27"/>
      <c r="BQ885" s="27"/>
    </row>
    <row r="886" spans="1:69" s="8" customFormat="1" x14ac:dyDescent="0.45">
      <c r="B886" s="9">
        <v>32.549999999999997</v>
      </c>
      <c r="C886" s="9">
        <v>-83.88333333333334</v>
      </c>
      <c r="D886" s="8">
        <v>65</v>
      </c>
      <c r="E886" s="8">
        <v>25</v>
      </c>
      <c r="F886" s="8">
        <v>10</v>
      </c>
      <c r="G886" s="8" t="s">
        <v>30</v>
      </c>
      <c r="H886" s="8" t="s">
        <v>289</v>
      </c>
      <c r="I886" s="8" t="s">
        <v>291</v>
      </c>
      <c r="J886" s="8">
        <v>18</v>
      </c>
      <c r="K886" s="8">
        <v>1233</v>
      </c>
      <c r="L886" s="8">
        <v>30</v>
      </c>
      <c r="M886" s="8">
        <v>1.5</v>
      </c>
      <c r="N886" s="9"/>
      <c r="P886" s="27"/>
      <c r="Q886" s="27"/>
      <c r="T886" s="27"/>
      <c r="U886" s="27"/>
      <c r="X886" s="33">
        <v>12.422222222222222</v>
      </c>
      <c r="Y886" s="33">
        <f t="shared" si="112"/>
        <v>1.2422222222222223</v>
      </c>
      <c r="Z886" s="29">
        <v>3</v>
      </c>
      <c r="AB886" s="33">
        <v>9.7412480974124804E-2</v>
      </c>
      <c r="AC886" s="8">
        <f t="shared" si="113"/>
        <v>9.7412480974124801E-3</v>
      </c>
      <c r="AD886" s="8">
        <v>3</v>
      </c>
      <c r="AF886" s="9"/>
      <c r="AG886" s="9"/>
      <c r="AJ886" s="9"/>
      <c r="AK886" s="9"/>
      <c r="AN886" s="9"/>
      <c r="AO886" s="9"/>
      <c r="AR886" s="9"/>
      <c r="AS886" s="9"/>
      <c r="AV886" s="9"/>
      <c r="AW886" s="9"/>
      <c r="AZ886" s="9"/>
      <c r="BA886" s="9"/>
      <c r="BD886" s="27"/>
      <c r="BE886" s="27"/>
      <c r="BP886" s="27"/>
      <c r="BQ886" s="27"/>
    </row>
    <row r="887" spans="1:69" s="8" customFormat="1" x14ac:dyDescent="0.45">
      <c r="B887" s="9">
        <v>32.549999999999997</v>
      </c>
      <c r="C887" s="9">
        <v>-83.88333333333334</v>
      </c>
      <c r="D887" s="8">
        <v>65</v>
      </c>
      <c r="E887" s="8">
        <v>25</v>
      </c>
      <c r="F887" s="8">
        <v>10</v>
      </c>
      <c r="G887" s="8" t="s">
        <v>30</v>
      </c>
      <c r="H887" s="8" t="s">
        <v>289</v>
      </c>
      <c r="I887" s="8" t="s">
        <v>292</v>
      </c>
      <c r="J887" s="8">
        <v>18</v>
      </c>
      <c r="K887" s="8">
        <v>1233</v>
      </c>
      <c r="L887" s="8">
        <v>30</v>
      </c>
      <c r="M887" s="8">
        <v>1.5</v>
      </c>
      <c r="N887" s="9"/>
      <c r="P887" s="27"/>
      <c r="Q887" s="27"/>
      <c r="T887" s="27"/>
      <c r="U887" s="27"/>
      <c r="X887" s="33">
        <v>11.666666666666666</v>
      </c>
      <c r="Y887" s="33">
        <f t="shared" si="112"/>
        <v>1.1666666666666665</v>
      </c>
      <c r="Z887" s="29">
        <v>3</v>
      </c>
      <c r="AB887" s="33">
        <v>8.1380010147133419E-2</v>
      </c>
      <c r="AC887" s="8">
        <f t="shared" si="113"/>
        <v>8.1380010147133423E-3</v>
      </c>
      <c r="AD887" s="8">
        <v>3</v>
      </c>
      <c r="AF887" s="9"/>
      <c r="AG887" s="9"/>
      <c r="AJ887" s="9"/>
      <c r="AK887" s="9"/>
      <c r="AN887" s="9"/>
      <c r="AO887" s="9"/>
      <c r="AR887" s="9"/>
      <c r="AS887" s="9"/>
      <c r="AV887" s="9"/>
      <c r="AW887" s="9"/>
      <c r="AZ887" s="9"/>
      <c r="BA887" s="9"/>
      <c r="BD887" s="27"/>
      <c r="BE887" s="27"/>
      <c r="BP887" s="27"/>
      <c r="BQ887" s="27"/>
    </row>
    <row r="888" spans="1:69" s="8" customFormat="1" x14ac:dyDescent="0.45">
      <c r="B888" s="9">
        <v>32.549999999999997</v>
      </c>
      <c r="C888" s="9">
        <v>-83.88333333333334</v>
      </c>
      <c r="D888" s="8">
        <v>65</v>
      </c>
      <c r="E888" s="8">
        <v>25</v>
      </c>
      <c r="F888" s="8">
        <v>10</v>
      </c>
      <c r="G888" s="8" t="s">
        <v>30</v>
      </c>
      <c r="H888" s="8" t="s">
        <v>289</v>
      </c>
      <c r="I888" s="8" t="s">
        <v>293</v>
      </c>
      <c r="J888" s="8">
        <v>18</v>
      </c>
      <c r="K888" s="8">
        <v>1233</v>
      </c>
      <c r="L888" s="8">
        <v>30</v>
      </c>
      <c r="M888" s="8">
        <v>1.5</v>
      </c>
      <c r="N888" s="9"/>
      <c r="P888" s="27"/>
      <c r="Q888" s="27"/>
      <c r="T888" s="27"/>
      <c r="U888" s="27"/>
      <c r="X888" s="33">
        <v>11.822222222222223</v>
      </c>
      <c r="Y888" s="33">
        <f t="shared" si="112"/>
        <v>1.1822222222222223</v>
      </c>
      <c r="Z888" s="29">
        <v>3</v>
      </c>
      <c r="AB888" s="33">
        <v>7.2653475393201411E-2</v>
      </c>
      <c r="AC888" s="8">
        <f t="shared" si="113"/>
        <v>7.2653475393201408E-3</v>
      </c>
      <c r="AD888" s="8">
        <v>3</v>
      </c>
      <c r="AF888" s="9"/>
      <c r="AG888" s="9"/>
      <c r="AJ888" s="9"/>
      <c r="AK888" s="9"/>
      <c r="AN888" s="9"/>
      <c r="AO888" s="9"/>
      <c r="AR888" s="9"/>
      <c r="AS888" s="9"/>
      <c r="AV888" s="9"/>
      <c r="AW888" s="9"/>
      <c r="AZ888" s="9"/>
      <c r="BA888" s="9"/>
      <c r="BD888" s="27"/>
      <c r="BE888" s="27"/>
      <c r="BP888" s="27"/>
      <c r="BQ888" s="27"/>
    </row>
    <row r="889" spans="1:69" s="8" customFormat="1" x14ac:dyDescent="0.45">
      <c r="B889" s="9">
        <v>32.549999999999997</v>
      </c>
      <c r="C889" s="9">
        <v>-83.88333333333334</v>
      </c>
      <c r="D889" s="8">
        <v>65</v>
      </c>
      <c r="E889" s="8">
        <v>25</v>
      </c>
      <c r="F889" s="8">
        <v>10</v>
      </c>
      <c r="G889" s="8" t="s">
        <v>30</v>
      </c>
      <c r="H889" s="8" t="s">
        <v>289</v>
      </c>
      <c r="I889" s="8" t="s">
        <v>294</v>
      </c>
      <c r="J889" s="8">
        <v>18</v>
      </c>
      <c r="K889" s="8">
        <v>1233</v>
      </c>
      <c r="L889" s="8">
        <v>30</v>
      </c>
      <c r="M889" s="8">
        <v>1.5</v>
      </c>
      <c r="N889" s="9"/>
      <c r="P889" s="27"/>
      <c r="Q889" s="27"/>
      <c r="T889" s="27"/>
      <c r="U889" s="27"/>
      <c r="X889" s="33">
        <v>13.777777777777779</v>
      </c>
      <c r="Y889" s="33">
        <f t="shared" si="112"/>
        <v>1.3777777777777778</v>
      </c>
      <c r="Z889" s="29">
        <v>3</v>
      </c>
      <c r="AB889" s="33">
        <v>0.12095383054287163</v>
      </c>
      <c r="AC889" s="8">
        <f t="shared" si="113"/>
        <v>1.2095383054287163E-2</v>
      </c>
      <c r="AD889" s="8">
        <v>3</v>
      </c>
      <c r="AF889" s="9"/>
      <c r="AG889" s="9"/>
      <c r="AJ889" s="9"/>
      <c r="AK889" s="9"/>
      <c r="AN889" s="9"/>
      <c r="AO889" s="9"/>
      <c r="AR889" s="9"/>
      <c r="AS889" s="9"/>
      <c r="AV889" s="9"/>
      <c r="AW889" s="9"/>
      <c r="AZ889" s="9"/>
      <c r="BA889" s="9"/>
      <c r="BD889" s="27"/>
      <c r="BE889" s="27"/>
      <c r="BP889" s="27"/>
      <c r="BQ889" s="27"/>
    </row>
    <row r="890" spans="1:69" s="8" customFormat="1" x14ac:dyDescent="0.45">
      <c r="B890" s="9">
        <v>32.549999999999997</v>
      </c>
      <c r="C890" s="9">
        <v>-83.88333333333334</v>
      </c>
      <c r="D890" s="8">
        <v>65</v>
      </c>
      <c r="E890" s="8">
        <v>25</v>
      </c>
      <c r="F890" s="8">
        <v>10</v>
      </c>
      <c r="G890" s="8" t="s">
        <v>30</v>
      </c>
      <c r="H890" s="8" t="s">
        <v>289</v>
      </c>
      <c r="I890" s="8" t="s">
        <v>295</v>
      </c>
      <c r="J890" s="8">
        <v>18</v>
      </c>
      <c r="K890" s="8">
        <v>1233</v>
      </c>
      <c r="L890" s="8">
        <v>30</v>
      </c>
      <c r="M890" s="8">
        <v>1.5</v>
      </c>
      <c r="N890" s="9"/>
      <c r="P890" s="27"/>
      <c r="Q890" s="27"/>
      <c r="T890" s="27"/>
      <c r="U890" s="27"/>
      <c r="X890" s="33">
        <v>12.533333333333333</v>
      </c>
      <c r="Y890" s="33">
        <f t="shared" si="112"/>
        <v>1.2533333333333334</v>
      </c>
      <c r="Z890" s="29">
        <v>3</v>
      </c>
      <c r="AB890" s="33">
        <v>0.10512430238457635</v>
      </c>
      <c r="AC890" s="8">
        <f t="shared" si="113"/>
        <v>1.0512430238457635E-2</v>
      </c>
      <c r="AD890" s="8">
        <v>3</v>
      </c>
      <c r="AF890" s="9"/>
      <c r="AG890" s="9"/>
      <c r="AJ890" s="9"/>
      <c r="AK890" s="9"/>
      <c r="AN890" s="9"/>
      <c r="AO890" s="9"/>
      <c r="AR890" s="9"/>
      <c r="AS890" s="9"/>
      <c r="AV890" s="9"/>
      <c r="AW890" s="9"/>
      <c r="AZ890" s="9"/>
      <c r="BA890" s="9"/>
      <c r="BD890" s="27"/>
      <c r="BE890" s="27"/>
      <c r="BP890" s="27"/>
      <c r="BQ890" s="27"/>
    </row>
    <row r="891" spans="1:69" s="8" customFormat="1" x14ac:dyDescent="0.45">
      <c r="B891" s="9">
        <v>32.549999999999997</v>
      </c>
      <c r="C891" s="9">
        <v>-83.88333333333334</v>
      </c>
      <c r="D891" s="8">
        <v>65</v>
      </c>
      <c r="E891" s="8">
        <v>25</v>
      </c>
      <c r="F891" s="8">
        <v>10</v>
      </c>
      <c r="G891" s="8" t="s">
        <v>30</v>
      </c>
      <c r="H891" s="8" t="s">
        <v>289</v>
      </c>
      <c r="I891" s="8" t="s">
        <v>285</v>
      </c>
      <c r="J891" s="8">
        <v>18</v>
      </c>
      <c r="K891" s="8">
        <v>1233</v>
      </c>
      <c r="L891" s="8">
        <v>30</v>
      </c>
      <c r="M891" s="8">
        <v>1.5</v>
      </c>
      <c r="N891" s="9"/>
      <c r="P891" s="27"/>
      <c r="Q891" s="27"/>
      <c r="T891" s="27"/>
      <c r="U891" s="27"/>
      <c r="X891" s="33">
        <v>11.8</v>
      </c>
      <c r="Y891" s="33">
        <f t="shared" si="112"/>
        <v>1.1800000000000002</v>
      </c>
      <c r="Z891" s="29">
        <v>3</v>
      </c>
      <c r="AB891" s="33">
        <v>7.9756468797564692E-2</v>
      </c>
      <c r="AC891" s="8">
        <f t="shared" si="113"/>
        <v>7.9756468797564685E-3</v>
      </c>
      <c r="AD891" s="8">
        <v>3</v>
      </c>
      <c r="AF891" s="9"/>
      <c r="AG891" s="9"/>
      <c r="AJ891" s="9"/>
      <c r="AK891" s="9"/>
      <c r="AN891" s="9"/>
      <c r="AO891" s="9"/>
      <c r="AR891" s="9"/>
      <c r="AS891" s="9"/>
      <c r="AV891" s="9"/>
      <c r="AW891" s="9"/>
      <c r="AZ891" s="9"/>
      <c r="BA891" s="9"/>
      <c r="BD891" s="27"/>
      <c r="BE891" s="27"/>
      <c r="BP891" s="27"/>
      <c r="BQ891" s="27"/>
    </row>
    <row r="892" spans="1:69" s="8" customFormat="1" x14ac:dyDescent="0.45">
      <c r="B892" s="9">
        <v>32.549999999999997</v>
      </c>
      <c r="C892" s="9">
        <v>-83.88333333333334</v>
      </c>
      <c r="D892" s="8">
        <v>65</v>
      </c>
      <c r="E892" s="8">
        <v>25</v>
      </c>
      <c r="F892" s="8">
        <v>10</v>
      </c>
      <c r="G892" s="8" t="s">
        <v>30</v>
      </c>
      <c r="H892" s="8" t="s">
        <v>289</v>
      </c>
      <c r="I892" s="8" t="s">
        <v>296</v>
      </c>
      <c r="J892" s="8">
        <v>18</v>
      </c>
      <c r="K892" s="8">
        <v>1233</v>
      </c>
      <c r="L892" s="8">
        <v>30</v>
      </c>
      <c r="M892" s="8">
        <v>1.5</v>
      </c>
      <c r="N892" s="9"/>
      <c r="P892" s="27"/>
      <c r="Q892" s="27"/>
      <c r="T892" s="27"/>
      <c r="U892" s="27"/>
      <c r="X892" s="33">
        <v>12.466666666666667</v>
      </c>
      <c r="Y892" s="33">
        <f t="shared" si="112"/>
        <v>1.2466666666666666</v>
      </c>
      <c r="Z892" s="29">
        <v>3</v>
      </c>
      <c r="AB892" s="33">
        <v>9.6194824961948255E-2</v>
      </c>
      <c r="AC892" s="8">
        <f t="shared" si="113"/>
        <v>9.6194824961948252E-3</v>
      </c>
      <c r="AD892" s="8">
        <v>3</v>
      </c>
      <c r="AF892" s="9"/>
      <c r="AG892" s="9"/>
      <c r="AJ892" s="9"/>
      <c r="AK892" s="9"/>
      <c r="AN892" s="9"/>
      <c r="AO892" s="9"/>
      <c r="AR892" s="9"/>
      <c r="AS892" s="9"/>
      <c r="AV892" s="9"/>
      <c r="AW892" s="9"/>
      <c r="AZ892" s="9"/>
      <c r="BA892" s="9"/>
      <c r="BD892" s="27"/>
      <c r="BE892" s="27"/>
      <c r="BP892" s="27"/>
      <c r="BQ892" s="27"/>
    </row>
    <row r="893" spans="1:69" s="8" customFormat="1" x14ac:dyDescent="0.45">
      <c r="B893" s="9">
        <v>32.549999999999997</v>
      </c>
      <c r="C893" s="9">
        <v>-83.88333333333334</v>
      </c>
      <c r="D893" s="8">
        <v>65</v>
      </c>
      <c r="E893" s="8">
        <v>25</v>
      </c>
      <c r="F893" s="8">
        <v>10</v>
      </c>
      <c r="G893" s="8" t="s">
        <v>30</v>
      </c>
      <c r="H893" s="8" t="s">
        <v>289</v>
      </c>
      <c r="I893" s="8" t="s">
        <v>297</v>
      </c>
      <c r="J893" s="8">
        <v>18</v>
      </c>
      <c r="K893" s="8">
        <v>1233</v>
      </c>
      <c r="L893" s="8">
        <v>30</v>
      </c>
      <c r="M893" s="8">
        <v>1.5</v>
      </c>
      <c r="N893" s="9"/>
      <c r="P893" s="27"/>
      <c r="Q893" s="27"/>
      <c r="T893" s="27"/>
      <c r="U893" s="27"/>
      <c r="X893" s="33">
        <v>13.311111111111112</v>
      </c>
      <c r="Y893" s="33">
        <f t="shared" si="112"/>
        <v>1.3311111111111111</v>
      </c>
      <c r="Z893" s="29">
        <v>3</v>
      </c>
      <c r="AB893" s="33">
        <v>0.10898021308980213</v>
      </c>
      <c r="AC893" s="8">
        <f t="shared" si="113"/>
        <v>1.0898021308980214E-2</v>
      </c>
      <c r="AD893" s="8">
        <v>3</v>
      </c>
      <c r="AF893" s="9"/>
      <c r="AG893" s="9"/>
      <c r="AJ893" s="9"/>
      <c r="AK893" s="9"/>
      <c r="AN893" s="9"/>
      <c r="AO893" s="9"/>
      <c r="AR893" s="9"/>
      <c r="AS893" s="9"/>
      <c r="AV893" s="9"/>
      <c r="AW893" s="9"/>
      <c r="AZ893" s="9"/>
      <c r="BA893" s="9"/>
      <c r="BD893" s="27"/>
      <c r="BE893" s="27"/>
      <c r="BP893" s="27"/>
      <c r="BQ893" s="27"/>
    </row>
    <row r="894" spans="1:69" s="8" customFormat="1" x14ac:dyDescent="0.45">
      <c r="A894" s="8" t="s">
        <v>298</v>
      </c>
      <c r="B894" s="9">
        <v>32.549999999999997</v>
      </c>
      <c r="C894" s="9">
        <v>-83.88333333333334</v>
      </c>
      <c r="D894" s="8">
        <v>65</v>
      </c>
      <c r="E894" s="8">
        <v>20</v>
      </c>
      <c r="F894" s="8">
        <v>15</v>
      </c>
      <c r="G894" s="8" t="s">
        <v>30</v>
      </c>
      <c r="H894" s="8" t="s">
        <v>299</v>
      </c>
      <c r="I894" s="8">
        <v>1996</v>
      </c>
      <c r="J894" s="8">
        <v>18</v>
      </c>
      <c r="K894" s="8">
        <v>1233</v>
      </c>
      <c r="L894" s="8">
        <v>30</v>
      </c>
      <c r="M894" s="8">
        <v>1.3</v>
      </c>
      <c r="N894" s="9"/>
      <c r="P894" s="27"/>
      <c r="Q894" s="27"/>
      <c r="T894" s="27"/>
      <c r="U894" s="27"/>
      <c r="X894" s="33">
        <v>14.3</v>
      </c>
      <c r="Y894" s="33">
        <f t="shared" si="112"/>
        <v>1.4300000000000002</v>
      </c>
      <c r="Z894" s="29">
        <v>4</v>
      </c>
      <c r="AB894" s="8">
        <v>5.8541859746679026E-2</v>
      </c>
      <c r="AC894" s="8">
        <f t="shared" si="113"/>
        <v>5.8541859746679024E-3</v>
      </c>
      <c r="AD894" s="8">
        <v>4</v>
      </c>
      <c r="AF894" s="9">
        <v>5.6</v>
      </c>
      <c r="AG894" s="8">
        <f t="shared" ref="AG894:AG910" si="118">AF894/10</f>
        <v>0.55999999999999994</v>
      </c>
      <c r="AH894" s="8">
        <v>4</v>
      </c>
      <c r="AJ894" s="9">
        <v>0.38600000000000001</v>
      </c>
      <c r="AK894" s="8">
        <f t="shared" ref="AK894:AK910" si="119">AJ894/10</f>
        <v>3.8600000000000002E-2</v>
      </c>
      <c r="AL894" s="8">
        <v>4</v>
      </c>
      <c r="AN894" s="9">
        <v>14.507772020725387</v>
      </c>
      <c r="AO894" s="8">
        <f t="shared" ref="AO894:AO910" si="120">AN894/10</f>
        <v>1.4507772020725387</v>
      </c>
      <c r="AP894" s="8">
        <v>4</v>
      </c>
      <c r="AR894" s="9"/>
      <c r="AS894" s="9"/>
      <c r="AV894" s="9"/>
      <c r="AW894" s="9"/>
      <c r="AZ894" s="9"/>
      <c r="BA894" s="9"/>
      <c r="BD894" s="27"/>
      <c r="BE894" s="27"/>
      <c r="BP894" s="27"/>
      <c r="BQ894" s="27"/>
    </row>
    <row r="895" spans="1:69" s="8" customFormat="1" x14ac:dyDescent="0.45">
      <c r="B895" s="9">
        <v>32.549999999999997</v>
      </c>
      <c r="C895" s="9">
        <v>-83.88333333333334</v>
      </c>
      <c r="D895" s="8">
        <v>65</v>
      </c>
      <c r="E895" s="8">
        <v>20</v>
      </c>
      <c r="F895" s="8">
        <v>15</v>
      </c>
      <c r="G895" s="8" t="s">
        <v>30</v>
      </c>
      <c r="H895" s="8" t="s">
        <v>300</v>
      </c>
      <c r="I895" s="8">
        <v>1996</v>
      </c>
      <c r="J895" s="8">
        <v>18</v>
      </c>
      <c r="K895" s="8">
        <v>1233</v>
      </c>
      <c r="L895" s="8">
        <v>30</v>
      </c>
      <c r="M895" s="8">
        <v>1.3</v>
      </c>
      <c r="N895" s="9"/>
      <c r="P895" s="27"/>
      <c r="Q895" s="27"/>
      <c r="T895" s="27"/>
      <c r="U895" s="27"/>
      <c r="X895" s="33">
        <v>11</v>
      </c>
      <c r="Y895" s="33">
        <f t="shared" si="112"/>
        <v>1.1000000000000001</v>
      </c>
      <c r="Z895" s="29">
        <v>4</v>
      </c>
      <c r="AB895" s="8">
        <v>6.0858819894964472E-2</v>
      </c>
      <c r="AC895" s="8">
        <f t="shared" si="113"/>
        <v>6.085881989496447E-3</v>
      </c>
      <c r="AD895" s="8">
        <v>4</v>
      </c>
      <c r="AF895" s="9">
        <v>5.6</v>
      </c>
      <c r="AG895" s="8">
        <f t="shared" si="118"/>
        <v>0.55999999999999994</v>
      </c>
      <c r="AH895" s="8">
        <v>4</v>
      </c>
      <c r="AJ895" s="9">
        <v>0.36</v>
      </c>
      <c r="AK895" s="8">
        <f t="shared" si="119"/>
        <v>3.5999999999999997E-2</v>
      </c>
      <c r="AL895" s="8">
        <v>4</v>
      </c>
      <c r="AN895" s="9">
        <v>15.555555555555555</v>
      </c>
      <c r="AO895" s="8">
        <f t="shared" si="120"/>
        <v>1.5555555555555556</v>
      </c>
      <c r="AP895" s="8">
        <v>4</v>
      </c>
      <c r="AR895" s="9"/>
      <c r="AS895" s="9"/>
      <c r="AV895" s="9"/>
      <c r="AW895" s="9"/>
      <c r="AZ895" s="9"/>
      <c r="BA895" s="9"/>
      <c r="BD895" s="27"/>
      <c r="BE895" s="27"/>
      <c r="BP895" s="27"/>
      <c r="BQ895" s="27"/>
    </row>
    <row r="896" spans="1:69" s="8" customFormat="1" x14ac:dyDescent="0.45">
      <c r="B896" s="9">
        <v>32.549999999999997</v>
      </c>
      <c r="C896" s="9">
        <v>-83.88333333333334</v>
      </c>
      <c r="D896" s="8">
        <v>65</v>
      </c>
      <c r="E896" s="8">
        <v>20</v>
      </c>
      <c r="F896" s="8">
        <v>15</v>
      </c>
      <c r="G896" s="8" t="s">
        <v>30</v>
      </c>
      <c r="H896" s="8" t="s">
        <v>285</v>
      </c>
      <c r="I896" s="8">
        <v>1996</v>
      </c>
      <c r="J896" s="8">
        <v>18</v>
      </c>
      <c r="K896" s="8">
        <v>1233</v>
      </c>
      <c r="L896" s="8">
        <v>30</v>
      </c>
      <c r="M896" s="8">
        <v>1.3</v>
      </c>
      <c r="N896" s="9"/>
      <c r="P896" s="27"/>
      <c r="Q896" s="27"/>
      <c r="T896" s="27"/>
      <c r="U896" s="27"/>
      <c r="X896" s="33">
        <v>8.5</v>
      </c>
      <c r="Y896" s="33">
        <f t="shared" si="112"/>
        <v>0.85</v>
      </c>
      <c r="Z896" s="29">
        <v>4</v>
      </c>
      <c r="AB896" s="8">
        <v>2.7262897744825456E-2</v>
      </c>
      <c r="AC896" s="8">
        <f t="shared" si="113"/>
        <v>2.7262897744825456E-3</v>
      </c>
      <c r="AD896" s="8">
        <v>4</v>
      </c>
      <c r="AF896" s="9">
        <v>5.6</v>
      </c>
      <c r="AG896" s="8">
        <f t="shared" si="118"/>
        <v>0.55999999999999994</v>
      </c>
      <c r="AH896" s="8">
        <v>4</v>
      </c>
      <c r="AJ896" s="9">
        <v>0.35</v>
      </c>
      <c r="AK896" s="8">
        <f t="shared" si="119"/>
        <v>3.4999999999999996E-2</v>
      </c>
      <c r="AL896" s="8">
        <v>4</v>
      </c>
      <c r="AN896" s="9">
        <v>16</v>
      </c>
      <c r="AO896" s="8">
        <f t="shared" si="120"/>
        <v>1.6</v>
      </c>
      <c r="AP896" s="8">
        <v>4</v>
      </c>
      <c r="AR896" s="9"/>
      <c r="AS896" s="9"/>
      <c r="AV896" s="9"/>
      <c r="AW896" s="9"/>
      <c r="AZ896" s="9"/>
      <c r="BA896" s="9"/>
      <c r="BD896" s="27"/>
      <c r="BE896" s="27"/>
      <c r="BP896" s="27"/>
      <c r="BQ896" s="27"/>
    </row>
    <row r="897" spans="1:76" s="8" customFormat="1" x14ac:dyDescent="0.45">
      <c r="B897" s="9">
        <v>32.549999999999997</v>
      </c>
      <c r="C897" s="9">
        <v>-83.88333333333334</v>
      </c>
      <c r="D897" s="8">
        <v>65</v>
      </c>
      <c r="E897" s="8">
        <v>20</v>
      </c>
      <c r="F897" s="8">
        <v>15</v>
      </c>
      <c r="G897" s="8" t="s">
        <v>30</v>
      </c>
      <c r="H897" s="8" t="s">
        <v>286</v>
      </c>
      <c r="I897" s="8">
        <v>1996</v>
      </c>
      <c r="J897" s="8">
        <v>18</v>
      </c>
      <c r="K897" s="8">
        <v>1233</v>
      </c>
      <c r="L897" s="8">
        <v>30</v>
      </c>
      <c r="M897" s="8">
        <v>1.3</v>
      </c>
      <c r="N897" s="9"/>
      <c r="P897" s="27"/>
      <c r="Q897" s="27"/>
      <c r="T897" s="27"/>
      <c r="U897" s="27"/>
      <c r="X897" s="33">
        <v>17.55</v>
      </c>
      <c r="Y897" s="33">
        <f t="shared" si="112"/>
        <v>1.7550000000000001</v>
      </c>
      <c r="Z897" s="29">
        <v>4</v>
      </c>
      <c r="AB897" s="8">
        <v>5.6302131603336421E-2</v>
      </c>
      <c r="AC897" s="8">
        <f t="shared" si="113"/>
        <v>5.6302131603336424E-3</v>
      </c>
      <c r="AD897" s="8">
        <v>4</v>
      </c>
      <c r="AF897" s="9">
        <v>5.4</v>
      </c>
      <c r="AG897" s="8">
        <f t="shared" si="118"/>
        <v>0.54</v>
      </c>
      <c r="AH897" s="8">
        <v>4</v>
      </c>
      <c r="AJ897" s="9">
        <v>0.35699999999999998</v>
      </c>
      <c r="AK897" s="8">
        <f t="shared" si="119"/>
        <v>3.5699999999999996E-2</v>
      </c>
      <c r="AL897" s="8">
        <v>4</v>
      </c>
      <c r="AN897" s="9">
        <v>15.126050420168069</v>
      </c>
      <c r="AO897" s="8">
        <f t="shared" si="120"/>
        <v>1.5126050420168069</v>
      </c>
      <c r="AP897" s="8">
        <v>4</v>
      </c>
      <c r="AR897" s="9"/>
      <c r="AS897" s="9"/>
      <c r="AV897" s="9"/>
      <c r="AW897" s="9"/>
      <c r="AZ897" s="9"/>
      <c r="BA897" s="9"/>
      <c r="BD897" s="27"/>
      <c r="BE897" s="27"/>
      <c r="BP897" s="27"/>
      <c r="BQ897" s="27"/>
    </row>
    <row r="898" spans="1:76" s="8" customFormat="1" x14ac:dyDescent="0.45">
      <c r="B898" s="9">
        <v>32.549999999999997</v>
      </c>
      <c r="C898" s="9">
        <v>-83.88333333333334</v>
      </c>
      <c r="D898" s="8">
        <v>65</v>
      </c>
      <c r="E898" s="8">
        <v>20</v>
      </c>
      <c r="F898" s="8">
        <v>15</v>
      </c>
      <c r="G898" s="8" t="s">
        <v>30</v>
      </c>
      <c r="H898" s="8" t="s">
        <v>287</v>
      </c>
      <c r="I898" s="8">
        <v>1996</v>
      </c>
      <c r="J898" s="8">
        <v>18</v>
      </c>
      <c r="K898" s="8">
        <v>1233</v>
      </c>
      <c r="L898" s="8">
        <v>30</v>
      </c>
      <c r="M898" s="8">
        <v>1.3</v>
      </c>
      <c r="N898" s="9"/>
      <c r="P898" s="27"/>
      <c r="Q898" s="27"/>
      <c r="T898" s="27"/>
      <c r="U898" s="27"/>
      <c r="X898" s="33">
        <v>23.549999999999997</v>
      </c>
      <c r="Y898" s="33">
        <f t="shared" si="112"/>
        <v>2.3549999999999995</v>
      </c>
      <c r="Z898" s="29">
        <v>4</v>
      </c>
      <c r="AB898" s="8">
        <v>6.4102564102564097E-2</v>
      </c>
      <c r="AC898" s="8">
        <f t="shared" si="113"/>
        <v>6.41025641025641E-3</v>
      </c>
      <c r="AD898" s="8">
        <v>4</v>
      </c>
      <c r="AF898" s="9">
        <v>5.7</v>
      </c>
      <c r="AG898" s="8">
        <f t="shared" si="118"/>
        <v>0.57000000000000006</v>
      </c>
      <c r="AH898" s="8">
        <v>4</v>
      </c>
      <c r="AJ898" s="9">
        <v>0.37</v>
      </c>
      <c r="AK898" s="8">
        <f t="shared" si="119"/>
        <v>3.6999999999999998E-2</v>
      </c>
      <c r="AL898" s="8">
        <v>4</v>
      </c>
      <c r="AN898" s="9">
        <v>15.405405405405405</v>
      </c>
      <c r="AO898" s="8">
        <f t="shared" si="120"/>
        <v>1.5405405405405406</v>
      </c>
      <c r="AP898" s="8">
        <v>4</v>
      </c>
      <c r="AR898" s="9"/>
      <c r="AS898" s="9"/>
      <c r="AV898" s="9"/>
      <c r="AW898" s="9"/>
      <c r="AZ898" s="9"/>
      <c r="BA898" s="9"/>
      <c r="BD898" s="27"/>
      <c r="BE898" s="27"/>
      <c r="BP898" s="27"/>
      <c r="BQ898" s="27"/>
    </row>
    <row r="899" spans="1:76" s="8" customFormat="1" x14ac:dyDescent="0.45">
      <c r="B899" s="9">
        <v>32.549999999999997</v>
      </c>
      <c r="C899" s="9">
        <v>-83.88333333333334</v>
      </c>
      <c r="D899" s="8">
        <v>65</v>
      </c>
      <c r="E899" s="8">
        <v>20</v>
      </c>
      <c r="F899" s="8">
        <v>15</v>
      </c>
      <c r="G899" s="8" t="s">
        <v>30</v>
      </c>
      <c r="H899" s="8" t="s">
        <v>301</v>
      </c>
      <c r="I899" s="8">
        <v>1997</v>
      </c>
      <c r="J899" s="8">
        <v>18</v>
      </c>
      <c r="K899" s="8">
        <v>1233</v>
      </c>
      <c r="L899" s="8">
        <v>30</v>
      </c>
      <c r="M899" s="8">
        <v>1.3</v>
      </c>
      <c r="N899" s="9"/>
      <c r="P899" s="27"/>
      <c r="Q899" s="27"/>
      <c r="T899" s="27"/>
      <c r="U899" s="27"/>
      <c r="X899" s="33">
        <v>8.35</v>
      </c>
      <c r="Y899" s="33">
        <f t="shared" si="112"/>
        <v>0.83499999999999996</v>
      </c>
      <c r="Z899" s="29">
        <v>4</v>
      </c>
      <c r="AB899" s="8">
        <v>3.0996429730606945E-2</v>
      </c>
      <c r="AC899" s="8">
        <f t="shared" si="113"/>
        <v>3.0996429730606946E-3</v>
      </c>
      <c r="AD899" s="8">
        <v>4</v>
      </c>
      <c r="AF899" s="9">
        <v>6.3</v>
      </c>
      <c r="AG899" s="8">
        <f t="shared" si="118"/>
        <v>0.63</v>
      </c>
      <c r="AH899" s="8">
        <v>4</v>
      </c>
      <c r="AJ899" s="9">
        <v>0.40200000000000002</v>
      </c>
      <c r="AK899" s="8">
        <f t="shared" si="119"/>
        <v>4.02E-2</v>
      </c>
      <c r="AL899" s="8">
        <v>4</v>
      </c>
      <c r="AN899" s="9">
        <v>15.671641791044776</v>
      </c>
      <c r="AO899" s="8">
        <f t="shared" si="120"/>
        <v>1.5671641791044775</v>
      </c>
      <c r="AP899" s="8">
        <v>4</v>
      </c>
      <c r="AR899" s="9"/>
      <c r="AS899" s="9"/>
      <c r="AV899" s="9"/>
      <c r="AW899" s="9"/>
      <c r="AZ899" s="9"/>
      <c r="BA899" s="9"/>
      <c r="BD899" s="27"/>
      <c r="BE899" s="27"/>
      <c r="BP899" s="27"/>
      <c r="BQ899" s="27"/>
    </row>
    <row r="900" spans="1:76" s="8" customFormat="1" x14ac:dyDescent="0.45">
      <c r="B900" s="9">
        <v>32.549999999999997</v>
      </c>
      <c r="C900" s="9">
        <v>-83.88333333333334</v>
      </c>
      <c r="D900" s="8">
        <v>65</v>
      </c>
      <c r="E900" s="8">
        <v>20</v>
      </c>
      <c r="F900" s="8">
        <v>15</v>
      </c>
      <c r="G900" s="8" t="s">
        <v>30</v>
      </c>
      <c r="H900" s="8" t="s">
        <v>299</v>
      </c>
      <c r="I900" s="8">
        <v>1997</v>
      </c>
      <c r="J900" s="8">
        <v>18</v>
      </c>
      <c r="K900" s="8">
        <v>1233</v>
      </c>
      <c r="L900" s="8">
        <v>30</v>
      </c>
      <c r="M900" s="8">
        <v>1.3</v>
      </c>
      <c r="N900" s="9"/>
      <c r="P900" s="27"/>
      <c r="Q900" s="27"/>
      <c r="T900" s="27"/>
      <c r="U900" s="27"/>
      <c r="X900" s="33">
        <v>14.3</v>
      </c>
      <c r="Y900" s="33">
        <f t="shared" si="112"/>
        <v>1.4300000000000002</v>
      </c>
      <c r="Z900" s="29">
        <v>4</v>
      </c>
      <c r="AB900" s="8">
        <v>6.3453424212917886E-2</v>
      </c>
      <c r="AC900" s="8">
        <f t="shared" si="113"/>
        <v>6.3453424212917883E-3</v>
      </c>
      <c r="AD900" s="8">
        <v>4</v>
      </c>
      <c r="AF900" s="9">
        <v>6.3</v>
      </c>
      <c r="AG900" s="8">
        <f t="shared" si="118"/>
        <v>0.63</v>
      </c>
      <c r="AH900" s="8">
        <v>4</v>
      </c>
      <c r="AJ900" s="9">
        <v>0.41099999999999998</v>
      </c>
      <c r="AK900" s="8">
        <f t="shared" si="119"/>
        <v>4.1099999999999998E-2</v>
      </c>
      <c r="AL900" s="8">
        <v>4</v>
      </c>
      <c r="AN900" s="9">
        <v>15.328467153284672</v>
      </c>
      <c r="AO900" s="8">
        <f t="shared" si="120"/>
        <v>1.5328467153284673</v>
      </c>
      <c r="AP900" s="8">
        <v>4</v>
      </c>
      <c r="AR900" s="9"/>
      <c r="AS900" s="9"/>
      <c r="AV900" s="9"/>
      <c r="AW900" s="9"/>
      <c r="AZ900" s="9"/>
      <c r="BA900" s="9"/>
      <c r="BD900" s="27"/>
      <c r="BE900" s="27"/>
      <c r="BP900" s="27"/>
      <c r="BQ900" s="27"/>
    </row>
    <row r="901" spans="1:76" s="8" customFormat="1" x14ac:dyDescent="0.45">
      <c r="B901" s="9">
        <v>32.549999999999997</v>
      </c>
      <c r="C901" s="9">
        <v>-83.88333333333334</v>
      </c>
      <c r="D901" s="8">
        <v>65</v>
      </c>
      <c r="E901" s="8">
        <v>20</v>
      </c>
      <c r="F901" s="8">
        <v>15</v>
      </c>
      <c r="G901" s="8" t="s">
        <v>30</v>
      </c>
      <c r="H901" s="8" t="s">
        <v>300</v>
      </c>
      <c r="I901" s="8">
        <v>1997</v>
      </c>
      <c r="J901" s="8">
        <v>18</v>
      </c>
      <c r="K901" s="8">
        <v>1233</v>
      </c>
      <c r="L901" s="8">
        <v>30</v>
      </c>
      <c r="M901" s="8">
        <v>1.3</v>
      </c>
      <c r="N901" s="9"/>
      <c r="P901" s="27"/>
      <c r="Q901" s="27"/>
      <c r="T901" s="27"/>
      <c r="U901" s="27"/>
      <c r="X901" s="33">
        <v>14.05</v>
      </c>
      <c r="Y901" s="33">
        <f t="shared" si="112"/>
        <v>1.405</v>
      </c>
      <c r="Z901" s="29">
        <v>4</v>
      </c>
      <c r="AB901" s="8">
        <v>6.0532294709509903E-2</v>
      </c>
      <c r="AC901" s="8">
        <f t="shared" si="113"/>
        <v>6.0532294709509903E-3</v>
      </c>
      <c r="AD901" s="8">
        <v>4</v>
      </c>
      <c r="AF901" s="9">
        <v>6.4</v>
      </c>
      <c r="AG901" s="8">
        <f t="shared" si="118"/>
        <v>0.64</v>
      </c>
      <c r="AH901" s="8">
        <v>4</v>
      </c>
      <c r="AJ901" s="9">
        <v>0.41799999999999998</v>
      </c>
      <c r="AK901" s="8">
        <f t="shared" si="119"/>
        <v>4.1799999999999997E-2</v>
      </c>
      <c r="AL901" s="8">
        <v>4</v>
      </c>
      <c r="AN901" s="9">
        <v>15.311004784688997</v>
      </c>
      <c r="AO901" s="8">
        <f t="shared" si="120"/>
        <v>1.5311004784688997</v>
      </c>
      <c r="AP901" s="8">
        <v>4</v>
      </c>
      <c r="AR901" s="9"/>
      <c r="AS901" s="9"/>
      <c r="AV901" s="9"/>
      <c r="AW901" s="9"/>
      <c r="AZ901" s="9"/>
      <c r="BA901" s="9"/>
      <c r="BD901" s="27"/>
      <c r="BE901" s="27"/>
      <c r="BP901" s="27"/>
      <c r="BQ901" s="27"/>
    </row>
    <row r="902" spans="1:76" s="8" customFormat="1" x14ac:dyDescent="0.45">
      <c r="B902" s="9">
        <v>32.549999999999997</v>
      </c>
      <c r="C902" s="9">
        <v>-83.88333333333334</v>
      </c>
      <c r="D902" s="8">
        <v>65</v>
      </c>
      <c r="E902" s="8">
        <v>20</v>
      </c>
      <c r="F902" s="8">
        <v>15</v>
      </c>
      <c r="G902" s="8" t="s">
        <v>30</v>
      </c>
      <c r="H902" s="8" t="s">
        <v>285</v>
      </c>
      <c r="I902" s="8">
        <v>1997</v>
      </c>
      <c r="J902" s="8">
        <v>18</v>
      </c>
      <c r="K902" s="8">
        <v>1233</v>
      </c>
      <c r="L902" s="8">
        <v>30</v>
      </c>
      <c r="M902" s="8">
        <v>1.3</v>
      </c>
      <c r="N902" s="9"/>
      <c r="P902" s="27"/>
      <c r="Q902" s="27"/>
      <c r="T902" s="27"/>
      <c r="U902" s="27"/>
      <c r="X902" s="33">
        <v>7.75</v>
      </c>
      <c r="Y902" s="33">
        <f t="shared" si="112"/>
        <v>0.77500000000000002</v>
      </c>
      <c r="Z902" s="29">
        <v>4</v>
      </c>
      <c r="AB902" s="8">
        <v>3.6027263875365138E-2</v>
      </c>
      <c r="AC902" s="8">
        <f t="shared" si="113"/>
        <v>3.6027263875365138E-3</v>
      </c>
      <c r="AD902" s="8">
        <v>4</v>
      </c>
      <c r="AF902" s="9">
        <v>5.5</v>
      </c>
      <c r="AG902" s="8">
        <f t="shared" si="118"/>
        <v>0.55000000000000004</v>
      </c>
      <c r="AH902" s="8">
        <v>4</v>
      </c>
      <c r="AJ902" s="9">
        <v>0.33700000000000002</v>
      </c>
      <c r="AK902" s="8">
        <f t="shared" si="119"/>
        <v>3.3700000000000001E-2</v>
      </c>
      <c r="AL902" s="8">
        <v>4</v>
      </c>
      <c r="AN902" s="9">
        <v>16.320474777448069</v>
      </c>
      <c r="AO902" s="8">
        <f t="shared" si="120"/>
        <v>1.6320474777448069</v>
      </c>
      <c r="AP902" s="8">
        <v>4</v>
      </c>
      <c r="AR902" s="9"/>
      <c r="AS902" s="9"/>
      <c r="AV902" s="9"/>
      <c r="AW902" s="9"/>
      <c r="AZ902" s="9"/>
      <c r="BA902" s="9"/>
      <c r="BD902" s="27"/>
      <c r="BE902" s="27"/>
      <c r="BP902" s="27"/>
      <c r="BQ902" s="27"/>
    </row>
    <row r="903" spans="1:76" s="8" customFormat="1" x14ac:dyDescent="0.45">
      <c r="B903" s="9">
        <v>32.549999999999997</v>
      </c>
      <c r="C903" s="9">
        <v>-83.88333333333334</v>
      </c>
      <c r="D903" s="8">
        <v>65</v>
      </c>
      <c r="E903" s="8">
        <v>20</v>
      </c>
      <c r="F903" s="8">
        <v>15</v>
      </c>
      <c r="G903" s="8" t="s">
        <v>30</v>
      </c>
      <c r="H903" s="8" t="s">
        <v>286</v>
      </c>
      <c r="I903" s="8">
        <v>1997</v>
      </c>
      <c r="J903" s="8">
        <v>18</v>
      </c>
      <c r="K903" s="8">
        <v>1233</v>
      </c>
      <c r="L903" s="8">
        <v>30</v>
      </c>
      <c r="M903" s="8">
        <v>1.3</v>
      </c>
      <c r="N903" s="9"/>
      <c r="P903" s="27"/>
      <c r="Q903" s="27"/>
      <c r="T903" s="27"/>
      <c r="U903" s="27"/>
      <c r="X903" s="33">
        <v>21.95</v>
      </c>
      <c r="Y903" s="33">
        <f t="shared" si="112"/>
        <v>2.1949999999999998</v>
      </c>
      <c r="Z903" s="29">
        <v>4</v>
      </c>
      <c r="AB903" s="8">
        <v>6.1668289516390785E-2</v>
      </c>
      <c r="AC903" s="8">
        <f t="shared" si="113"/>
        <v>6.1668289516390784E-3</v>
      </c>
      <c r="AD903" s="8">
        <v>4</v>
      </c>
      <c r="AF903" s="9">
        <v>5.9</v>
      </c>
      <c r="AG903" s="8">
        <f t="shared" si="118"/>
        <v>0.59000000000000008</v>
      </c>
      <c r="AH903" s="8">
        <v>4</v>
      </c>
      <c r="AJ903" s="9">
        <v>0.35</v>
      </c>
      <c r="AK903" s="8">
        <f t="shared" si="119"/>
        <v>3.4999999999999996E-2</v>
      </c>
      <c r="AL903" s="8">
        <v>4</v>
      </c>
      <c r="AN903" s="9">
        <v>16.857142857142858</v>
      </c>
      <c r="AO903" s="8">
        <f t="shared" si="120"/>
        <v>1.6857142857142857</v>
      </c>
      <c r="AP903" s="8">
        <v>4</v>
      </c>
      <c r="AR903" s="9"/>
      <c r="AS903" s="9"/>
      <c r="AV903" s="9"/>
      <c r="AW903" s="9"/>
      <c r="AZ903" s="9"/>
      <c r="BA903" s="9"/>
      <c r="BD903" s="27"/>
      <c r="BE903" s="27"/>
      <c r="BP903" s="27"/>
      <c r="BQ903" s="27"/>
    </row>
    <row r="904" spans="1:76" s="8" customFormat="1" x14ac:dyDescent="0.45">
      <c r="B904" s="9">
        <v>32.549999999999997</v>
      </c>
      <c r="C904" s="9">
        <v>-83.88333333333334</v>
      </c>
      <c r="D904" s="8">
        <v>65</v>
      </c>
      <c r="E904" s="8">
        <v>20</v>
      </c>
      <c r="F904" s="8">
        <v>15</v>
      </c>
      <c r="G904" s="8" t="s">
        <v>30</v>
      </c>
      <c r="H904" s="8" t="s">
        <v>287</v>
      </c>
      <c r="I904" s="8">
        <v>1997</v>
      </c>
      <c r="J904" s="8">
        <v>18</v>
      </c>
      <c r="K904" s="8">
        <v>1233</v>
      </c>
      <c r="L904" s="8">
        <v>30</v>
      </c>
      <c r="M904" s="8">
        <v>1.3</v>
      </c>
      <c r="N904" s="9"/>
      <c r="P904" s="27"/>
      <c r="Q904" s="27"/>
      <c r="T904" s="27"/>
      <c r="U904" s="27"/>
      <c r="X904" s="33">
        <v>51.900000000000006</v>
      </c>
      <c r="Y904" s="33">
        <f t="shared" si="112"/>
        <v>5.19</v>
      </c>
      <c r="Z904" s="29">
        <v>4</v>
      </c>
      <c r="AB904" s="8">
        <v>5.1525478740668616E-2</v>
      </c>
      <c r="AC904" s="8">
        <f t="shared" si="113"/>
        <v>5.1525478740668618E-3</v>
      </c>
      <c r="AD904" s="8">
        <v>4</v>
      </c>
      <c r="AF904" s="9">
        <v>5.9</v>
      </c>
      <c r="AG904" s="8">
        <f t="shared" si="118"/>
        <v>0.59000000000000008</v>
      </c>
      <c r="AH904" s="8">
        <v>4</v>
      </c>
      <c r="AJ904" s="9">
        <v>0.36</v>
      </c>
      <c r="AK904" s="8">
        <f t="shared" si="119"/>
        <v>3.5999999999999997E-2</v>
      </c>
      <c r="AL904" s="8">
        <v>4</v>
      </c>
      <c r="AN904" s="9">
        <v>16.388888888888889</v>
      </c>
      <c r="AO904" s="8">
        <f t="shared" si="120"/>
        <v>1.6388888888888888</v>
      </c>
      <c r="AP904" s="8">
        <v>4</v>
      </c>
      <c r="AR904" s="9"/>
      <c r="AS904" s="9"/>
      <c r="AV904" s="9"/>
      <c r="AW904" s="9"/>
      <c r="AZ904" s="9"/>
      <c r="BA904" s="9"/>
      <c r="BD904" s="27"/>
      <c r="BE904" s="27"/>
      <c r="BP904" s="27"/>
      <c r="BQ904" s="27"/>
    </row>
    <row r="905" spans="1:76" s="8" customFormat="1" x14ac:dyDescent="0.45">
      <c r="B905" s="9">
        <v>32.549999999999997</v>
      </c>
      <c r="C905" s="9">
        <v>-83.88333333333334</v>
      </c>
      <c r="D905" s="8">
        <v>65</v>
      </c>
      <c r="E905" s="8">
        <v>20</v>
      </c>
      <c r="F905" s="8">
        <v>15</v>
      </c>
      <c r="G905" s="8" t="s">
        <v>30</v>
      </c>
      <c r="H905" s="8" t="s">
        <v>301</v>
      </c>
      <c r="I905" s="8" t="s">
        <v>150</v>
      </c>
      <c r="J905" s="8">
        <v>18</v>
      </c>
      <c r="K905" s="8">
        <v>1233</v>
      </c>
      <c r="L905" s="8">
        <v>30</v>
      </c>
      <c r="M905" s="8">
        <v>1.3</v>
      </c>
      <c r="N905" s="9"/>
      <c r="P905" s="27"/>
      <c r="Q905" s="27"/>
      <c r="T905" s="27"/>
      <c r="U905" s="27"/>
      <c r="X905" s="33">
        <v>9.0500000000000007</v>
      </c>
      <c r="Y905" s="33">
        <f t="shared" si="112"/>
        <v>0.90500000000000003</v>
      </c>
      <c r="Z905" s="29">
        <v>4</v>
      </c>
      <c r="AB905" s="8">
        <f t="shared" ref="AB905:AB910" si="121">(AB893+AB899)/2</f>
        <v>6.9988321410204543E-2</v>
      </c>
      <c r="AC905" s="8">
        <f t="shared" si="113"/>
        <v>6.998832141020454E-3</v>
      </c>
      <c r="AD905" s="8">
        <v>4</v>
      </c>
      <c r="AF905" s="9">
        <f t="shared" ref="AF905:AF910" si="122">(AF893+AF899)/2</f>
        <v>3.15</v>
      </c>
      <c r="AG905" s="8">
        <f t="shared" si="118"/>
        <v>0.315</v>
      </c>
      <c r="AH905" s="8">
        <v>4</v>
      </c>
      <c r="AJ905" s="9">
        <f t="shared" ref="AJ905:AJ910" si="123">(AJ893+AJ899)/2</f>
        <v>0.20100000000000001</v>
      </c>
      <c r="AK905" s="8">
        <f t="shared" si="119"/>
        <v>2.01E-2</v>
      </c>
      <c r="AL905" s="8">
        <v>4</v>
      </c>
      <c r="AN905" s="9">
        <f t="shared" ref="AN905:AN910" si="124">(AN893+AN899)/2</f>
        <v>7.8358208955223878</v>
      </c>
      <c r="AO905" s="8">
        <f t="shared" si="120"/>
        <v>0.78358208955223874</v>
      </c>
      <c r="AP905" s="8">
        <v>4</v>
      </c>
      <c r="AR905" s="9"/>
      <c r="AS905" s="9"/>
      <c r="AV905" s="9"/>
      <c r="AW905" s="9"/>
      <c r="AZ905" s="9"/>
      <c r="BA905" s="9"/>
      <c r="BD905" s="27"/>
      <c r="BE905" s="27"/>
      <c r="BP905" s="27"/>
      <c r="BQ905" s="27"/>
      <c r="BX905" s="9"/>
    </row>
    <row r="906" spans="1:76" s="8" customFormat="1" x14ac:dyDescent="0.45">
      <c r="B906" s="9">
        <v>32.549999999999997</v>
      </c>
      <c r="C906" s="9">
        <v>-83.88333333333334</v>
      </c>
      <c r="D906" s="8">
        <v>65</v>
      </c>
      <c r="E906" s="8">
        <v>20</v>
      </c>
      <c r="F906" s="8">
        <v>15</v>
      </c>
      <c r="G906" s="8" t="s">
        <v>30</v>
      </c>
      <c r="H906" s="8" t="s">
        <v>299</v>
      </c>
      <c r="I906" s="8" t="s">
        <v>150</v>
      </c>
      <c r="J906" s="8">
        <v>18</v>
      </c>
      <c r="K906" s="8">
        <v>1233</v>
      </c>
      <c r="L906" s="8">
        <v>30</v>
      </c>
      <c r="M906" s="8">
        <v>1.3</v>
      </c>
      <c r="N906" s="9"/>
      <c r="P906" s="27"/>
      <c r="Q906" s="27"/>
      <c r="T906" s="27"/>
      <c r="U906" s="27"/>
      <c r="X906" s="33">
        <v>14.3</v>
      </c>
      <c r="Y906" s="33">
        <f t="shared" si="112"/>
        <v>1.4300000000000002</v>
      </c>
      <c r="Z906" s="29">
        <v>4</v>
      </c>
      <c r="AB906" s="8">
        <f t="shared" si="121"/>
        <v>6.0997641979798456E-2</v>
      </c>
      <c r="AC906" s="8">
        <f t="shared" si="113"/>
        <v>6.0997641979798458E-3</v>
      </c>
      <c r="AD906" s="8">
        <v>4</v>
      </c>
      <c r="AF906" s="9">
        <f t="shared" si="122"/>
        <v>5.9499999999999993</v>
      </c>
      <c r="AG906" s="8">
        <f t="shared" si="118"/>
        <v>0.59499999999999997</v>
      </c>
      <c r="AH906" s="8">
        <v>4</v>
      </c>
      <c r="AJ906" s="9">
        <f t="shared" si="123"/>
        <v>0.39849999999999997</v>
      </c>
      <c r="AK906" s="8">
        <f t="shared" si="119"/>
        <v>3.9849999999999997E-2</v>
      </c>
      <c r="AL906" s="8">
        <v>4</v>
      </c>
      <c r="AN906" s="9">
        <f t="shared" si="124"/>
        <v>14.91811958700503</v>
      </c>
      <c r="AO906" s="8">
        <f t="shared" si="120"/>
        <v>1.491811958700503</v>
      </c>
      <c r="AP906" s="8">
        <v>4</v>
      </c>
      <c r="AR906" s="9"/>
      <c r="AS906" s="9"/>
      <c r="AV906" s="9"/>
      <c r="AW906" s="9"/>
      <c r="AZ906" s="9"/>
      <c r="BA906" s="9"/>
      <c r="BD906" s="27"/>
      <c r="BE906" s="27"/>
      <c r="BP906" s="27"/>
      <c r="BQ906" s="27"/>
      <c r="BX906" s="9"/>
    </row>
    <row r="907" spans="1:76" s="8" customFormat="1" x14ac:dyDescent="0.45">
      <c r="B907" s="9">
        <v>32.549999999999997</v>
      </c>
      <c r="C907" s="9">
        <v>-83.88333333333334</v>
      </c>
      <c r="D907" s="8">
        <v>65</v>
      </c>
      <c r="E907" s="8">
        <v>20</v>
      </c>
      <c r="F907" s="8">
        <v>15</v>
      </c>
      <c r="G907" s="8" t="s">
        <v>30</v>
      </c>
      <c r="H907" s="8" t="s">
        <v>300</v>
      </c>
      <c r="I907" s="8" t="s">
        <v>150</v>
      </c>
      <c r="J907" s="8">
        <v>18</v>
      </c>
      <c r="K907" s="8">
        <v>1233</v>
      </c>
      <c r="L907" s="8">
        <v>30</v>
      </c>
      <c r="M907" s="8">
        <v>1.3</v>
      </c>
      <c r="N907" s="9"/>
      <c r="P907" s="27"/>
      <c r="Q907" s="27"/>
      <c r="T907" s="27"/>
      <c r="U907" s="27"/>
      <c r="X907" s="33">
        <v>12.525</v>
      </c>
      <c r="Y907" s="33">
        <f t="shared" si="112"/>
        <v>1.2524999999999999</v>
      </c>
      <c r="Z907" s="29">
        <v>4</v>
      </c>
      <c r="AB907" s="8">
        <f t="shared" si="121"/>
        <v>6.0695557302237191E-2</v>
      </c>
      <c r="AC907" s="8">
        <f t="shared" si="113"/>
        <v>6.0695557302237191E-3</v>
      </c>
      <c r="AD907" s="8">
        <v>4</v>
      </c>
      <c r="AF907" s="9">
        <f t="shared" si="122"/>
        <v>6</v>
      </c>
      <c r="AG907" s="8">
        <f t="shared" si="118"/>
        <v>0.6</v>
      </c>
      <c r="AH907" s="8">
        <v>4</v>
      </c>
      <c r="AJ907" s="9">
        <f t="shared" si="123"/>
        <v>0.38900000000000001</v>
      </c>
      <c r="AK907" s="8">
        <f t="shared" si="119"/>
        <v>3.8900000000000004E-2</v>
      </c>
      <c r="AL907" s="8">
        <v>4</v>
      </c>
      <c r="AN907" s="9">
        <f t="shared" si="124"/>
        <v>15.433280170122277</v>
      </c>
      <c r="AO907" s="8">
        <f t="shared" si="120"/>
        <v>1.5433280170122277</v>
      </c>
      <c r="AP907" s="8">
        <v>4</v>
      </c>
      <c r="AR907" s="9"/>
      <c r="AS907" s="9"/>
      <c r="AV907" s="9"/>
      <c r="AW907" s="9"/>
      <c r="AZ907" s="9"/>
      <c r="BA907" s="9"/>
      <c r="BD907" s="27"/>
      <c r="BE907" s="27"/>
      <c r="BP907" s="27"/>
      <c r="BQ907" s="27"/>
      <c r="BX907" s="9"/>
    </row>
    <row r="908" spans="1:76" s="8" customFormat="1" x14ac:dyDescent="0.45">
      <c r="B908" s="9">
        <v>32.549999999999997</v>
      </c>
      <c r="C908" s="9">
        <v>-83.88333333333334</v>
      </c>
      <c r="D908" s="8">
        <v>65</v>
      </c>
      <c r="E908" s="8">
        <v>20</v>
      </c>
      <c r="F908" s="8">
        <v>15</v>
      </c>
      <c r="G908" s="8" t="s">
        <v>30</v>
      </c>
      <c r="H908" s="8" t="s">
        <v>285</v>
      </c>
      <c r="I908" s="8" t="s">
        <v>150</v>
      </c>
      <c r="J908" s="8">
        <v>18</v>
      </c>
      <c r="K908" s="8">
        <v>1233</v>
      </c>
      <c r="L908" s="8">
        <v>30</v>
      </c>
      <c r="M908" s="8">
        <v>1.3</v>
      </c>
      <c r="N908" s="9"/>
      <c r="P908" s="27"/>
      <c r="Q908" s="27"/>
      <c r="T908" s="27"/>
      <c r="U908" s="27"/>
      <c r="X908" s="33">
        <v>8.125</v>
      </c>
      <c r="Y908" s="33">
        <f t="shared" si="112"/>
        <v>0.8125</v>
      </c>
      <c r="Z908" s="29">
        <v>4</v>
      </c>
      <c r="AB908" s="8">
        <f t="shared" si="121"/>
        <v>3.1645080810095295E-2</v>
      </c>
      <c r="AC908" s="8">
        <f t="shared" si="113"/>
        <v>3.1645080810095297E-3</v>
      </c>
      <c r="AD908" s="8">
        <v>4</v>
      </c>
      <c r="AF908" s="9">
        <f t="shared" si="122"/>
        <v>5.55</v>
      </c>
      <c r="AG908" s="8">
        <f t="shared" si="118"/>
        <v>0.55499999999999994</v>
      </c>
      <c r="AH908" s="8">
        <v>4</v>
      </c>
      <c r="AJ908" s="9">
        <f t="shared" si="123"/>
        <v>0.34350000000000003</v>
      </c>
      <c r="AK908" s="8">
        <f t="shared" si="119"/>
        <v>3.4350000000000006E-2</v>
      </c>
      <c r="AL908" s="8">
        <v>4</v>
      </c>
      <c r="AN908" s="9">
        <f t="shared" si="124"/>
        <v>16.160237388724035</v>
      </c>
      <c r="AO908" s="8">
        <f t="shared" si="120"/>
        <v>1.6160237388724035</v>
      </c>
      <c r="AP908" s="8">
        <v>4</v>
      </c>
      <c r="AR908" s="9"/>
      <c r="AS908" s="9"/>
      <c r="AV908" s="9"/>
      <c r="AW908" s="9"/>
      <c r="AZ908" s="9"/>
      <c r="BA908" s="9"/>
      <c r="BD908" s="27"/>
      <c r="BE908" s="27"/>
      <c r="BP908" s="27"/>
      <c r="BQ908" s="27"/>
      <c r="BX908" s="9"/>
    </row>
    <row r="909" spans="1:76" s="8" customFormat="1" x14ac:dyDescent="0.45">
      <c r="B909" s="9">
        <v>32.549999999999997</v>
      </c>
      <c r="C909" s="9">
        <v>-83.88333333333334</v>
      </c>
      <c r="D909" s="8">
        <v>65</v>
      </c>
      <c r="E909" s="8">
        <v>20</v>
      </c>
      <c r="F909" s="8">
        <v>15</v>
      </c>
      <c r="G909" s="8" t="s">
        <v>30</v>
      </c>
      <c r="H909" s="8" t="s">
        <v>286</v>
      </c>
      <c r="I909" s="8" t="s">
        <v>150</v>
      </c>
      <c r="J909" s="8">
        <v>18</v>
      </c>
      <c r="K909" s="8">
        <v>1233</v>
      </c>
      <c r="L909" s="8">
        <v>30</v>
      </c>
      <c r="M909" s="8">
        <v>1.3</v>
      </c>
      <c r="N909" s="9"/>
      <c r="P909" s="27"/>
      <c r="Q909" s="27"/>
      <c r="T909" s="27"/>
      <c r="U909" s="27"/>
      <c r="X909" s="33">
        <v>19.75</v>
      </c>
      <c r="Y909" s="33">
        <f t="shared" si="112"/>
        <v>1.9750000000000001</v>
      </c>
      <c r="Z909" s="29">
        <v>4</v>
      </c>
      <c r="AB909" s="8">
        <f t="shared" si="121"/>
        <v>5.8985210559863603E-2</v>
      </c>
      <c r="AC909" s="8">
        <f t="shared" si="113"/>
        <v>5.89852105598636E-3</v>
      </c>
      <c r="AD909" s="8">
        <v>4</v>
      </c>
      <c r="AF909" s="9">
        <f t="shared" si="122"/>
        <v>5.65</v>
      </c>
      <c r="AG909" s="8">
        <f t="shared" si="118"/>
        <v>0.56500000000000006</v>
      </c>
      <c r="AH909" s="8">
        <v>4</v>
      </c>
      <c r="AJ909" s="9">
        <f t="shared" si="123"/>
        <v>0.35349999999999998</v>
      </c>
      <c r="AK909" s="8">
        <f t="shared" si="119"/>
        <v>3.5349999999999999E-2</v>
      </c>
      <c r="AL909" s="8">
        <v>4</v>
      </c>
      <c r="AN909" s="9">
        <f t="shared" si="124"/>
        <v>15.991596638655462</v>
      </c>
      <c r="AO909" s="8">
        <f t="shared" si="120"/>
        <v>1.5991596638655463</v>
      </c>
      <c r="AP909" s="8">
        <v>4</v>
      </c>
      <c r="AR909" s="9"/>
      <c r="AS909" s="9"/>
      <c r="AV909" s="9"/>
      <c r="AW909" s="9"/>
      <c r="AZ909" s="9"/>
      <c r="BA909" s="9"/>
      <c r="BD909" s="27"/>
      <c r="BE909" s="27"/>
      <c r="BP909" s="27"/>
      <c r="BQ909" s="27"/>
      <c r="BX909" s="9"/>
    </row>
    <row r="910" spans="1:76" s="8" customFormat="1" x14ac:dyDescent="0.45">
      <c r="B910" s="9">
        <v>32.549999999999997</v>
      </c>
      <c r="C910" s="9">
        <v>-83.88333333333334</v>
      </c>
      <c r="D910" s="8">
        <v>65</v>
      </c>
      <c r="E910" s="8">
        <v>20</v>
      </c>
      <c r="F910" s="8">
        <v>15</v>
      </c>
      <c r="G910" s="8" t="s">
        <v>30</v>
      </c>
      <c r="H910" s="8" t="s">
        <v>287</v>
      </c>
      <c r="I910" s="8" t="s">
        <v>150</v>
      </c>
      <c r="J910" s="8">
        <v>18</v>
      </c>
      <c r="K910" s="8">
        <v>1233</v>
      </c>
      <c r="L910" s="8">
        <v>30</v>
      </c>
      <c r="M910" s="8">
        <v>1.3</v>
      </c>
      <c r="N910" s="9"/>
      <c r="P910" s="27"/>
      <c r="Q910" s="27"/>
      <c r="T910" s="27"/>
      <c r="U910" s="27"/>
      <c r="X910" s="33">
        <v>37.725000000000001</v>
      </c>
      <c r="Y910" s="33">
        <f t="shared" si="112"/>
        <v>3.7725</v>
      </c>
      <c r="Z910" s="29">
        <v>4</v>
      </c>
      <c r="AB910" s="8">
        <f t="shared" si="121"/>
        <v>5.781402142161636E-2</v>
      </c>
      <c r="AC910" s="8">
        <f t="shared" si="113"/>
        <v>5.7814021421616364E-3</v>
      </c>
      <c r="AD910" s="8">
        <v>4</v>
      </c>
      <c r="AF910" s="9">
        <f t="shared" si="122"/>
        <v>5.8000000000000007</v>
      </c>
      <c r="AG910" s="8">
        <f t="shared" si="118"/>
        <v>0.58000000000000007</v>
      </c>
      <c r="AH910" s="8">
        <v>4</v>
      </c>
      <c r="AJ910" s="9">
        <f t="shared" si="123"/>
        <v>0.36499999999999999</v>
      </c>
      <c r="AK910" s="8">
        <f t="shared" si="119"/>
        <v>3.6499999999999998E-2</v>
      </c>
      <c r="AL910" s="8">
        <v>4</v>
      </c>
      <c r="AN910" s="9">
        <f t="shared" si="124"/>
        <v>15.897147147147148</v>
      </c>
      <c r="AO910" s="8">
        <f t="shared" si="120"/>
        <v>1.5897147147147148</v>
      </c>
      <c r="AP910" s="8">
        <v>4</v>
      </c>
      <c r="AR910" s="9"/>
      <c r="AS910" s="9"/>
      <c r="AV910" s="9"/>
      <c r="AW910" s="9"/>
      <c r="AZ910" s="9"/>
      <c r="BA910" s="9"/>
      <c r="BD910" s="27"/>
      <c r="BE910" s="27"/>
      <c r="BP910" s="27"/>
      <c r="BQ910" s="27"/>
      <c r="BX910" s="9"/>
    </row>
    <row r="911" spans="1:76" s="20" customFormat="1" ht="15.35" x14ac:dyDescent="0.5">
      <c r="A911" s="1" t="s">
        <v>302</v>
      </c>
      <c r="B911" s="18">
        <v>40.533333333333303</v>
      </c>
      <c r="C911" s="18">
        <v>-30.283333333333299</v>
      </c>
      <c r="D911" s="18">
        <v>55</v>
      </c>
      <c r="E911" s="18">
        <v>17</v>
      </c>
      <c r="F911" s="18">
        <v>28</v>
      </c>
      <c r="G911" s="18">
        <v>1</v>
      </c>
      <c r="H911" s="18" t="s">
        <v>303</v>
      </c>
      <c r="I911" s="18" t="s">
        <v>304</v>
      </c>
      <c r="J911" s="18">
        <v>13.2</v>
      </c>
      <c r="K911" s="18">
        <v>460</v>
      </c>
      <c r="L911" s="18">
        <v>20</v>
      </c>
      <c r="M911" s="18">
        <v>1.4</v>
      </c>
      <c r="N911" s="18">
        <v>7.6</v>
      </c>
      <c r="P911" s="18">
        <v>0.9</v>
      </c>
      <c r="Q911" s="18">
        <f>P911*0.1</f>
        <v>9.0000000000000011E-2</v>
      </c>
      <c r="R911" s="41">
        <v>3</v>
      </c>
      <c r="S911" s="18"/>
      <c r="T911" s="18">
        <v>12.1</v>
      </c>
      <c r="U911" s="18">
        <f>T911*0.1</f>
        <v>1.21</v>
      </c>
      <c r="V911" s="41">
        <v>3</v>
      </c>
      <c r="W911" s="18"/>
      <c r="X911" s="18">
        <f>P911+T911</f>
        <v>13</v>
      </c>
      <c r="Y911" s="18">
        <f>X911*0.1</f>
        <v>1.3</v>
      </c>
      <c r="Z911" s="41">
        <v>3</v>
      </c>
      <c r="AA911" s="41"/>
    </row>
    <row r="912" spans="1:76" s="20" customFormat="1" ht="15.35" x14ac:dyDescent="0.5">
      <c r="A912" s="1"/>
      <c r="B912" s="18">
        <v>40.533333333333303</v>
      </c>
      <c r="C912" s="18">
        <v>-30.283333333333299</v>
      </c>
      <c r="D912" s="18">
        <v>55</v>
      </c>
      <c r="E912" s="18">
        <v>17</v>
      </c>
      <c r="F912" s="18">
        <v>28</v>
      </c>
      <c r="G912" s="18">
        <v>1</v>
      </c>
      <c r="H912" s="18" t="s">
        <v>303</v>
      </c>
      <c r="I912" s="18" t="s">
        <v>305</v>
      </c>
      <c r="J912" s="18">
        <v>13.2</v>
      </c>
      <c r="K912" s="18">
        <v>460</v>
      </c>
      <c r="L912" s="18">
        <v>20</v>
      </c>
      <c r="M912" s="18">
        <v>1.4</v>
      </c>
      <c r="N912" s="18">
        <v>7.2081</v>
      </c>
      <c r="P912" s="18">
        <v>8.9</v>
      </c>
      <c r="Q912" s="18">
        <f t="shared" ref="Q912:Q975" si="125">P912*0.1</f>
        <v>0.89000000000000012</v>
      </c>
      <c r="R912" s="41">
        <v>3</v>
      </c>
      <c r="S912" s="18"/>
      <c r="T912" s="18">
        <v>42.5</v>
      </c>
      <c r="U912" s="18">
        <f t="shared" ref="U912:U975" si="126">T912*0.1</f>
        <v>4.25</v>
      </c>
      <c r="V912" s="41">
        <v>3</v>
      </c>
      <c r="W912" s="18"/>
      <c r="X912" s="18">
        <f>P912+T912</f>
        <v>51.4</v>
      </c>
      <c r="Y912" s="18">
        <f t="shared" ref="Y912:Y975" si="127">X912*0.1</f>
        <v>5.1400000000000006</v>
      </c>
      <c r="Z912" s="41">
        <v>3</v>
      </c>
      <c r="AA912" s="41"/>
    </row>
    <row r="913" spans="1:27" s="20" customFormat="1" ht="15.35" x14ac:dyDescent="0.5">
      <c r="A913" s="1"/>
      <c r="B913" s="18">
        <v>40.533333333333303</v>
      </c>
      <c r="C913" s="18">
        <v>-30.283333333333299</v>
      </c>
      <c r="D913" s="18">
        <v>55</v>
      </c>
      <c r="E913" s="18">
        <v>17</v>
      </c>
      <c r="F913" s="18">
        <v>28</v>
      </c>
      <c r="G913" s="18">
        <v>1</v>
      </c>
      <c r="H913" s="18" t="s">
        <v>303</v>
      </c>
      <c r="I913" s="18" t="s">
        <v>306</v>
      </c>
      <c r="J913" s="18">
        <v>13.2</v>
      </c>
      <c r="K913" s="18">
        <v>460</v>
      </c>
      <c r="L913" s="18">
        <v>20</v>
      </c>
      <c r="M913" s="18">
        <v>1.4</v>
      </c>
      <c r="N913" s="18">
        <v>6.8162000000000003</v>
      </c>
      <c r="P913" s="18">
        <v>12.1</v>
      </c>
      <c r="Q913" s="18">
        <f t="shared" si="125"/>
        <v>1.21</v>
      </c>
      <c r="R913" s="41">
        <v>3</v>
      </c>
      <c r="S913" s="18"/>
      <c r="T913" s="18">
        <v>58.9</v>
      </c>
      <c r="U913" s="18">
        <f t="shared" si="126"/>
        <v>5.8900000000000006</v>
      </c>
      <c r="V913" s="41">
        <v>3</v>
      </c>
      <c r="W913" s="18"/>
      <c r="X913" s="18">
        <f>P913+T913</f>
        <v>71</v>
      </c>
      <c r="Y913" s="18">
        <f t="shared" si="127"/>
        <v>7.1000000000000005</v>
      </c>
      <c r="Z913" s="41">
        <v>3</v>
      </c>
      <c r="AA913" s="41"/>
    </row>
    <row r="914" spans="1:27" s="20" customFormat="1" ht="15.35" x14ac:dyDescent="0.5">
      <c r="A914" s="1" t="s">
        <v>307</v>
      </c>
      <c r="B914" s="18">
        <v>40.533333333333303</v>
      </c>
      <c r="C914" s="18">
        <v>-30.283333333333299</v>
      </c>
      <c r="D914" s="18">
        <v>55</v>
      </c>
      <c r="E914" s="18">
        <v>17</v>
      </c>
      <c r="F914" s="18">
        <v>28</v>
      </c>
      <c r="G914" s="18">
        <v>1</v>
      </c>
      <c r="H914" s="18" t="s">
        <v>303</v>
      </c>
      <c r="I914" s="18" t="s">
        <v>16</v>
      </c>
      <c r="J914" s="18">
        <v>13.2</v>
      </c>
      <c r="K914" s="18">
        <v>460</v>
      </c>
      <c r="L914" s="18">
        <v>20</v>
      </c>
      <c r="M914" s="18">
        <v>1.4</v>
      </c>
      <c r="N914" s="18">
        <v>6.7168000000000001</v>
      </c>
      <c r="P914" s="18">
        <v>0.9</v>
      </c>
      <c r="Q914" s="18">
        <f t="shared" si="125"/>
        <v>9.0000000000000011E-2</v>
      </c>
      <c r="R914" s="41">
        <v>3</v>
      </c>
      <c r="S914" s="18"/>
      <c r="T914" s="18">
        <v>12.1</v>
      </c>
      <c r="U914" s="18">
        <f t="shared" si="126"/>
        <v>1.21</v>
      </c>
      <c r="V914" s="41">
        <v>3</v>
      </c>
      <c r="W914" s="18"/>
      <c r="X914" s="18">
        <f>P914+T914</f>
        <v>13</v>
      </c>
      <c r="Y914" s="18">
        <f t="shared" si="127"/>
        <v>1.3</v>
      </c>
      <c r="Z914" s="41">
        <v>3</v>
      </c>
      <c r="AA914" s="41"/>
    </row>
    <row r="915" spans="1:27" s="20" customFormat="1" ht="15.35" x14ac:dyDescent="0.5">
      <c r="A915" s="1"/>
      <c r="B915" s="18">
        <v>40.533333333333303</v>
      </c>
      <c r="C915" s="18">
        <v>-30.283333333333299</v>
      </c>
      <c r="D915" s="18">
        <v>55</v>
      </c>
      <c r="E915" s="18">
        <v>17</v>
      </c>
      <c r="F915" s="18">
        <v>28</v>
      </c>
      <c r="G915" s="18">
        <v>1</v>
      </c>
      <c r="H915" s="18" t="s">
        <v>303</v>
      </c>
      <c r="I915" s="18" t="s">
        <v>308</v>
      </c>
      <c r="J915" s="18">
        <v>13.2</v>
      </c>
      <c r="K915" s="18">
        <v>460</v>
      </c>
      <c r="L915" s="18">
        <v>20</v>
      </c>
      <c r="M915" s="18">
        <v>1.4</v>
      </c>
      <c r="N915" s="18">
        <v>6.3249000000000004</v>
      </c>
      <c r="P915" s="18">
        <v>18.2</v>
      </c>
      <c r="Q915" s="18">
        <f t="shared" si="125"/>
        <v>1.82</v>
      </c>
      <c r="R915" s="41">
        <v>3</v>
      </c>
      <c r="S915" s="18"/>
      <c r="T915" s="18">
        <v>38.299999999999997</v>
      </c>
      <c r="U915" s="18">
        <f t="shared" si="126"/>
        <v>3.83</v>
      </c>
      <c r="V915" s="41">
        <v>3</v>
      </c>
      <c r="W915" s="18"/>
      <c r="X915" s="18">
        <f>P915+T915</f>
        <v>56.5</v>
      </c>
      <c r="Y915" s="18">
        <f t="shared" si="127"/>
        <v>5.65</v>
      </c>
      <c r="Z915" s="41">
        <v>3</v>
      </c>
      <c r="AA915" s="41"/>
    </row>
    <row r="916" spans="1:27" s="20" customFormat="1" ht="15.35" x14ac:dyDescent="0.5">
      <c r="A916" s="1"/>
      <c r="B916" s="18">
        <v>40.533333333333303</v>
      </c>
      <c r="C916" s="18">
        <v>-30.283333333333299</v>
      </c>
      <c r="D916" s="18">
        <v>55</v>
      </c>
      <c r="E916" s="18">
        <v>17</v>
      </c>
      <c r="F916" s="18">
        <v>28</v>
      </c>
      <c r="G916" s="18">
        <v>1</v>
      </c>
      <c r="H916" s="18" t="s">
        <v>303</v>
      </c>
      <c r="I916" s="18" t="s">
        <v>309</v>
      </c>
      <c r="J916" s="18">
        <v>13.2</v>
      </c>
      <c r="K916" s="18">
        <v>460</v>
      </c>
      <c r="L916" s="18">
        <v>20</v>
      </c>
      <c r="M916" s="18">
        <v>1.4</v>
      </c>
      <c r="N916" s="18">
        <v>5.9329999999999998</v>
      </c>
      <c r="P916" s="18">
        <v>11.4</v>
      </c>
      <c r="Q916" s="18">
        <f t="shared" si="125"/>
        <v>1.1400000000000001</v>
      </c>
      <c r="R916" s="41">
        <v>3</v>
      </c>
      <c r="S916" s="18"/>
      <c r="T916" s="18">
        <v>61.2</v>
      </c>
      <c r="U916" s="18">
        <f t="shared" si="126"/>
        <v>6.120000000000001</v>
      </c>
      <c r="V916" s="41">
        <v>3</v>
      </c>
      <c r="W916" s="18"/>
      <c r="X916" s="18">
        <f>P916+T916</f>
        <v>72.600000000000009</v>
      </c>
      <c r="Y916" s="18">
        <f t="shared" si="127"/>
        <v>7.2600000000000016</v>
      </c>
      <c r="Z916" s="41">
        <v>3</v>
      </c>
      <c r="AA916" s="41"/>
    </row>
    <row r="917" spans="1:27" s="20" customFormat="1" ht="15.35" x14ac:dyDescent="0.5">
      <c r="A917" s="1"/>
      <c r="B917" s="18">
        <v>37.5</v>
      </c>
      <c r="C917" s="18">
        <v>-79</v>
      </c>
      <c r="D917" s="18">
        <v>40</v>
      </c>
      <c r="E917" s="18">
        <v>24</v>
      </c>
      <c r="F917" s="18">
        <v>36</v>
      </c>
      <c r="G917" s="18">
        <v>1</v>
      </c>
      <c r="H917" s="18" t="s">
        <v>310</v>
      </c>
      <c r="I917" s="10" t="s">
        <v>311</v>
      </c>
      <c r="J917" s="18">
        <v>25</v>
      </c>
      <c r="K917" s="18">
        <v>1071.621429</v>
      </c>
      <c r="L917" s="18">
        <v>10</v>
      </c>
      <c r="M917" s="18">
        <v>1.4525399999999999</v>
      </c>
      <c r="N917" s="18">
        <v>6.8</v>
      </c>
      <c r="P917" s="18">
        <v>1.8</v>
      </c>
      <c r="Q917" s="18">
        <f t="shared" si="125"/>
        <v>0.18000000000000002</v>
      </c>
      <c r="R917" s="41">
        <v>3</v>
      </c>
      <c r="S917" s="18"/>
      <c r="T917" s="18">
        <v>5.6</v>
      </c>
      <c r="U917" s="18">
        <f t="shared" si="126"/>
        <v>0.55999999999999994</v>
      </c>
      <c r="V917" s="41">
        <v>3</v>
      </c>
      <c r="W917" s="18"/>
      <c r="X917" s="18">
        <f>P917+T917</f>
        <v>7.3999999999999995</v>
      </c>
      <c r="Y917" s="18">
        <f t="shared" si="127"/>
        <v>0.74</v>
      </c>
      <c r="Z917" s="41">
        <v>3</v>
      </c>
      <c r="AA917" s="41"/>
    </row>
    <row r="918" spans="1:27" s="20" customFormat="1" ht="15.35" x14ac:dyDescent="0.5">
      <c r="A918" s="1"/>
      <c r="B918" s="18">
        <v>37.516666666666701</v>
      </c>
      <c r="C918" s="18">
        <v>-79</v>
      </c>
      <c r="D918" s="18">
        <v>40</v>
      </c>
      <c r="E918" s="18">
        <v>24</v>
      </c>
      <c r="F918" s="18">
        <v>36</v>
      </c>
      <c r="G918" s="18">
        <v>1</v>
      </c>
      <c r="H918" s="18" t="s">
        <v>310</v>
      </c>
      <c r="I918" s="10" t="s">
        <v>312</v>
      </c>
      <c r="J918" s="18">
        <v>25</v>
      </c>
      <c r="K918" s="18">
        <v>1071.621429</v>
      </c>
      <c r="L918" s="18">
        <v>10</v>
      </c>
      <c r="M918" s="18">
        <v>1.4525399999999999</v>
      </c>
      <c r="N918" s="18">
        <v>6.5555199999999996</v>
      </c>
      <c r="P918" s="18">
        <v>2.35</v>
      </c>
      <c r="Q918" s="18">
        <f t="shared" si="125"/>
        <v>0.23500000000000001</v>
      </c>
      <c r="R918" s="41">
        <v>3</v>
      </c>
      <c r="S918" s="18"/>
      <c r="T918" s="18">
        <v>25.68</v>
      </c>
      <c r="U918" s="18">
        <f t="shared" si="126"/>
        <v>2.5680000000000001</v>
      </c>
      <c r="V918" s="41">
        <v>3</v>
      </c>
      <c r="W918" s="18"/>
      <c r="X918" s="18">
        <f>P918+T918</f>
        <v>28.03</v>
      </c>
      <c r="Y918" s="18">
        <f t="shared" si="127"/>
        <v>2.8030000000000004</v>
      </c>
      <c r="Z918" s="41">
        <v>3</v>
      </c>
      <c r="AA918" s="41"/>
    </row>
    <row r="919" spans="1:27" s="20" customFormat="1" ht="15.35" x14ac:dyDescent="0.5">
      <c r="A919" s="1"/>
      <c r="B919" s="18">
        <v>36.966666666666697</v>
      </c>
      <c r="C919" s="18">
        <v>117.98333333333299</v>
      </c>
      <c r="D919" s="18">
        <v>68</v>
      </c>
      <c r="E919" s="18">
        <v>10</v>
      </c>
      <c r="F919" s="18">
        <v>22</v>
      </c>
      <c r="G919" s="18">
        <v>1</v>
      </c>
      <c r="H919" s="18" t="s">
        <v>313</v>
      </c>
      <c r="I919" s="18" t="s">
        <v>314</v>
      </c>
      <c r="J919" s="18">
        <v>14</v>
      </c>
      <c r="K919" s="18">
        <v>715.74285710000004</v>
      </c>
      <c r="L919" s="18">
        <v>10</v>
      </c>
      <c r="M919" s="18">
        <v>1.5195399999999999</v>
      </c>
      <c r="N919" s="18">
        <v>8.3000000000000007</v>
      </c>
      <c r="P919" s="18">
        <v>2.6</v>
      </c>
      <c r="Q919" s="18">
        <f t="shared" si="125"/>
        <v>0.26</v>
      </c>
      <c r="R919" s="41">
        <v>3</v>
      </c>
      <c r="S919" s="18"/>
      <c r="T919" s="18">
        <v>8.4</v>
      </c>
      <c r="U919" s="18">
        <f t="shared" si="126"/>
        <v>0.84000000000000008</v>
      </c>
      <c r="V919" s="41">
        <v>3</v>
      </c>
      <c r="W919" s="18"/>
      <c r="X919" s="18">
        <f>P919+T919</f>
        <v>11</v>
      </c>
      <c r="Y919" s="18">
        <f t="shared" si="127"/>
        <v>1.1000000000000001</v>
      </c>
      <c r="Z919" s="41">
        <v>3</v>
      </c>
      <c r="AA919" s="41"/>
    </row>
    <row r="920" spans="1:27" s="20" customFormat="1" ht="15.35" x14ac:dyDescent="0.5">
      <c r="A920" s="1" t="s">
        <v>315</v>
      </c>
      <c r="B920" s="18">
        <v>36.966666666666697</v>
      </c>
      <c r="C920" s="18">
        <v>117.98333333333299</v>
      </c>
      <c r="D920" s="18">
        <v>68</v>
      </c>
      <c r="E920" s="18">
        <v>10</v>
      </c>
      <c r="F920" s="18">
        <v>22</v>
      </c>
      <c r="G920" s="18">
        <v>1</v>
      </c>
      <c r="H920" s="18" t="s">
        <v>313</v>
      </c>
      <c r="I920" s="18"/>
      <c r="J920" s="18">
        <v>14</v>
      </c>
      <c r="K920" s="18">
        <v>715.74285710000004</v>
      </c>
      <c r="L920" s="18">
        <v>10</v>
      </c>
      <c r="M920" s="18">
        <v>1.5195399999999999</v>
      </c>
      <c r="N920" s="18">
        <v>6.7965999999999998</v>
      </c>
      <c r="P920" s="18">
        <v>10</v>
      </c>
      <c r="Q920" s="18">
        <f t="shared" si="125"/>
        <v>1</v>
      </c>
      <c r="R920" s="41">
        <v>3</v>
      </c>
      <c r="S920" s="18"/>
      <c r="T920" s="18">
        <v>42</v>
      </c>
      <c r="U920" s="18">
        <f t="shared" si="126"/>
        <v>4.2</v>
      </c>
      <c r="V920" s="41">
        <v>3</v>
      </c>
      <c r="W920" s="18"/>
      <c r="X920" s="18">
        <f>P920+T920</f>
        <v>52</v>
      </c>
      <c r="Y920" s="18">
        <f t="shared" si="127"/>
        <v>5.2</v>
      </c>
      <c r="Z920" s="41">
        <v>3</v>
      </c>
      <c r="AA920" s="41"/>
    </row>
    <row r="921" spans="1:27" s="20" customFormat="1" ht="15.35" x14ac:dyDescent="0.5">
      <c r="A921" s="1"/>
      <c r="B921" s="18">
        <v>31.616666666666699</v>
      </c>
      <c r="C921" s="18">
        <v>120.466666666667</v>
      </c>
      <c r="D921" s="18">
        <v>25</v>
      </c>
      <c r="E921" s="18">
        <v>39</v>
      </c>
      <c r="F921" s="18">
        <v>36</v>
      </c>
      <c r="G921" s="18">
        <v>1</v>
      </c>
      <c r="H921" s="18" t="s">
        <v>313</v>
      </c>
      <c r="I921" s="18" t="s">
        <v>314</v>
      </c>
      <c r="J921" s="18">
        <v>16.2</v>
      </c>
      <c r="K921" s="18">
        <v>1153.0357140000001</v>
      </c>
      <c r="L921" s="18">
        <v>15</v>
      </c>
      <c r="M921" s="18">
        <v>1.5358598999999999</v>
      </c>
      <c r="N921" s="18">
        <v>6.8</v>
      </c>
      <c r="P921" s="18">
        <v>5.3</v>
      </c>
      <c r="Q921" s="18">
        <f t="shared" si="125"/>
        <v>0.53</v>
      </c>
      <c r="R921" s="41">
        <v>3</v>
      </c>
      <c r="S921" s="18"/>
      <c r="T921" s="18">
        <v>12.3</v>
      </c>
      <c r="U921" s="18">
        <f t="shared" si="126"/>
        <v>1.2300000000000002</v>
      </c>
      <c r="V921" s="41">
        <v>3</v>
      </c>
      <c r="W921" s="18"/>
      <c r="X921" s="18">
        <f>P921+T921</f>
        <v>17.600000000000001</v>
      </c>
      <c r="Y921" s="18">
        <f t="shared" si="127"/>
        <v>1.7600000000000002</v>
      </c>
      <c r="Z921" s="41">
        <v>3</v>
      </c>
      <c r="AA921" s="41"/>
    </row>
    <row r="922" spans="1:27" s="20" customFormat="1" ht="15.35" x14ac:dyDescent="0.5">
      <c r="A922" s="1" t="s">
        <v>316</v>
      </c>
      <c r="B922" s="18">
        <v>31.616666666666699</v>
      </c>
      <c r="C922" s="18">
        <v>120.466666666667</v>
      </c>
      <c r="D922" s="18">
        <v>25</v>
      </c>
      <c r="E922" s="18">
        <v>39</v>
      </c>
      <c r="F922" s="18">
        <v>36</v>
      </c>
      <c r="G922" s="18">
        <v>1</v>
      </c>
      <c r="H922" s="18" t="s">
        <v>313</v>
      </c>
      <c r="I922" s="18"/>
      <c r="J922" s="18">
        <v>16.2</v>
      </c>
      <c r="K922" s="18">
        <v>1153.0357140000001</v>
      </c>
      <c r="L922" s="18">
        <v>15</v>
      </c>
      <c r="M922" s="18">
        <v>1.5358598999999999</v>
      </c>
      <c r="N922" s="18">
        <v>6.2793999999999999</v>
      </c>
      <c r="P922" s="18">
        <v>15.7</v>
      </c>
      <c r="Q922" s="18">
        <f t="shared" si="125"/>
        <v>1.57</v>
      </c>
      <c r="R922" s="41">
        <v>3</v>
      </c>
      <c r="S922" s="18"/>
      <c r="T922" s="18">
        <v>33.4</v>
      </c>
      <c r="U922" s="18">
        <f t="shared" si="126"/>
        <v>3.34</v>
      </c>
      <c r="V922" s="41">
        <v>3</v>
      </c>
      <c r="W922" s="18"/>
      <c r="X922" s="18">
        <f>P922+T922</f>
        <v>49.099999999999994</v>
      </c>
      <c r="Y922" s="18">
        <f t="shared" si="127"/>
        <v>4.91</v>
      </c>
      <c r="Z922" s="41">
        <v>3</v>
      </c>
      <c r="AA922" s="41"/>
    </row>
    <row r="923" spans="1:27" s="20" customFormat="1" ht="15.35" x14ac:dyDescent="0.5">
      <c r="A923" s="1"/>
      <c r="B923" s="18">
        <v>43.016666666666701</v>
      </c>
      <c r="C923" s="18">
        <v>141.4</v>
      </c>
      <c r="D923" s="18">
        <v>56</v>
      </c>
      <c r="E923" s="18">
        <v>32</v>
      </c>
      <c r="F923" s="18">
        <v>12</v>
      </c>
      <c r="G923" s="18">
        <v>1</v>
      </c>
      <c r="H923" s="18" t="s">
        <v>317</v>
      </c>
      <c r="I923" s="18" t="s">
        <v>318</v>
      </c>
      <c r="J923" s="18">
        <v>16.600000000000001</v>
      </c>
      <c r="K923" s="18">
        <v>1230.4857139999999</v>
      </c>
      <c r="L923" s="18">
        <v>15</v>
      </c>
      <c r="M923" s="18">
        <v>1.0251600000000001</v>
      </c>
      <c r="N923" s="18">
        <v>5.6</v>
      </c>
      <c r="P923" s="18">
        <v>28.5</v>
      </c>
      <c r="Q923" s="18">
        <f t="shared" si="125"/>
        <v>2.85</v>
      </c>
      <c r="R923" s="41">
        <v>3</v>
      </c>
      <c r="S923" s="18"/>
      <c r="T923" s="18">
        <v>6.5</v>
      </c>
      <c r="U923" s="18">
        <f t="shared" si="126"/>
        <v>0.65</v>
      </c>
      <c r="V923" s="41">
        <v>3</v>
      </c>
      <c r="W923" s="18"/>
      <c r="X923" s="18">
        <f>P923+T923</f>
        <v>35</v>
      </c>
      <c r="Y923" s="18">
        <f t="shared" si="127"/>
        <v>3.5</v>
      </c>
      <c r="Z923" s="41">
        <v>3</v>
      </c>
      <c r="AA923" s="41"/>
    </row>
    <row r="924" spans="1:27" s="20" customFormat="1" ht="15.35" x14ac:dyDescent="0.5">
      <c r="A924" s="1"/>
      <c r="B924" s="18">
        <v>43.016666666666701</v>
      </c>
      <c r="C924" s="18">
        <v>141.4</v>
      </c>
      <c r="D924" s="18">
        <v>56</v>
      </c>
      <c r="E924" s="18">
        <v>32</v>
      </c>
      <c r="F924" s="18">
        <v>12</v>
      </c>
      <c r="G924" s="18">
        <v>1</v>
      </c>
      <c r="H924" s="18" t="s">
        <v>317</v>
      </c>
      <c r="I924" s="18" t="s">
        <v>318</v>
      </c>
      <c r="J924" s="18">
        <v>16.600000000000001</v>
      </c>
      <c r="K924" s="18">
        <v>1230.4857139999999</v>
      </c>
      <c r="L924" s="18">
        <v>15</v>
      </c>
      <c r="M924" s="18">
        <v>1.0251600000000001</v>
      </c>
      <c r="N924" s="18">
        <v>5.6</v>
      </c>
      <c r="P924" s="18">
        <v>32.4</v>
      </c>
      <c r="Q924" s="18">
        <f t="shared" si="125"/>
        <v>3.24</v>
      </c>
      <c r="R924" s="41">
        <v>3</v>
      </c>
      <c r="S924" s="18"/>
      <c r="T924" s="18">
        <v>7.1</v>
      </c>
      <c r="U924" s="18">
        <f t="shared" si="126"/>
        <v>0.71</v>
      </c>
      <c r="V924" s="41">
        <v>3</v>
      </c>
      <c r="W924" s="18"/>
      <c r="X924" s="18">
        <f>P924+T924</f>
        <v>39.5</v>
      </c>
      <c r="Y924" s="18">
        <f t="shared" si="127"/>
        <v>3.95</v>
      </c>
      <c r="Z924" s="41">
        <v>3</v>
      </c>
      <c r="AA924" s="41"/>
    </row>
    <row r="925" spans="1:27" s="20" customFormat="1" ht="15.35" x14ac:dyDescent="0.5">
      <c r="A925" s="1"/>
      <c r="B925" s="18">
        <v>43.016666666666701</v>
      </c>
      <c r="C925" s="18">
        <v>141.4</v>
      </c>
      <c r="D925" s="18">
        <v>56</v>
      </c>
      <c r="E925" s="18">
        <v>32</v>
      </c>
      <c r="F925" s="18">
        <v>12</v>
      </c>
      <c r="G925" s="18">
        <v>1</v>
      </c>
      <c r="H925" s="18" t="s">
        <v>317</v>
      </c>
      <c r="I925" s="18" t="s">
        <v>314</v>
      </c>
      <c r="J925" s="18">
        <v>16.600000000000001</v>
      </c>
      <c r="K925" s="18">
        <v>1230.4857139999999</v>
      </c>
      <c r="L925" s="18">
        <v>15</v>
      </c>
      <c r="M925" s="18">
        <v>1.0251600000000001</v>
      </c>
      <c r="N925" s="18">
        <v>5.8398000000000003</v>
      </c>
      <c r="P925" s="18">
        <v>14.8</v>
      </c>
      <c r="Q925" s="18">
        <f t="shared" si="125"/>
        <v>1.4800000000000002</v>
      </c>
      <c r="R925" s="41">
        <v>3</v>
      </c>
      <c r="S925" s="18"/>
      <c r="T925" s="18">
        <v>12.1</v>
      </c>
      <c r="U925" s="18">
        <f t="shared" si="126"/>
        <v>1.21</v>
      </c>
      <c r="V925" s="41">
        <v>3</v>
      </c>
      <c r="W925" s="18"/>
      <c r="X925" s="18">
        <f>P925+T925</f>
        <v>26.9</v>
      </c>
      <c r="Y925" s="18">
        <f t="shared" si="127"/>
        <v>2.69</v>
      </c>
      <c r="Z925" s="41">
        <v>3</v>
      </c>
      <c r="AA925" s="41"/>
    </row>
    <row r="926" spans="1:27" s="20" customFormat="1" ht="15.35" x14ac:dyDescent="0.5">
      <c r="A926" s="1"/>
      <c r="B926" s="18">
        <v>43.016666666666701</v>
      </c>
      <c r="C926" s="18">
        <v>141.4</v>
      </c>
      <c r="D926" s="18">
        <v>56</v>
      </c>
      <c r="E926" s="18">
        <v>32</v>
      </c>
      <c r="F926" s="18">
        <v>12</v>
      </c>
      <c r="G926" s="18">
        <v>1</v>
      </c>
      <c r="H926" s="18" t="s">
        <v>317</v>
      </c>
      <c r="I926" s="18" t="s">
        <v>314</v>
      </c>
      <c r="J926" s="18">
        <v>16.600000000000001</v>
      </c>
      <c r="K926" s="18">
        <v>1230.4857139999999</v>
      </c>
      <c r="L926" s="18">
        <v>15</v>
      </c>
      <c r="M926" s="18">
        <v>1.0251600000000001</v>
      </c>
      <c r="N926" s="18">
        <v>5.8398000000000003</v>
      </c>
      <c r="P926" s="18">
        <v>24.1</v>
      </c>
      <c r="Q926" s="18">
        <f t="shared" si="125"/>
        <v>2.41</v>
      </c>
      <c r="R926" s="41">
        <v>3</v>
      </c>
      <c r="S926" s="18"/>
      <c r="T926" s="18">
        <v>14.5</v>
      </c>
      <c r="U926" s="18">
        <f t="shared" si="126"/>
        <v>1.4500000000000002</v>
      </c>
      <c r="V926" s="41">
        <v>3</v>
      </c>
      <c r="W926" s="18"/>
      <c r="X926" s="18">
        <f>P926+T926</f>
        <v>38.6</v>
      </c>
      <c r="Y926" s="18">
        <f t="shared" si="127"/>
        <v>3.8600000000000003</v>
      </c>
      <c r="Z926" s="41">
        <v>3</v>
      </c>
      <c r="AA926" s="41"/>
    </row>
    <row r="927" spans="1:27" s="20" customFormat="1" ht="15.35" x14ac:dyDescent="0.5">
      <c r="A927" s="1"/>
      <c r="B927" s="18">
        <v>34.9166666666667</v>
      </c>
      <c r="C927" s="18">
        <v>110.7</v>
      </c>
      <c r="D927" s="18">
        <v>70</v>
      </c>
      <c r="E927" s="18">
        <v>14</v>
      </c>
      <c r="F927" s="18">
        <v>16</v>
      </c>
      <c r="G927" s="18">
        <v>1</v>
      </c>
      <c r="H927" s="18" t="s">
        <v>319</v>
      </c>
      <c r="I927" s="18" t="s">
        <v>320</v>
      </c>
      <c r="J927" s="18">
        <v>15</v>
      </c>
      <c r="K927" s="18">
        <v>605.63571430000002</v>
      </c>
      <c r="L927" s="18">
        <v>10</v>
      </c>
      <c r="M927" s="18">
        <v>1.45292</v>
      </c>
      <c r="N927" s="18">
        <v>8.6999999999999993</v>
      </c>
      <c r="P927" s="18">
        <v>2.2000000000000002</v>
      </c>
      <c r="Q927" s="18">
        <f t="shared" si="125"/>
        <v>0.22000000000000003</v>
      </c>
      <c r="R927" s="41">
        <v>3</v>
      </c>
      <c r="S927" s="18"/>
      <c r="T927" s="18">
        <v>4</v>
      </c>
      <c r="U927" s="18">
        <f t="shared" si="126"/>
        <v>0.4</v>
      </c>
      <c r="V927" s="41">
        <v>3</v>
      </c>
      <c r="W927" s="18"/>
      <c r="X927" s="18">
        <f>P927+T927</f>
        <v>6.2</v>
      </c>
      <c r="Y927" s="18">
        <f t="shared" si="127"/>
        <v>0.62000000000000011</v>
      </c>
      <c r="Z927" s="41">
        <v>3</v>
      </c>
      <c r="AA927" s="41"/>
    </row>
    <row r="928" spans="1:27" s="20" customFormat="1" ht="15.35" x14ac:dyDescent="0.5">
      <c r="A928" s="1"/>
      <c r="B928" s="18">
        <v>34.9166666666667</v>
      </c>
      <c r="C928" s="18">
        <v>110.7</v>
      </c>
      <c r="D928" s="18">
        <v>70</v>
      </c>
      <c r="E928" s="18">
        <v>14</v>
      </c>
      <c r="F928" s="18">
        <v>16</v>
      </c>
      <c r="G928" s="18">
        <v>1</v>
      </c>
      <c r="H928" s="18" t="s">
        <v>319</v>
      </c>
      <c r="I928" s="18" t="s">
        <v>321</v>
      </c>
      <c r="J928" s="18">
        <v>15</v>
      </c>
      <c r="K928" s="18">
        <v>605.63571430000002</v>
      </c>
      <c r="L928" s="18">
        <v>10</v>
      </c>
      <c r="M928" s="18">
        <v>1.45292</v>
      </c>
      <c r="N928" s="18">
        <v>7.5944000000000003</v>
      </c>
      <c r="P928" s="18">
        <v>21.6</v>
      </c>
      <c r="Q928" s="18">
        <f t="shared" si="125"/>
        <v>2.16</v>
      </c>
      <c r="R928" s="41">
        <v>3</v>
      </c>
      <c r="S928" s="18"/>
      <c r="T928" s="18">
        <v>37.200000000000003</v>
      </c>
      <c r="U928" s="18">
        <f t="shared" si="126"/>
        <v>3.7200000000000006</v>
      </c>
      <c r="V928" s="41">
        <v>3</v>
      </c>
      <c r="W928" s="18"/>
      <c r="X928" s="18">
        <f>P928+T928</f>
        <v>58.800000000000004</v>
      </c>
      <c r="Y928" s="18">
        <f t="shared" si="127"/>
        <v>5.8800000000000008</v>
      </c>
      <c r="Z928" s="41">
        <v>3</v>
      </c>
      <c r="AA928" s="41"/>
    </row>
    <row r="929" spans="1:27" s="20" customFormat="1" ht="15.35" x14ac:dyDescent="0.5">
      <c r="A929" s="1" t="s">
        <v>322</v>
      </c>
      <c r="B929" s="18">
        <v>34.9166666666667</v>
      </c>
      <c r="C929" s="18">
        <v>110.7</v>
      </c>
      <c r="D929" s="18">
        <v>70</v>
      </c>
      <c r="E929" s="18">
        <v>14</v>
      </c>
      <c r="F929" s="18">
        <v>16</v>
      </c>
      <c r="G929" s="18">
        <v>1</v>
      </c>
      <c r="H929" s="18" t="s">
        <v>319</v>
      </c>
      <c r="I929" s="18" t="s">
        <v>323</v>
      </c>
      <c r="J929" s="18">
        <v>15</v>
      </c>
      <c r="K929" s="18">
        <v>605.63571430000002</v>
      </c>
      <c r="L929" s="18">
        <v>10</v>
      </c>
      <c r="M929" s="18">
        <v>1.45292</v>
      </c>
      <c r="N929" s="18">
        <v>7.5944000000000003</v>
      </c>
      <c r="P929" s="18">
        <v>16.399999999999999</v>
      </c>
      <c r="Q929" s="18">
        <f t="shared" si="125"/>
        <v>1.64</v>
      </c>
      <c r="R929" s="41">
        <v>3</v>
      </c>
      <c r="S929" s="18"/>
      <c r="T929" s="18">
        <v>33.6</v>
      </c>
      <c r="U929" s="18">
        <f t="shared" si="126"/>
        <v>3.3600000000000003</v>
      </c>
      <c r="V929" s="41">
        <v>3</v>
      </c>
      <c r="W929" s="18"/>
      <c r="X929" s="18">
        <f>P929+T929</f>
        <v>50</v>
      </c>
      <c r="Y929" s="18">
        <f t="shared" si="127"/>
        <v>5</v>
      </c>
      <c r="Z929" s="41">
        <v>3</v>
      </c>
      <c r="AA929" s="41"/>
    </row>
    <row r="930" spans="1:27" s="20" customFormat="1" ht="15.35" x14ac:dyDescent="0.5">
      <c r="A930" s="1"/>
      <c r="B930" s="18">
        <v>34.9166666666667</v>
      </c>
      <c r="C930" s="18">
        <v>110.7</v>
      </c>
      <c r="D930" s="18">
        <v>70</v>
      </c>
      <c r="E930" s="18">
        <v>14</v>
      </c>
      <c r="F930" s="18">
        <v>16</v>
      </c>
      <c r="G930" s="18">
        <v>1</v>
      </c>
      <c r="H930" s="18" t="s">
        <v>319</v>
      </c>
      <c r="I930" s="18" t="s">
        <v>320</v>
      </c>
      <c r="J930" s="18">
        <v>15</v>
      </c>
      <c r="K930" s="18">
        <v>605.63571430000002</v>
      </c>
      <c r="L930" s="18">
        <v>10</v>
      </c>
      <c r="M930" s="18">
        <v>1.45292</v>
      </c>
      <c r="N930" s="18">
        <v>7.6879999999999997</v>
      </c>
      <c r="P930" s="18">
        <v>14.7</v>
      </c>
      <c r="Q930" s="18">
        <f t="shared" si="125"/>
        <v>1.47</v>
      </c>
      <c r="R930" s="41">
        <v>3</v>
      </c>
      <c r="S930" s="18"/>
      <c r="T930" s="18">
        <v>18.75</v>
      </c>
      <c r="U930" s="18">
        <f t="shared" si="126"/>
        <v>1.875</v>
      </c>
      <c r="V930" s="41">
        <v>3</v>
      </c>
      <c r="W930" s="18"/>
      <c r="X930" s="18">
        <f>P930+T930</f>
        <v>33.450000000000003</v>
      </c>
      <c r="Y930" s="18">
        <f t="shared" si="127"/>
        <v>3.3450000000000006</v>
      </c>
      <c r="Z930" s="41">
        <v>3</v>
      </c>
      <c r="AA930" s="41"/>
    </row>
    <row r="931" spans="1:27" s="20" customFormat="1" ht="15.35" x14ac:dyDescent="0.5">
      <c r="A931" s="1"/>
      <c r="B931" s="18">
        <v>34.9166666666667</v>
      </c>
      <c r="C931" s="18">
        <v>110.7</v>
      </c>
      <c r="D931" s="18">
        <v>70</v>
      </c>
      <c r="E931" s="18">
        <v>14</v>
      </c>
      <c r="F931" s="18">
        <v>16</v>
      </c>
      <c r="G931" s="18">
        <v>1</v>
      </c>
      <c r="H931" s="18" t="s">
        <v>319</v>
      </c>
      <c r="I931" s="18" t="s">
        <v>324</v>
      </c>
      <c r="J931" s="18">
        <v>15</v>
      </c>
      <c r="K931" s="18">
        <v>605.63571430000002</v>
      </c>
      <c r="L931" s="18">
        <v>10</v>
      </c>
      <c r="M931" s="18">
        <v>1.45292</v>
      </c>
      <c r="N931" s="18">
        <v>7.6879999999999997</v>
      </c>
      <c r="P931" s="18">
        <v>11.9</v>
      </c>
      <c r="Q931" s="18">
        <f t="shared" si="125"/>
        <v>1.1900000000000002</v>
      </c>
      <c r="R931" s="41">
        <v>3</v>
      </c>
      <c r="S931" s="18"/>
      <c r="T931" s="18">
        <v>17</v>
      </c>
      <c r="U931" s="18">
        <f t="shared" si="126"/>
        <v>1.7000000000000002</v>
      </c>
      <c r="V931" s="41">
        <v>3</v>
      </c>
      <c r="W931" s="18"/>
      <c r="X931" s="18">
        <f>P931+T931</f>
        <v>28.9</v>
      </c>
      <c r="Y931" s="18">
        <f t="shared" si="127"/>
        <v>2.89</v>
      </c>
      <c r="Z931" s="41">
        <v>3</v>
      </c>
      <c r="AA931" s="41"/>
    </row>
    <row r="932" spans="1:27" s="20" customFormat="1" ht="15.35" x14ac:dyDescent="0.5">
      <c r="A932" s="1" t="s">
        <v>325</v>
      </c>
      <c r="B932" s="18">
        <v>34.9166666666667</v>
      </c>
      <c r="C932" s="18">
        <v>110.7</v>
      </c>
      <c r="D932" s="18">
        <v>70</v>
      </c>
      <c r="E932" s="18">
        <v>14</v>
      </c>
      <c r="F932" s="18">
        <v>16</v>
      </c>
      <c r="G932" s="18">
        <v>1</v>
      </c>
      <c r="H932" s="18" t="s">
        <v>313</v>
      </c>
      <c r="I932" s="18" t="s">
        <v>326</v>
      </c>
      <c r="J932" s="18">
        <v>14.8</v>
      </c>
      <c r="K932" s="18">
        <v>605.63571430000002</v>
      </c>
      <c r="L932" s="18">
        <v>20</v>
      </c>
      <c r="M932" s="18">
        <v>1.45292</v>
      </c>
      <c r="N932" s="18">
        <v>8.6999999999999993</v>
      </c>
      <c r="P932" s="18">
        <v>0.9</v>
      </c>
      <c r="Q932" s="18">
        <f t="shared" si="125"/>
        <v>9.0000000000000011E-2</v>
      </c>
      <c r="R932" s="41">
        <v>3</v>
      </c>
      <c r="S932" s="18"/>
      <c r="T932" s="18">
        <v>7.1</v>
      </c>
      <c r="U932" s="18">
        <f t="shared" si="126"/>
        <v>0.71</v>
      </c>
      <c r="V932" s="41">
        <v>3</v>
      </c>
      <c r="W932" s="18"/>
      <c r="X932" s="18">
        <f>P932+T932</f>
        <v>8</v>
      </c>
      <c r="Y932" s="18">
        <f t="shared" si="127"/>
        <v>0.8</v>
      </c>
      <c r="Z932" s="41">
        <v>3</v>
      </c>
      <c r="AA932" s="41"/>
    </row>
    <row r="933" spans="1:27" s="20" customFormat="1" ht="15.35" x14ac:dyDescent="0.5">
      <c r="A933" s="1"/>
      <c r="B933" s="18">
        <v>34.9166666666667</v>
      </c>
      <c r="C933" s="18">
        <v>110.7</v>
      </c>
      <c r="D933" s="18">
        <v>70</v>
      </c>
      <c r="E933" s="18">
        <v>14</v>
      </c>
      <c r="F933" s="18">
        <v>16</v>
      </c>
      <c r="G933" s="18">
        <v>1</v>
      </c>
      <c r="H933" s="18" t="s">
        <v>313</v>
      </c>
      <c r="I933" s="18" t="s">
        <v>327</v>
      </c>
      <c r="J933" s="18">
        <v>14.9</v>
      </c>
      <c r="K933" s="18">
        <v>605.63571430000002</v>
      </c>
      <c r="L933" s="18">
        <v>20</v>
      </c>
      <c r="M933" s="18">
        <v>1.45292</v>
      </c>
      <c r="N933" s="18">
        <v>8.2847000000000008</v>
      </c>
      <c r="P933" s="18">
        <v>7.5</v>
      </c>
      <c r="Q933" s="18">
        <f t="shared" si="125"/>
        <v>0.75</v>
      </c>
      <c r="R933" s="41">
        <v>3</v>
      </c>
      <c r="S933" s="18"/>
      <c r="T933" s="18">
        <v>16.100000000000001</v>
      </c>
      <c r="U933" s="18">
        <f t="shared" si="126"/>
        <v>1.6100000000000003</v>
      </c>
      <c r="V933" s="41">
        <v>3</v>
      </c>
      <c r="W933" s="18"/>
      <c r="X933" s="18">
        <f>P933+T933</f>
        <v>23.6</v>
      </c>
      <c r="Y933" s="18">
        <f t="shared" si="127"/>
        <v>2.3600000000000003</v>
      </c>
      <c r="Z933" s="41">
        <v>3</v>
      </c>
      <c r="AA933" s="41"/>
    </row>
    <row r="934" spans="1:27" s="20" customFormat="1" ht="15.35" x14ac:dyDescent="0.5">
      <c r="A934" s="1"/>
      <c r="B934" s="18">
        <v>34.9166666666667</v>
      </c>
      <c r="C934" s="18">
        <v>110.7</v>
      </c>
      <c r="D934" s="18">
        <v>70</v>
      </c>
      <c r="E934" s="18">
        <v>14</v>
      </c>
      <c r="F934" s="18">
        <v>16</v>
      </c>
      <c r="G934" s="18">
        <v>1</v>
      </c>
      <c r="H934" s="18" t="s">
        <v>313</v>
      </c>
      <c r="I934" s="18" t="s">
        <v>328</v>
      </c>
      <c r="J934" s="18">
        <v>15.2</v>
      </c>
      <c r="K934" s="18">
        <v>605.63571430000002</v>
      </c>
      <c r="L934" s="18">
        <v>20</v>
      </c>
      <c r="M934" s="18">
        <v>1.45292</v>
      </c>
      <c r="N934" s="18">
        <v>7.9687999999999999</v>
      </c>
      <c r="P934" s="18">
        <v>10.5</v>
      </c>
      <c r="Q934" s="18">
        <f t="shared" si="125"/>
        <v>1.05</v>
      </c>
      <c r="R934" s="41">
        <v>3</v>
      </c>
      <c r="S934" s="18"/>
      <c r="T934" s="18">
        <v>22.9</v>
      </c>
      <c r="U934" s="18">
        <f t="shared" si="126"/>
        <v>2.29</v>
      </c>
      <c r="V934" s="41">
        <v>3</v>
      </c>
      <c r="W934" s="18"/>
      <c r="X934" s="18">
        <f>P934+T934</f>
        <v>33.4</v>
      </c>
      <c r="Y934" s="18">
        <f t="shared" si="127"/>
        <v>3.34</v>
      </c>
      <c r="Z934" s="41">
        <v>3</v>
      </c>
      <c r="AA934" s="41"/>
    </row>
    <row r="935" spans="1:27" s="20" customFormat="1" ht="15.35" x14ac:dyDescent="0.5">
      <c r="A935" s="1" t="s">
        <v>329</v>
      </c>
      <c r="B935" s="18">
        <v>34.9166666666667</v>
      </c>
      <c r="C935" s="18">
        <v>110.7</v>
      </c>
      <c r="D935" s="18">
        <v>70</v>
      </c>
      <c r="E935" s="18">
        <v>14</v>
      </c>
      <c r="F935" s="18">
        <v>16</v>
      </c>
      <c r="G935" s="18">
        <v>1</v>
      </c>
      <c r="H935" s="18" t="s">
        <v>313</v>
      </c>
      <c r="I935" s="18" t="s">
        <v>330</v>
      </c>
      <c r="J935" s="18">
        <v>14.7</v>
      </c>
      <c r="K935" s="18">
        <v>605.63571430000002</v>
      </c>
      <c r="L935" s="18">
        <v>20</v>
      </c>
      <c r="M935" s="18">
        <v>1.45292</v>
      </c>
      <c r="N935" s="18">
        <v>7.5944000000000003</v>
      </c>
      <c r="P935" s="18">
        <v>25.3</v>
      </c>
      <c r="Q935" s="18">
        <f t="shared" si="125"/>
        <v>2.5300000000000002</v>
      </c>
      <c r="R935" s="41">
        <v>3</v>
      </c>
      <c r="S935" s="18"/>
      <c r="T935" s="18">
        <v>30.7</v>
      </c>
      <c r="U935" s="18">
        <f t="shared" si="126"/>
        <v>3.0700000000000003</v>
      </c>
      <c r="V935" s="41">
        <v>3</v>
      </c>
      <c r="W935" s="18"/>
      <c r="X935" s="18">
        <f>P935+T935</f>
        <v>56</v>
      </c>
      <c r="Y935" s="18">
        <f t="shared" si="127"/>
        <v>5.6000000000000005</v>
      </c>
      <c r="Z935" s="41">
        <v>3</v>
      </c>
      <c r="AA935" s="41"/>
    </row>
    <row r="936" spans="1:27" s="20" customFormat="1" ht="15.35" x14ac:dyDescent="0.5">
      <c r="A936" s="1"/>
      <c r="B936" s="18">
        <v>34.9166666666667</v>
      </c>
      <c r="C936" s="18">
        <v>110.7</v>
      </c>
      <c r="D936" s="18">
        <v>70</v>
      </c>
      <c r="E936" s="18">
        <v>14</v>
      </c>
      <c r="F936" s="18">
        <v>16</v>
      </c>
      <c r="G936" s="18">
        <v>1</v>
      </c>
      <c r="H936" s="18" t="s">
        <v>313</v>
      </c>
      <c r="I936" s="18" t="s">
        <v>331</v>
      </c>
      <c r="J936" s="18">
        <v>14.7</v>
      </c>
      <c r="K936" s="18">
        <v>605.63571430000002</v>
      </c>
      <c r="L936" s="18">
        <v>20</v>
      </c>
      <c r="M936" s="18">
        <v>1.45292</v>
      </c>
      <c r="N936" s="18">
        <v>7.0796000000000001</v>
      </c>
      <c r="P936" s="18">
        <v>33.299999999999997</v>
      </c>
      <c r="Q936" s="18">
        <f t="shared" si="125"/>
        <v>3.33</v>
      </c>
      <c r="R936" s="41">
        <v>3</v>
      </c>
      <c r="S936" s="18"/>
      <c r="T936" s="18">
        <v>40.799999999999997</v>
      </c>
      <c r="U936" s="18">
        <f t="shared" si="126"/>
        <v>4.08</v>
      </c>
      <c r="V936" s="41">
        <v>3</v>
      </c>
      <c r="W936" s="18"/>
      <c r="X936" s="18">
        <f>P936+T936</f>
        <v>74.099999999999994</v>
      </c>
      <c r="Y936" s="18">
        <f t="shared" si="127"/>
        <v>7.41</v>
      </c>
      <c r="Z936" s="41">
        <v>3</v>
      </c>
      <c r="AA936" s="41"/>
    </row>
    <row r="937" spans="1:27" s="20" customFormat="1" ht="15.35" x14ac:dyDescent="0.5">
      <c r="A937" s="1"/>
      <c r="B937" s="18">
        <v>34.9166666666667</v>
      </c>
      <c r="C937" s="18">
        <v>110.7</v>
      </c>
      <c r="D937" s="18">
        <v>70</v>
      </c>
      <c r="E937" s="18">
        <v>14</v>
      </c>
      <c r="F937" s="18">
        <v>16</v>
      </c>
      <c r="G937" s="18">
        <v>1</v>
      </c>
      <c r="H937" s="18" t="s">
        <v>313</v>
      </c>
      <c r="I937" s="18" t="s">
        <v>332</v>
      </c>
      <c r="J937" s="18">
        <v>15.1</v>
      </c>
      <c r="K937" s="18">
        <v>605.63571430000002</v>
      </c>
      <c r="L937" s="18">
        <v>20</v>
      </c>
      <c r="M937" s="18">
        <v>1.45292</v>
      </c>
      <c r="N937" s="18">
        <v>6.6116000000000001</v>
      </c>
      <c r="P937" s="18">
        <v>46.8</v>
      </c>
      <c r="Q937" s="18">
        <f t="shared" si="125"/>
        <v>4.68</v>
      </c>
      <c r="R937" s="41">
        <v>3</v>
      </c>
      <c r="S937" s="18"/>
      <c r="T937" s="18">
        <v>39.200000000000003</v>
      </c>
      <c r="U937" s="18">
        <f t="shared" si="126"/>
        <v>3.9200000000000004</v>
      </c>
      <c r="V937" s="41">
        <v>3</v>
      </c>
      <c r="W937" s="18"/>
      <c r="X937" s="18">
        <f>P937+T937</f>
        <v>86</v>
      </c>
      <c r="Y937" s="18">
        <f t="shared" si="127"/>
        <v>8.6</v>
      </c>
      <c r="Z937" s="41">
        <v>3</v>
      </c>
      <c r="AA937" s="41"/>
    </row>
    <row r="938" spans="1:27" s="20" customFormat="1" ht="15.35" x14ac:dyDescent="0.5">
      <c r="A938" s="1"/>
      <c r="B938" s="18">
        <v>40.65</v>
      </c>
      <c r="C938" s="18">
        <v>-104.98333333333299</v>
      </c>
      <c r="D938" s="18">
        <v>29</v>
      </c>
      <c r="E938" s="18">
        <v>42</v>
      </c>
      <c r="F938" s="18">
        <v>29</v>
      </c>
      <c r="G938" s="18">
        <v>1</v>
      </c>
      <c r="H938" s="18" t="s">
        <v>333</v>
      </c>
      <c r="I938" s="18" t="s">
        <v>314</v>
      </c>
      <c r="J938" s="18">
        <v>10</v>
      </c>
      <c r="K938" s="18">
        <v>386.75</v>
      </c>
      <c r="L938" s="18">
        <v>15</v>
      </c>
      <c r="M938" s="18">
        <v>1.3832800000000001</v>
      </c>
      <c r="N938" s="18">
        <v>7.7</v>
      </c>
      <c r="P938" s="18">
        <v>57.1</v>
      </c>
      <c r="Q938" s="18">
        <f t="shared" si="125"/>
        <v>5.7100000000000009</v>
      </c>
      <c r="R938" s="41">
        <v>3</v>
      </c>
      <c r="S938" s="18"/>
      <c r="T938" s="18">
        <v>28.6</v>
      </c>
      <c r="U938" s="18">
        <f t="shared" si="126"/>
        <v>2.8600000000000003</v>
      </c>
      <c r="V938" s="41">
        <v>3</v>
      </c>
      <c r="W938" s="18"/>
      <c r="X938" s="18">
        <f>P938+T938</f>
        <v>85.7</v>
      </c>
      <c r="Y938" s="18">
        <f t="shared" si="127"/>
        <v>8.57</v>
      </c>
      <c r="Z938" s="41">
        <v>3</v>
      </c>
      <c r="AA938" s="41"/>
    </row>
    <row r="939" spans="1:27" s="20" customFormat="1" ht="15.35" x14ac:dyDescent="0.5">
      <c r="A939" s="1"/>
      <c r="B939" s="18">
        <v>40.65</v>
      </c>
      <c r="C939" s="18">
        <v>-104.98333333333299</v>
      </c>
      <c r="D939" s="18">
        <v>29</v>
      </c>
      <c r="E939" s="18">
        <v>42</v>
      </c>
      <c r="F939" s="18">
        <v>29</v>
      </c>
      <c r="G939" s="18">
        <v>1</v>
      </c>
      <c r="H939" s="18" t="s">
        <v>333</v>
      </c>
      <c r="I939" s="18" t="s">
        <v>314</v>
      </c>
      <c r="J939" s="18">
        <v>10</v>
      </c>
      <c r="K939" s="18">
        <v>386.75</v>
      </c>
      <c r="L939" s="18">
        <v>15</v>
      </c>
      <c r="M939" s="18">
        <v>1.3832800000000001</v>
      </c>
      <c r="N939" s="18">
        <v>7.2870400000000002</v>
      </c>
      <c r="P939" s="18">
        <v>65.8</v>
      </c>
      <c r="Q939" s="18">
        <f t="shared" si="125"/>
        <v>6.58</v>
      </c>
      <c r="R939" s="41">
        <v>3</v>
      </c>
      <c r="S939" s="18"/>
      <c r="T939" s="18">
        <v>32.1</v>
      </c>
      <c r="U939" s="18">
        <f t="shared" si="126"/>
        <v>3.2100000000000004</v>
      </c>
      <c r="V939" s="41">
        <v>3</v>
      </c>
      <c r="W939" s="18"/>
      <c r="X939" s="18">
        <f>P939+T939</f>
        <v>97.9</v>
      </c>
      <c r="Y939" s="18">
        <f t="shared" si="127"/>
        <v>9.7900000000000009</v>
      </c>
      <c r="Z939" s="41">
        <v>3</v>
      </c>
      <c r="AA939" s="41"/>
    </row>
    <row r="940" spans="1:27" s="20" customFormat="1" ht="15.35" x14ac:dyDescent="0.5">
      <c r="A940" s="1"/>
      <c r="B940" s="18">
        <v>40.65</v>
      </c>
      <c r="C940" s="18">
        <v>-104.98333333333299</v>
      </c>
      <c r="D940" s="18">
        <v>29</v>
      </c>
      <c r="E940" s="18">
        <v>42</v>
      </c>
      <c r="F940" s="18">
        <v>29</v>
      </c>
      <c r="G940" s="18">
        <v>1</v>
      </c>
      <c r="H940" s="18" t="s">
        <v>333</v>
      </c>
      <c r="I940" s="18" t="s">
        <v>314</v>
      </c>
      <c r="J940" s="18">
        <v>10</v>
      </c>
      <c r="K940" s="18">
        <v>386.75</v>
      </c>
      <c r="L940" s="18">
        <v>15</v>
      </c>
      <c r="M940" s="18">
        <v>1.3832800000000001</v>
      </c>
      <c r="N940" s="18">
        <v>7.0764399999999998</v>
      </c>
      <c r="P940" s="18">
        <v>79.599999999999994</v>
      </c>
      <c r="Q940" s="18">
        <f t="shared" si="125"/>
        <v>7.96</v>
      </c>
      <c r="R940" s="41">
        <v>3</v>
      </c>
      <c r="S940" s="18"/>
      <c r="T940" s="18">
        <v>46.5</v>
      </c>
      <c r="U940" s="18">
        <f t="shared" si="126"/>
        <v>4.6500000000000004</v>
      </c>
      <c r="V940" s="41">
        <v>3</v>
      </c>
      <c r="W940" s="18"/>
      <c r="X940" s="18">
        <f>P940+T940</f>
        <v>126.1</v>
      </c>
      <c r="Y940" s="18">
        <f t="shared" si="127"/>
        <v>12.61</v>
      </c>
      <c r="Z940" s="41">
        <v>3</v>
      </c>
      <c r="AA940" s="41"/>
    </row>
    <row r="941" spans="1:27" s="20" customFormat="1" ht="15.35" x14ac:dyDescent="0.5">
      <c r="A941" s="1"/>
      <c r="B941" s="18">
        <v>40.65</v>
      </c>
      <c r="C941" s="18">
        <v>-104.98333333333299</v>
      </c>
      <c r="D941" s="18">
        <v>29</v>
      </c>
      <c r="E941" s="18">
        <v>42</v>
      </c>
      <c r="F941" s="18">
        <v>29</v>
      </c>
      <c r="G941" s="18">
        <v>1</v>
      </c>
      <c r="H941" s="18" t="s">
        <v>333</v>
      </c>
      <c r="I941" s="18" t="s">
        <v>314</v>
      </c>
      <c r="J941" s="18">
        <v>10</v>
      </c>
      <c r="K941" s="18">
        <v>386.75</v>
      </c>
      <c r="L941" s="18">
        <v>15</v>
      </c>
      <c r="M941" s="18">
        <v>1.3832800000000001</v>
      </c>
      <c r="N941" s="18">
        <v>7.7</v>
      </c>
      <c r="P941" s="18">
        <v>57.1</v>
      </c>
      <c r="Q941" s="18">
        <f t="shared" si="125"/>
        <v>5.7100000000000009</v>
      </c>
      <c r="R941" s="41">
        <v>3</v>
      </c>
      <c r="S941" s="18"/>
      <c r="T941" s="18">
        <v>28.6</v>
      </c>
      <c r="U941" s="18">
        <f t="shared" si="126"/>
        <v>2.8600000000000003</v>
      </c>
      <c r="V941" s="41">
        <v>3</v>
      </c>
      <c r="W941" s="18"/>
      <c r="X941" s="18">
        <f>P941+T941</f>
        <v>85.7</v>
      </c>
      <c r="Y941" s="18">
        <f t="shared" si="127"/>
        <v>8.57</v>
      </c>
      <c r="Z941" s="41">
        <v>3</v>
      </c>
      <c r="AA941" s="41"/>
    </row>
    <row r="942" spans="1:27" s="20" customFormat="1" ht="15.35" x14ac:dyDescent="0.5">
      <c r="A942" s="1"/>
      <c r="B942" s="18">
        <v>40.65</v>
      </c>
      <c r="C942" s="18">
        <v>-104.98333333333299</v>
      </c>
      <c r="D942" s="18">
        <v>29</v>
      </c>
      <c r="E942" s="18">
        <v>42</v>
      </c>
      <c r="F942" s="18">
        <v>29</v>
      </c>
      <c r="G942" s="18">
        <v>1</v>
      </c>
      <c r="H942" s="18" t="s">
        <v>333</v>
      </c>
      <c r="I942" s="18" t="s">
        <v>314</v>
      </c>
      <c r="J942" s="18">
        <v>10</v>
      </c>
      <c r="K942" s="18">
        <v>386.75</v>
      </c>
      <c r="L942" s="18">
        <v>15</v>
      </c>
      <c r="M942" s="18">
        <v>1.3832800000000001</v>
      </c>
      <c r="N942" s="18">
        <v>7.2870400000000002</v>
      </c>
      <c r="P942" s="18">
        <v>65.8</v>
      </c>
      <c r="Q942" s="18">
        <f t="shared" si="125"/>
        <v>6.58</v>
      </c>
      <c r="R942" s="41">
        <v>3</v>
      </c>
      <c r="S942" s="18"/>
      <c r="T942" s="18">
        <v>32.1</v>
      </c>
      <c r="U942" s="18">
        <f t="shared" si="126"/>
        <v>3.2100000000000004</v>
      </c>
      <c r="V942" s="41">
        <v>3</v>
      </c>
      <c r="W942" s="18"/>
      <c r="X942" s="18">
        <f>P942+T942</f>
        <v>97.9</v>
      </c>
      <c r="Y942" s="18">
        <f t="shared" si="127"/>
        <v>9.7900000000000009</v>
      </c>
      <c r="Z942" s="41">
        <v>3</v>
      </c>
      <c r="AA942" s="41"/>
    </row>
    <row r="943" spans="1:27" s="20" customFormat="1" ht="15.35" x14ac:dyDescent="0.5">
      <c r="A943" s="1" t="s">
        <v>334</v>
      </c>
      <c r="B943" s="18">
        <v>40.65</v>
      </c>
      <c r="C943" s="18">
        <v>-104.98333333333299</v>
      </c>
      <c r="D943" s="18">
        <v>29</v>
      </c>
      <c r="E943" s="18">
        <v>42</v>
      </c>
      <c r="F943" s="18">
        <v>29</v>
      </c>
      <c r="G943" s="18">
        <v>1</v>
      </c>
      <c r="H943" s="18" t="s">
        <v>333</v>
      </c>
      <c r="I943" s="18" t="s">
        <v>314</v>
      </c>
      <c r="J943" s="18">
        <v>10</v>
      </c>
      <c r="K943" s="18">
        <v>386.75</v>
      </c>
      <c r="L943" s="18">
        <v>15</v>
      </c>
      <c r="M943" s="18">
        <v>1.3832800000000001</v>
      </c>
      <c r="N943" s="18">
        <v>7.0764399999999998</v>
      </c>
      <c r="P943" s="18">
        <v>79.599999999999994</v>
      </c>
      <c r="Q943" s="18">
        <f t="shared" si="125"/>
        <v>7.96</v>
      </c>
      <c r="R943" s="41">
        <v>3</v>
      </c>
      <c r="S943" s="18"/>
      <c r="T943" s="18">
        <v>46.5</v>
      </c>
      <c r="U943" s="18">
        <f t="shared" si="126"/>
        <v>4.6500000000000004</v>
      </c>
      <c r="V943" s="41">
        <v>3</v>
      </c>
      <c r="W943" s="18"/>
      <c r="X943" s="18">
        <f>P943+T943</f>
        <v>126.1</v>
      </c>
      <c r="Y943" s="18">
        <f t="shared" si="127"/>
        <v>12.61</v>
      </c>
      <c r="Z943" s="41">
        <v>3</v>
      </c>
      <c r="AA943" s="41"/>
    </row>
    <row r="944" spans="1:27" s="20" customFormat="1" ht="15.35" x14ac:dyDescent="0.5">
      <c r="A944" s="1"/>
      <c r="B944" s="18">
        <v>40.65</v>
      </c>
      <c r="C944" s="18">
        <v>-104.98333333333299</v>
      </c>
      <c r="D944" s="18">
        <v>29</v>
      </c>
      <c r="E944" s="18">
        <v>42</v>
      </c>
      <c r="F944" s="18">
        <v>29</v>
      </c>
      <c r="G944" s="18">
        <v>1</v>
      </c>
      <c r="H944" s="18" t="s">
        <v>333</v>
      </c>
      <c r="I944" s="18" t="s">
        <v>321</v>
      </c>
      <c r="J944" s="18">
        <v>14.5</v>
      </c>
      <c r="K944" s="18">
        <v>386.75</v>
      </c>
      <c r="L944" s="18">
        <v>15</v>
      </c>
      <c r="M944" s="18">
        <v>1.3832800000000001</v>
      </c>
      <c r="N944" s="18">
        <v>7.7</v>
      </c>
      <c r="P944" s="18">
        <v>148.69999999999999</v>
      </c>
      <c r="Q944" s="18">
        <f t="shared" si="125"/>
        <v>14.87</v>
      </c>
      <c r="R944" s="41">
        <v>3</v>
      </c>
      <c r="S944" s="18"/>
      <c r="T944" s="18">
        <v>83.5</v>
      </c>
      <c r="U944" s="18">
        <f t="shared" si="126"/>
        <v>8.35</v>
      </c>
      <c r="V944" s="41">
        <v>3</v>
      </c>
      <c r="W944" s="18"/>
      <c r="X944" s="18">
        <f>P944+T944</f>
        <v>232.2</v>
      </c>
      <c r="Y944" s="18">
        <f t="shared" si="127"/>
        <v>23.22</v>
      </c>
      <c r="Z944" s="41">
        <v>3</v>
      </c>
      <c r="AA944" s="41"/>
    </row>
    <row r="945" spans="1:27" s="20" customFormat="1" ht="15.35" x14ac:dyDescent="0.5">
      <c r="A945" s="1"/>
      <c r="B945" s="18">
        <v>40.65</v>
      </c>
      <c r="C945" s="18">
        <v>-104.98333333333299</v>
      </c>
      <c r="D945" s="18">
        <v>29</v>
      </c>
      <c r="E945" s="18">
        <v>42</v>
      </c>
      <c r="F945" s="18">
        <v>29</v>
      </c>
      <c r="G945" s="18">
        <v>1</v>
      </c>
      <c r="H945" s="18" t="s">
        <v>333</v>
      </c>
      <c r="I945" s="18" t="s">
        <v>335</v>
      </c>
      <c r="J945" s="18">
        <v>16.8</v>
      </c>
      <c r="K945" s="18">
        <v>386.75</v>
      </c>
      <c r="L945" s="18">
        <v>15</v>
      </c>
      <c r="M945" s="18">
        <v>1.3832800000000001</v>
      </c>
      <c r="N945" s="18">
        <v>8.3235600000000005</v>
      </c>
      <c r="P945" s="18">
        <v>28.5</v>
      </c>
      <c r="Q945" s="18">
        <f t="shared" si="125"/>
        <v>2.85</v>
      </c>
      <c r="R945" s="41">
        <v>3</v>
      </c>
      <c r="S945" s="18"/>
      <c r="T945" s="18">
        <v>112.4</v>
      </c>
      <c r="U945" s="18">
        <f t="shared" si="126"/>
        <v>11.240000000000002</v>
      </c>
      <c r="V945" s="41">
        <v>3</v>
      </c>
      <c r="W945" s="18"/>
      <c r="X945" s="18">
        <f>P945+T945</f>
        <v>140.9</v>
      </c>
      <c r="Y945" s="18">
        <f t="shared" si="127"/>
        <v>14.090000000000002</v>
      </c>
      <c r="Z945" s="41">
        <v>3</v>
      </c>
      <c r="AA945" s="41"/>
    </row>
    <row r="946" spans="1:27" s="20" customFormat="1" ht="15.35" x14ac:dyDescent="0.5">
      <c r="A946" s="1"/>
      <c r="B946" s="18">
        <v>31.3333333333333</v>
      </c>
      <c r="C946" s="18">
        <v>119.45</v>
      </c>
      <c r="D946" s="18">
        <v>34</v>
      </c>
      <c r="E946" s="18">
        <v>45</v>
      </c>
      <c r="F946" s="18">
        <v>21</v>
      </c>
      <c r="G946" s="18">
        <v>2</v>
      </c>
      <c r="H946" s="18"/>
      <c r="I946" s="18"/>
      <c r="J946" s="18">
        <v>15.7</v>
      </c>
      <c r="K946" s="18">
        <v>1230.7071430000001</v>
      </c>
      <c r="L946" s="18">
        <v>25</v>
      </c>
      <c r="M946" s="18">
        <v>1.52742</v>
      </c>
      <c r="N946" s="18">
        <v>6.2</v>
      </c>
      <c r="P946" s="18">
        <v>2.5299999999999998</v>
      </c>
      <c r="Q946" s="18">
        <f t="shared" si="125"/>
        <v>0.253</v>
      </c>
      <c r="R946" s="41">
        <v>3</v>
      </c>
      <c r="S946" s="18"/>
      <c r="T946" s="18">
        <v>17.899999999999999</v>
      </c>
      <c r="U946" s="18">
        <f t="shared" si="126"/>
        <v>1.79</v>
      </c>
      <c r="V946" s="41">
        <v>3</v>
      </c>
      <c r="W946" s="18"/>
      <c r="X946" s="18">
        <f>P946+T946</f>
        <v>20.43</v>
      </c>
      <c r="Y946" s="18">
        <f t="shared" si="127"/>
        <v>2.0430000000000001</v>
      </c>
      <c r="Z946" s="41">
        <v>3</v>
      </c>
      <c r="AA946" s="41"/>
    </row>
    <row r="947" spans="1:27" s="20" customFormat="1" ht="15.35" x14ac:dyDescent="0.5">
      <c r="A947" s="1"/>
      <c r="B947" s="18">
        <v>31.3333333333333</v>
      </c>
      <c r="C947" s="18">
        <v>119.45</v>
      </c>
      <c r="D947" s="18">
        <v>34</v>
      </c>
      <c r="E947" s="18">
        <v>45</v>
      </c>
      <c r="F947" s="18">
        <v>21</v>
      </c>
      <c r="G947" s="18">
        <v>2</v>
      </c>
      <c r="H947" s="18"/>
      <c r="I947" s="18"/>
      <c r="J947" s="18">
        <v>15.7</v>
      </c>
      <c r="K947" s="18">
        <v>1230.7071430000001</v>
      </c>
      <c r="L947" s="18">
        <v>25</v>
      </c>
      <c r="M947" s="18">
        <v>1.52742</v>
      </c>
      <c r="N947" s="18">
        <v>6.2</v>
      </c>
      <c r="P947" s="18">
        <v>2.5299999999999998</v>
      </c>
      <c r="Q947" s="18">
        <f t="shared" si="125"/>
        <v>0.253</v>
      </c>
      <c r="R947" s="41">
        <v>3</v>
      </c>
      <c r="S947" s="18"/>
      <c r="T947" s="18">
        <v>17.899999999999999</v>
      </c>
      <c r="U947" s="18">
        <f t="shared" si="126"/>
        <v>1.79</v>
      </c>
      <c r="V947" s="41">
        <v>3</v>
      </c>
      <c r="W947" s="18"/>
      <c r="X947" s="18">
        <f>P947+T947</f>
        <v>20.43</v>
      </c>
      <c r="Y947" s="18">
        <f t="shared" si="127"/>
        <v>2.0430000000000001</v>
      </c>
      <c r="Z947" s="41">
        <v>3</v>
      </c>
      <c r="AA947" s="41"/>
    </row>
    <row r="948" spans="1:27" s="20" customFormat="1" ht="15.35" x14ac:dyDescent="0.5">
      <c r="A948" s="1"/>
      <c r="B948" s="18">
        <v>33.4</v>
      </c>
      <c r="C948" s="18">
        <v>119.3</v>
      </c>
      <c r="D948" s="18">
        <v>12</v>
      </c>
      <c r="E948" s="18">
        <v>49</v>
      </c>
      <c r="F948" s="18">
        <v>39</v>
      </c>
      <c r="G948" s="18">
        <v>2</v>
      </c>
      <c r="H948" s="18"/>
      <c r="I948" s="18"/>
      <c r="J948" s="18">
        <v>14.8</v>
      </c>
      <c r="K948" s="18">
        <v>1023.55</v>
      </c>
      <c r="L948" s="18">
        <v>25</v>
      </c>
      <c r="M948" s="18">
        <v>1.5358598999999999</v>
      </c>
      <c r="N948" s="18">
        <v>8.3000000000000007</v>
      </c>
      <c r="P948" s="18">
        <v>3.73</v>
      </c>
      <c r="Q948" s="18">
        <f t="shared" si="125"/>
        <v>0.373</v>
      </c>
      <c r="R948" s="41">
        <v>3</v>
      </c>
      <c r="S948" s="18"/>
      <c r="T948" s="18">
        <v>45.2</v>
      </c>
      <c r="U948" s="18">
        <f t="shared" si="126"/>
        <v>4.5200000000000005</v>
      </c>
      <c r="V948" s="41">
        <v>3</v>
      </c>
      <c r="W948" s="18"/>
      <c r="X948" s="18">
        <f>P948+T948</f>
        <v>48.93</v>
      </c>
      <c r="Y948" s="18">
        <f t="shared" si="127"/>
        <v>4.8930000000000007</v>
      </c>
      <c r="Z948" s="41">
        <v>3</v>
      </c>
      <c r="AA948" s="41"/>
    </row>
    <row r="949" spans="1:27" s="20" customFormat="1" ht="15.35" x14ac:dyDescent="0.5">
      <c r="A949" s="1" t="s">
        <v>336</v>
      </c>
      <c r="B949" s="18">
        <v>33.4</v>
      </c>
      <c r="C949" s="18">
        <v>119.3</v>
      </c>
      <c r="D949" s="18">
        <v>12</v>
      </c>
      <c r="E949" s="18">
        <v>49</v>
      </c>
      <c r="F949" s="18">
        <v>39</v>
      </c>
      <c r="G949" s="18">
        <v>2</v>
      </c>
      <c r="H949" s="18"/>
      <c r="I949" s="18"/>
      <c r="J949" s="18">
        <v>14.8</v>
      </c>
      <c r="K949" s="18">
        <v>1023.55</v>
      </c>
      <c r="L949" s="18">
        <v>25</v>
      </c>
      <c r="M949" s="18">
        <v>1.5358598999999999</v>
      </c>
      <c r="N949" s="18">
        <v>8.3000000000000007</v>
      </c>
      <c r="P949" s="18">
        <v>3.73</v>
      </c>
      <c r="Q949" s="18">
        <f t="shared" si="125"/>
        <v>0.373</v>
      </c>
      <c r="R949" s="41">
        <v>3</v>
      </c>
      <c r="S949" s="18"/>
      <c r="T949" s="18">
        <v>45.2</v>
      </c>
      <c r="U949" s="18">
        <f t="shared" si="126"/>
        <v>4.5200000000000005</v>
      </c>
      <c r="V949" s="41">
        <v>3</v>
      </c>
      <c r="W949" s="18"/>
      <c r="X949" s="18">
        <f>P949+T949</f>
        <v>48.93</v>
      </c>
      <c r="Y949" s="18">
        <f t="shared" si="127"/>
        <v>4.8930000000000007</v>
      </c>
      <c r="Z949" s="41">
        <v>3</v>
      </c>
      <c r="AA949" s="41"/>
    </row>
    <row r="950" spans="1:27" s="20" customFormat="1" ht="15.35" x14ac:dyDescent="0.5">
      <c r="A950" s="1"/>
      <c r="B950" s="18">
        <v>40.316666666666698</v>
      </c>
      <c r="C950" s="18">
        <v>-3.31666666666667</v>
      </c>
      <c r="D950" s="18">
        <v>34</v>
      </c>
      <c r="E950" s="18">
        <v>43</v>
      </c>
      <c r="F950" s="18">
        <v>23</v>
      </c>
      <c r="G950" s="18">
        <v>1</v>
      </c>
      <c r="H950" s="18" t="s">
        <v>337</v>
      </c>
      <c r="I950" s="18" t="s">
        <v>149</v>
      </c>
      <c r="J950" s="18">
        <v>20</v>
      </c>
      <c r="K950" s="18">
        <v>418.0928571</v>
      </c>
      <c r="L950" s="18">
        <v>10</v>
      </c>
      <c r="M950" s="18">
        <v>1.4158200000000001</v>
      </c>
      <c r="N950" s="18">
        <v>8.1</v>
      </c>
      <c r="P950" s="18">
        <v>0.45</v>
      </c>
      <c r="Q950" s="18">
        <f t="shared" si="125"/>
        <v>4.5000000000000005E-2</v>
      </c>
      <c r="R950" s="41">
        <v>3</v>
      </c>
      <c r="S950" s="18"/>
      <c r="T950" s="18">
        <v>0.21</v>
      </c>
      <c r="U950" s="18">
        <f t="shared" si="126"/>
        <v>2.1000000000000001E-2</v>
      </c>
      <c r="V950" s="41">
        <v>3</v>
      </c>
      <c r="W950" s="18"/>
      <c r="X950" s="18">
        <f>P950+T950</f>
        <v>0.66</v>
      </c>
      <c r="Y950" s="18">
        <f t="shared" si="127"/>
        <v>6.6000000000000003E-2</v>
      </c>
      <c r="Z950" s="41">
        <v>3</v>
      </c>
      <c r="AA950" s="41"/>
    </row>
    <row r="951" spans="1:27" s="20" customFormat="1" ht="15.35" x14ac:dyDescent="0.5">
      <c r="A951" s="1" t="s">
        <v>338</v>
      </c>
      <c r="B951" s="18">
        <v>40.316666666666698</v>
      </c>
      <c r="C951" s="18">
        <v>-3.31666666666667</v>
      </c>
      <c r="D951" s="18">
        <v>34</v>
      </c>
      <c r="E951" s="18">
        <v>43</v>
      </c>
      <c r="F951" s="18">
        <v>23</v>
      </c>
      <c r="G951" s="18">
        <v>1</v>
      </c>
      <c r="H951" s="18" t="s">
        <v>337</v>
      </c>
      <c r="I951" s="10" t="s">
        <v>339</v>
      </c>
      <c r="J951" s="18">
        <v>20</v>
      </c>
      <c r="K951" s="18">
        <v>418.0928571</v>
      </c>
      <c r="L951" s="18">
        <v>10</v>
      </c>
      <c r="M951" s="18">
        <v>1.4158200000000001</v>
      </c>
      <c r="N951" s="18">
        <v>7.5911</v>
      </c>
      <c r="P951" s="18">
        <v>1.36</v>
      </c>
      <c r="Q951" s="18">
        <f t="shared" si="125"/>
        <v>0.13600000000000001</v>
      </c>
      <c r="R951" s="41">
        <v>5</v>
      </c>
      <c r="S951" s="18"/>
      <c r="T951" s="18">
        <v>4.58</v>
      </c>
      <c r="U951" s="18">
        <f t="shared" si="126"/>
        <v>0.45800000000000002</v>
      </c>
      <c r="V951" s="41">
        <v>5</v>
      </c>
      <c r="W951" s="18"/>
      <c r="X951" s="18">
        <f>P951+T951</f>
        <v>5.94</v>
      </c>
      <c r="Y951" s="18">
        <f t="shared" si="127"/>
        <v>0.59400000000000008</v>
      </c>
      <c r="Z951" s="41">
        <v>5</v>
      </c>
      <c r="AA951" s="41"/>
    </row>
    <row r="952" spans="1:27" s="20" customFormat="1" ht="15.35" x14ac:dyDescent="0.5">
      <c r="A952" s="1"/>
      <c r="B952" s="18">
        <v>40.316666666666698</v>
      </c>
      <c r="C952" s="18">
        <v>-3.31666666666667</v>
      </c>
      <c r="D952" s="18">
        <v>34</v>
      </c>
      <c r="E952" s="18">
        <v>43</v>
      </c>
      <c r="F952" s="18">
        <v>23</v>
      </c>
      <c r="G952" s="18">
        <v>1</v>
      </c>
      <c r="H952" s="18" t="s">
        <v>337</v>
      </c>
      <c r="I952" s="10" t="s">
        <v>340</v>
      </c>
      <c r="J952" s="18">
        <v>20</v>
      </c>
      <c r="K952" s="18">
        <v>418.0928571</v>
      </c>
      <c r="L952" s="18">
        <v>10</v>
      </c>
      <c r="M952" s="18">
        <v>1.4158200000000001</v>
      </c>
      <c r="N952" s="18">
        <v>7.5911</v>
      </c>
      <c r="P952" s="18">
        <v>3.97</v>
      </c>
      <c r="Q952" s="18">
        <f t="shared" si="125"/>
        <v>0.39700000000000002</v>
      </c>
      <c r="R952" s="41">
        <v>5</v>
      </c>
      <c r="S952" s="18"/>
      <c r="T952" s="18">
        <v>9.1199999999999992</v>
      </c>
      <c r="U952" s="18">
        <f t="shared" si="126"/>
        <v>0.91199999999999992</v>
      </c>
      <c r="V952" s="41">
        <v>5</v>
      </c>
      <c r="W952" s="18"/>
      <c r="X952" s="18">
        <f>P952+T952</f>
        <v>13.09</v>
      </c>
      <c r="Y952" s="18">
        <f t="shared" si="127"/>
        <v>1.3090000000000002</v>
      </c>
      <c r="Z952" s="41">
        <v>5</v>
      </c>
      <c r="AA952" s="41"/>
    </row>
    <row r="953" spans="1:27" s="20" customFormat="1" ht="15.35" x14ac:dyDescent="0.5">
      <c r="A953" s="1" t="s">
        <v>341</v>
      </c>
      <c r="B953" s="18">
        <v>40.316666666666698</v>
      </c>
      <c r="C953" s="18">
        <v>-3.31666666666667</v>
      </c>
      <c r="D953" s="18">
        <v>34</v>
      </c>
      <c r="E953" s="18">
        <v>43</v>
      </c>
      <c r="F953" s="18">
        <v>23</v>
      </c>
      <c r="G953" s="18">
        <v>1</v>
      </c>
      <c r="H953" s="18" t="s">
        <v>337</v>
      </c>
      <c r="I953" s="10" t="s">
        <v>342</v>
      </c>
      <c r="J953" s="18">
        <v>20</v>
      </c>
      <c r="K953" s="18">
        <v>418.0928571</v>
      </c>
      <c r="L953" s="18">
        <v>10</v>
      </c>
      <c r="M953" s="18">
        <v>1.4158200000000001</v>
      </c>
      <c r="N953" s="18">
        <v>7.5911</v>
      </c>
      <c r="P953" s="18">
        <v>1.45</v>
      </c>
      <c r="Q953" s="18">
        <f t="shared" si="125"/>
        <v>0.14499999999999999</v>
      </c>
      <c r="R953" s="41">
        <v>3</v>
      </c>
      <c r="S953" s="18"/>
      <c r="T953" s="18">
        <v>3.37</v>
      </c>
      <c r="U953" s="18">
        <f t="shared" si="126"/>
        <v>0.33700000000000002</v>
      </c>
      <c r="V953" s="41">
        <v>3</v>
      </c>
      <c r="W953" s="18"/>
      <c r="X953" s="18">
        <f>P953+T953</f>
        <v>4.82</v>
      </c>
      <c r="Y953" s="18">
        <f t="shared" si="127"/>
        <v>0.48200000000000004</v>
      </c>
      <c r="Z953" s="41">
        <v>3</v>
      </c>
      <c r="AA953" s="41"/>
    </row>
    <row r="954" spans="1:27" s="20" customFormat="1" ht="15.35" x14ac:dyDescent="0.5">
      <c r="A954" s="1" t="s">
        <v>343</v>
      </c>
      <c r="B954" s="18">
        <v>40.316666666666698</v>
      </c>
      <c r="C954" s="18">
        <v>-3.31666666666667</v>
      </c>
      <c r="D954" s="18">
        <v>34</v>
      </c>
      <c r="E954" s="18">
        <v>43</v>
      </c>
      <c r="F954" s="18">
        <v>23</v>
      </c>
      <c r="G954" s="18">
        <v>1</v>
      </c>
      <c r="H954" s="18" t="s">
        <v>337</v>
      </c>
      <c r="I954" s="10" t="s">
        <v>344</v>
      </c>
      <c r="J954" s="18">
        <v>20</v>
      </c>
      <c r="K954" s="18">
        <v>418.0928571</v>
      </c>
      <c r="L954" s="18">
        <v>10</v>
      </c>
      <c r="M954" s="18">
        <v>1.4158200000000001</v>
      </c>
      <c r="N954" s="18">
        <v>7.5911</v>
      </c>
      <c r="P954" s="18">
        <v>0.47</v>
      </c>
      <c r="Q954" s="18">
        <f t="shared" si="125"/>
        <v>4.7E-2</v>
      </c>
      <c r="R954" s="41">
        <v>3</v>
      </c>
      <c r="S954" s="18"/>
      <c r="T954" s="18">
        <v>4.28</v>
      </c>
      <c r="U954" s="18">
        <f t="shared" si="126"/>
        <v>0.42800000000000005</v>
      </c>
      <c r="V954" s="41">
        <v>3</v>
      </c>
      <c r="W954" s="18"/>
      <c r="X954" s="18">
        <f>P954+T954</f>
        <v>4.75</v>
      </c>
      <c r="Y954" s="18">
        <f t="shared" si="127"/>
        <v>0.47500000000000003</v>
      </c>
      <c r="Z954" s="41">
        <v>3</v>
      </c>
      <c r="AA954" s="41"/>
    </row>
    <row r="955" spans="1:27" s="20" customFormat="1" ht="15.35" x14ac:dyDescent="0.5">
      <c r="A955" s="1"/>
      <c r="B955" s="18">
        <v>40.316666666666698</v>
      </c>
      <c r="C955" s="18">
        <v>-3.31666666666667</v>
      </c>
      <c r="D955" s="18">
        <v>34</v>
      </c>
      <c r="E955" s="18">
        <v>43</v>
      </c>
      <c r="F955" s="18">
        <v>23</v>
      </c>
      <c r="G955" s="18">
        <v>1</v>
      </c>
      <c r="H955" s="18" t="s">
        <v>337</v>
      </c>
      <c r="I955" s="10" t="s">
        <v>345</v>
      </c>
      <c r="J955" s="18">
        <v>20</v>
      </c>
      <c r="K955" s="18">
        <v>418.0928571</v>
      </c>
      <c r="L955" s="18">
        <v>10</v>
      </c>
      <c r="M955" s="18">
        <v>1.4158200000000001</v>
      </c>
      <c r="N955" s="18">
        <v>7.5911</v>
      </c>
      <c r="P955" s="18">
        <v>2.0099999999999998</v>
      </c>
      <c r="Q955" s="18">
        <f t="shared" si="125"/>
        <v>0.20099999999999998</v>
      </c>
      <c r="R955" s="41">
        <v>3</v>
      </c>
      <c r="S955" s="18"/>
      <c r="T955" s="18">
        <v>3.91</v>
      </c>
      <c r="U955" s="18">
        <f t="shared" si="126"/>
        <v>0.39100000000000001</v>
      </c>
      <c r="V955" s="41">
        <v>3</v>
      </c>
      <c r="W955" s="18"/>
      <c r="X955" s="18">
        <f>P955+T955</f>
        <v>5.92</v>
      </c>
      <c r="Y955" s="18">
        <f t="shared" si="127"/>
        <v>0.59199999999999997</v>
      </c>
      <c r="Z955" s="41">
        <v>3</v>
      </c>
      <c r="AA955" s="41"/>
    </row>
    <row r="956" spans="1:27" s="20" customFormat="1" ht="15.35" x14ac:dyDescent="0.5">
      <c r="A956" s="1"/>
      <c r="B956" s="18">
        <v>40.316666666666698</v>
      </c>
      <c r="C956" s="18">
        <v>-3.31666666666667</v>
      </c>
      <c r="D956" s="18">
        <v>34</v>
      </c>
      <c r="E956" s="18">
        <v>43</v>
      </c>
      <c r="F956" s="18">
        <v>23</v>
      </c>
      <c r="G956" s="18">
        <v>1</v>
      </c>
      <c r="H956" s="18" t="s">
        <v>337</v>
      </c>
      <c r="I956" s="18" t="s">
        <v>346</v>
      </c>
      <c r="J956" s="18">
        <v>20</v>
      </c>
      <c r="K956" s="18">
        <v>418.0928571</v>
      </c>
      <c r="L956" s="18">
        <v>10</v>
      </c>
      <c r="M956" s="18">
        <v>1.4158200000000001</v>
      </c>
      <c r="N956" s="18">
        <v>7.5911</v>
      </c>
      <c r="P956" s="18">
        <v>3.82</v>
      </c>
      <c r="Q956" s="18">
        <f t="shared" si="125"/>
        <v>0.38200000000000001</v>
      </c>
      <c r="R956" s="41">
        <v>3</v>
      </c>
      <c r="S956" s="18"/>
      <c r="T956" s="18">
        <v>9.7799999999999994</v>
      </c>
      <c r="U956" s="18">
        <f t="shared" si="126"/>
        <v>0.97799999999999998</v>
      </c>
      <c r="V956" s="41">
        <v>3</v>
      </c>
      <c r="W956" s="18"/>
      <c r="X956" s="18">
        <f>P956+T956</f>
        <v>13.6</v>
      </c>
      <c r="Y956" s="18">
        <f t="shared" si="127"/>
        <v>1.36</v>
      </c>
      <c r="Z956" s="41">
        <v>3</v>
      </c>
      <c r="AA956" s="41"/>
    </row>
    <row r="957" spans="1:27" s="20" customFormat="1" ht="15.35" x14ac:dyDescent="0.5">
      <c r="A957" s="1"/>
      <c r="B957" s="18">
        <v>40.533333333333303</v>
      </c>
      <c r="C957" s="18">
        <v>-3.2833333333333301</v>
      </c>
      <c r="D957" s="18">
        <v>36</v>
      </c>
      <c r="E957" s="18">
        <v>46</v>
      </c>
      <c r="F957" s="18">
        <v>18</v>
      </c>
      <c r="G957" s="18">
        <v>1</v>
      </c>
      <c r="H957" s="18" t="s">
        <v>333</v>
      </c>
      <c r="I957" s="18" t="s">
        <v>149</v>
      </c>
      <c r="J957" s="18">
        <v>13.2</v>
      </c>
      <c r="K957" s="18">
        <v>418.0928571</v>
      </c>
      <c r="L957" s="18">
        <v>10</v>
      </c>
      <c r="M957" s="18">
        <v>1.4958199999999999</v>
      </c>
      <c r="N957" s="18">
        <v>7.9</v>
      </c>
      <c r="P957" s="18">
        <v>3.2</v>
      </c>
      <c r="Q957" s="18">
        <f t="shared" si="125"/>
        <v>0.32000000000000006</v>
      </c>
      <c r="R957" s="41">
        <v>3</v>
      </c>
      <c r="S957" s="18"/>
      <c r="T957" s="18">
        <v>5.3</v>
      </c>
      <c r="U957" s="18">
        <f t="shared" si="126"/>
        <v>0.53</v>
      </c>
      <c r="V957" s="41">
        <v>3</v>
      </c>
      <c r="W957" s="18"/>
      <c r="X957" s="18">
        <f>P957+T957</f>
        <v>8.5</v>
      </c>
      <c r="Y957" s="18">
        <f t="shared" si="127"/>
        <v>0.85000000000000009</v>
      </c>
      <c r="Z957" s="41">
        <v>3</v>
      </c>
      <c r="AA957" s="41"/>
    </row>
    <row r="958" spans="1:27" s="20" customFormat="1" ht="15.35" x14ac:dyDescent="0.5">
      <c r="A958" s="1" t="s">
        <v>341</v>
      </c>
      <c r="B958" s="18">
        <v>40.533333333333303</v>
      </c>
      <c r="C958" s="18">
        <v>-3.2833333333333301</v>
      </c>
      <c r="D958" s="18">
        <v>36</v>
      </c>
      <c r="E958" s="18">
        <v>46</v>
      </c>
      <c r="F958" s="18">
        <v>18</v>
      </c>
      <c r="G958" s="18">
        <v>1</v>
      </c>
      <c r="H958" s="18" t="s">
        <v>333</v>
      </c>
      <c r="I958" s="10" t="s">
        <v>346</v>
      </c>
      <c r="J958" s="18">
        <v>13.2</v>
      </c>
      <c r="K958" s="18">
        <v>418.0928571</v>
      </c>
      <c r="L958" s="18">
        <v>10</v>
      </c>
      <c r="M958" s="18">
        <v>1.4958199999999999</v>
      </c>
      <c r="N958" s="18">
        <v>7.2156000000000002</v>
      </c>
      <c r="P958" s="18">
        <v>12.1</v>
      </c>
      <c r="Q958" s="18">
        <f t="shared" si="125"/>
        <v>1.21</v>
      </c>
      <c r="R958" s="41">
        <v>10</v>
      </c>
      <c r="S958" s="18"/>
      <c r="T958" s="18">
        <v>18.600000000000001</v>
      </c>
      <c r="U958" s="18">
        <f t="shared" si="126"/>
        <v>1.8600000000000003</v>
      </c>
      <c r="V958" s="41">
        <v>10</v>
      </c>
      <c r="W958" s="18"/>
      <c r="X958" s="18">
        <f>P958+T958</f>
        <v>30.700000000000003</v>
      </c>
      <c r="Y958" s="18">
        <f t="shared" si="127"/>
        <v>3.0700000000000003</v>
      </c>
      <c r="Z958" s="41">
        <v>10</v>
      </c>
      <c r="AA958" s="41"/>
    </row>
    <row r="959" spans="1:27" s="20" customFormat="1" ht="15.35" x14ac:dyDescent="0.5">
      <c r="A959" s="1" t="s">
        <v>347</v>
      </c>
      <c r="B959" s="18">
        <v>40.533333333333303</v>
      </c>
      <c r="C959" s="18">
        <v>-3.2833333333333301</v>
      </c>
      <c r="D959" s="18">
        <v>36</v>
      </c>
      <c r="E959" s="18">
        <v>46</v>
      </c>
      <c r="F959" s="18">
        <v>18</v>
      </c>
      <c r="G959" s="18">
        <v>1</v>
      </c>
      <c r="H959" s="18" t="s">
        <v>333</v>
      </c>
      <c r="I959" s="10" t="s">
        <v>348</v>
      </c>
      <c r="J959" s="18">
        <v>13.2</v>
      </c>
      <c r="K959" s="18">
        <v>418.0928571</v>
      </c>
      <c r="L959" s="18">
        <v>10</v>
      </c>
      <c r="M959" s="18">
        <v>1.4958199999999999</v>
      </c>
      <c r="N959" s="18">
        <v>7.2156000000000002</v>
      </c>
      <c r="P959" s="18">
        <v>7.2</v>
      </c>
      <c r="Q959" s="18">
        <f t="shared" si="125"/>
        <v>0.72000000000000008</v>
      </c>
      <c r="R959" s="41">
        <v>3</v>
      </c>
      <c r="S959" s="18"/>
      <c r="T959" s="18">
        <v>24.5</v>
      </c>
      <c r="U959" s="18">
        <f t="shared" si="126"/>
        <v>2.4500000000000002</v>
      </c>
      <c r="V959" s="41">
        <v>3</v>
      </c>
      <c r="W959" s="18"/>
      <c r="X959" s="18">
        <f>P959+T959</f>
        <v>31.7</v>
      </c>
      <c r="Y959" s="18">
        <f t="shared" si="127"/>
        <v>3.17</v>
      </c>
      <c r="Z959" s="41">
        <v>3</v>
      </c>
      <c r="AA959" s="41"/>
    </row>
    <row r="960" spans="1:27" s="20" customFormat="1" ht="15.35" x14ac:dyDescent="0.5">
      <c r="A960" s="1"/>
      <c r="B960" s="18">
        <v>40.533333333333303</v>
      </c>
      <c r="C960" s="18">
        <v>-3.2833333333333301</v>
      </c>
      <c r="D960" s="18">
        <v>36</v>
      </c>
      <c r="E960" s="18">
        <v>46</v>
      </c>
      <c r="F960" s="18">
        <v>18</v>
      </c>
      <c r="G960" s="18">
        <v>1</v>
      </c>
      <c r="H960" s="18" t="s">
        <v>333</v>
      </c>
      <c r="I960" s="10" t="s">
        <v>349</v>
      </c>
      <c r="J960" s="18">
        <v>13.2</v>
      </c>
      <c r="K960" s="18">
        <v>418.0928571</v>
      </c>
      <c r="L960" s="18">
        <v>10</v>
      </c>
      <c r="M960" s="18">
        <v>1.4958199999999999</v>
      </c>
      <c r="N960" s="18">
        <v>7.2156000000000002</v>
      </c>
      <c r="P960" s="18">
        <v>9.8000000000000007</v>
      </c>
      <c r="Q960" s="18">
        <f t="shared" si="125"/>
        <v>0.98000000000000009</v>
      </c>
      <c r="R960" s="41">
        <v>3</v>
      </c>
      <c r="S960" s="18"/>
      <c r="T960" s="18">
        <v>29.4</v>
      </c>
      <c r="U960" s="18">
        <f t="shared" si="126"/>
        <v>2.94</v>
      </c>
      <c r="V960" s="41">
        <v>3</v>
      </c>
      <c r="W960" s="18"/>
      <c r="X960" s="18">
        <f>P960+T960</f>
        <v>39.200000000000003</v>
      </c>
      <c r="Y960" s="18">
        <f t="shared" si="127"/>
        <v>3.9200000000000004</v>
      </c>
      <c r="Z960" s="41">
        <v>3</v>
      </c>
      <c r="AA960" s="41"/>
    </row>
    <row r="961" spans="1:27" s="20" customFormat="1" ht="15.35" x14ac:dyDescent="0.5">
      <c r="A961" s="1"/>
      <c r="B961" s="18">
        <v>35.616666666666703</v>
      </c>
      <c r="C961" s="18">
        <v>-88.8333333333333</v>
      </c>
      <c r="D961" s="18">
        <v>40</v>
      </c>
      <c r="E961" s="18">
        <v>29</v>
      </c>
      <c r="F961" s="18">
        <v>31</v>
      </c>
      <c r="G961" s="18">
        <v>1</v>
      </c>
      <c r="H961" s="18"/>
      <c r="I961" s="18"/>
      <c r="J961" s="18">
        <v>17</v>
      </c>
      <c r="K961" s="18">
        <v>1376.685714</v>
      </c>
      <c r="L961" s="18">
        <v>15</v>
      </c>
      <c r="M961" s="18">
        <v>1.59392</v>
      </c>
      <c r="N961" s="18">
        <v>5.75</v>
      </c>
      <c r="P961" s="18">
        <v>4.3</v>
      </c>
      <c r="Q961" s="18">
        <f t="shared" si="125"/>
        <v>0.43</v>
      </c>
      <c r="R961" s="41">
        <v>3</v>
      </c>
      <c r="S961" s="18"/>
      <c r="T961" s="18">
        <v>16.7</v>
      </c>
      <c r="U961" s="18">
        <f t="shared" si="126"/>
        <v>1.67</v>
      </c>
      <c r="V961" s="41">
        <v>3</v>
      </c>
      <c r="W961" s="18"/>
      <c r="X961" s="18">
        <f>P961+T961</f>
        <v>21</v>
      </c>
      <c r="Y961" s="18">
        <f t="shared" si="127"/>
        <v>2.1</v>
      </c>
      <c r="Z961" s="41">
        <v>3</v>
      </c>
      <c r="AA961" s="41"/>
    </row>
    <row r="962" spans="1:27" s="20" customFormat="1" ht="15.35" x14ac:dyDescent="0.5">
      <c r="A962" s="1"/>
      <c r="B962" s="18">
        <v>35.616666666666703</v>
      </c>
      <c r="C962" s="18">
        <v>-88.8333333333333</v>
      </c>
      <c r="D962" s="18">
        <v>40</v>
      </c>
      <c r="E962" s="18">
        <v>29</v>
      </c>
      <c r="F962" s="18">
        <v>31</v>
      </c>
      <c r="G962" s="18">
        <v>1</v>
      </c>
      <c r="H962" s="18"/>
      <c r="I962" s="18"/>
      <c r="J962" s="18">
        <v>17</v>
      </c>
      <c r="K962" s="18">
        <v>1376.685714</v>
      </c>
      <c r="L962" s="18">
        <v>15</v>
      </c>
      <c r="M962" s="18">
        <v>1.59392</v>
      </c>
      <c r="N962" s="18">
        <v>5.4729999999999999</v>
      </c>
      <c r="P962" s="18">
        <v>11.5</v>
      </c>
      <c r="Q962" s="18">
        <f t="shared" si="125"/>
        <v>1.1500000000000001</v>
      </c>
      <c r="R962" s="41">
        <v>3</v>
      </c>
      <c r="S962" s="18"/>
      <c r="T962" s="18">
        <v>21.3</v>
      </c>
      <c r="U962" s="18">
        <f t="shared" si="126"/>
        <v>2.1300000000000003</v>
      </c>
      <c r="V962" s="41">
        <v>3</v>
      </c>
      <c r="W962" s="18"/>
      <c r="X962" s="18">
        <f>P962+T962</f>
        <v>32.799999999999997</v>
      </c>
      <c r="Y962" s="18">
        <f t="shared" si="127"/>
        <v>3.28</v>
      </c>
      <c r="Z962" s="41">
        <v>3</v>
      </c>
      <c r="AA962" s="41"/>
    </row>
    <row r="963" spans="1:27" s="20" customFormat="1" ht="15.35" x14ac:dyDescent="0.5">
      <c r="A963" s="1"/>
      <c r="B963" s="18">
        <v>35.616666666666703</v>
      </c>
      <c r="C963" s="18">
        <v>-88.8333333333333</v>
      </c>
      <c r="D963" s="18">
        <v>40</v>
      </c>
      <c r="E963" s="18">
        <v>29</v>
      </c>
      <c r="F963" s="18">
        <v>31</v>
      </c>
      <c r="G963" s="18">
        <v>1</v>
      </c>
      <c r="H963" s="18"/>
      <c r="I963" s="18"/>
      <c r="J963" s="18">
        <v>17</v>
      </c>
      <c r="K963" s="18">
        <v>1376.685714</v>
      </c>
      <c r="L963" s="18">
        <v>15</v>
      </c>
      <c r="M963" s="18">
        <v>1.59392</v>
      </c>
      <c r="N963" s="18">
        <v>5.2109199999999998</v>
      </c>
      <c r="P963" s="18">
        <v>20.8</v>
      </c>
      <c r="Q963" s="18">
        <f t="shared" si="125"/>
        <v>2.08</v>
      </c>
      <c r="R963" s="41">
        <v>3</v>
      </c>
      <c r="S963" s="18"/>
      <c r="T963" s="18">
        <v>32.700000000000003</v>
      </c>
      <c r="U963" s="18">
        <f t="shared" si="126"/>
        <v>3.2700000000000005</v>
      </c>
      <c r="V963" s="41">
        <v>3</v>
      </c>
      <c r="W963" s="18"/>
      <c r="X963" s="18">
        <f>P963+T963</f>
        <v>53.5</v>
      </c>
      <c r="Y963" s="18">
        <f t="shared" si="127"/>
        <v>5.3500000000000005</v>
      </c>
      <c r="Z963" s="41">
        <v>3</v>
      </c>
      <c r="AA963" s="41"/>
    </row>
    <row r="964" spans="1:27" s="20" customFormat="1" ht="15.35" x14ac:dyDescent="0.5">
      <c r="A964" s="1"/>
      <c r="B964" s="18">
        <v>10.4333333333333</v>
      </c>
      <c r="C964" s="18">
        <v>-84</v>
      </c>
      <c r="D964" s="18">
        <v>32</v>
      </c>
      <c r="E964" s="18">
        <v>33</v>
      </c>
      <c r="F964" s="18">
        <v>35</v>
      </c>
      <c r="G964" s="18">
        <v>2</v>
      </c>
      <c r="H964" s="18" t="s">
        <v>350</v>
      </c>
      <c r="I964" s="18"/>
      <c r="J964" s="18">
        <v>25.8</v>
      </c>
      <c r="K964" s="18">
        <v>4181.3999999999996</v>
      </c>
      <c r="L964" s="18">
        <v>15</v>
      </c>
      <c r="M964" s="18">
        <v>1.5765400000000001</v>
      </c>
      <c r="N964" s="18">
        <v>4.8</v>
      </c>
      <c r="P964" s="18">
        <v>8.16</v>
      </c>
      <c r="Q964" s="18">
        <f t="shared" si="125"/>
        <v>0.81600000000000006</v>
      </c>
      <c r="R964" s="41">
        <v>3</v>
      </c>
      <c r="S964" s="18"/>
      <c r="T964" s="18">
        <v>15.43</v>
      </c>
      <c r="U964" s="18">
        <f t="shared" si="126"/>
        <v>1.5430000000000001</v>
      </c>
      <c r="V964" s="41">
        <v>3</v>
      </c>
      <c r="W964" s="18"/>
      <c r="X964" s="18">
        <f>P964+T964</f>
        <v>23.59</v>
      </c>
      <c r="Y964" s="18">
        <f t="shared" si="127"/>
        <v>2.359</v>
      </c>
      <c r="Z964" s="41">
        <v>3</v>
      </c>
      <c r="AA964" s="41"/>
    </row>
    <row r="965" spans="1:27" s="20" customFormat="1" ht="15.35" x14ac:dyDescent="0.5">
      <c r="A965" s="1"/>
      <c r="B965" s="18">
        <v>10.4333333333333</v>
      </c>
      <c r="C965" s="18">
        <v>-84</v>
      </c>
      <c r="D965" s="18">
        <v>32</v>
      </c>
      <c r="E965" s="18">
        <v>33</v>
      </c>
      <c r="F965" s="18">
        <v>35</v>
      </c>
      <c r="G965" s="18">
        <v>2</v>
      </c>
      <c r="H965" s="18" t="s">
        <v>351</v>
      </c>
      <c r="I965" s="18"/>
      <c r="J965" s="18">
        <v>25.8</v>
      </c>
      <c r="K965" s="18">
        <v>4181.3999999999996</v>
      </c>
      <c r="L965" s="18">
        <v>15</v>
      </c>
      <c r="M965" s="18">
        <v>1.5765400000000001</v>
      </c>
      <c r="N965" s="18">
        <v>6</v>
      </c>
      <c r="P965" s="18">
        <v>5.15</v>
      </c>
      <c r="Q965" s="18">
        <f t="shared" si="125"/>
        <v>0.51500000000000001</v>
      </c>
      <c r="R965" s="41">
        <v>3</v>
      </c>
      <c r="S965" s="18"/>
      <c r="T965" s="18">
        <v>7.43</v>
      </c>
      <c r="U965" s="18">
        <f t="shared" si="126"/>
        <v>0.74299999999999999</v>
      </c>
      <c r="V965" s="41">
        <v>3</v>
      </c>
      <c r="W965" s="18"/>
      <c r="X965" s="18">
        <f>P965+T965</f>
        <v>12.58</v>
      </c>
      <c r="Y965" s="18">
        <f t="shared" si="127"/>
        <v>1.258</v>
      </c>
      <c r="Z965" s="41">
        <v>3</v>
      </c>
      <c r="AA965" s="41"/>
    </row>
    <row r="966" spans="1:27" s="20" customFormat="1" ht="15.35" x14ac:dyDescent="0.5">
      <c r="A966" s="1"/>
      <c r="B966" s="18">
        <v>31.4</v>
      </c>
      <c r="C966" s="18">
        <v>120.416666666667</v>
      </c>
      <c r="D966" s="18">
        <v>34</v>
      </c>
      <c r="E966" s="18">
        <v>45</v>
      </c>
      <c r="F966" s="18">
        <v>21</v>
      </c>
      <c r="G966" s="18">
        <v>1</v>
      </c>
      <c r="H966" s="18" t="s">
        <v>352</v>
      </c>
      <c r="I966" s="18" t="s">
        <v>149</v>
      </c>
      <c r="J966" s="18">
        <v>12.5</v>
      </c>
      <c r="K966" s="18">
        <v>1198.807143</v>
      </c>
      <c r="L966" s="18">
        <v>15</v>
      </c>
      <c r="M966" s="18">
        <v>1.5358598999999999</v>
      </c>
      <c r="N966" s="18">
        <v>5.95</v>
      </c>
      <c r="P966" s="18">
        <v>6.32</v>
      </c>
      <c r="Q966" s="18">
        <f t="shared" si="125"/>
        <v>0.63200000000000012</v>
      </c>
      <c r="R966" s="41">
        <v>3</v>
      </c>
      <c r="S966" s="18"/>
      <c r="T966" s="18">
        <v>8.5299999999999994</v>
      </c>
      <c r="U966" s="18">
        <f t="shared" si="126"/>
        <v>0.85299999999999998</v>
      </c>
      <c r="V966" s="41">
        <v>3</v>
      </c>
      <c r="W966" s="18"/>
      <c r="X966" s="18">
        <f>P966+T966</f>
        <v>14.85</v>
      </c>
      <c r="Y966" s="18">
        <f t="shared" si="127"/>
        <v>1.4850000000000001</v>
      </c>
      <c r="Z966" s="41">
        <v>3</v>
      </c>
      <c r="AA966" s="41"/>
    </row>
    <row r="967" spans="1:27" s="20" customFormat="1" ht="15.35" x14ac:dyDescent="0.5">
      <c r="A967" s="1"/>
      <c r="B967" s="18">
        <v>31.4</v>
      </c>
      <c r="C967" s="18">
        <v>120.416666666667</v>
      </c>
      <c r="D967" s="18">
        <v>34</v>
      </c>
      <c r="E967" s="18">
        <v>45</v>
      </c>
      <c r="F967" s="18">
        <v>21</v>
      </c>
      <c r="G967" s="18">
        <v>1</v>
      </c>
      <c r="H967" s="18" t="s">
        <v>352</v>
      </c>
      <c r="I967" s="18" t="s">
        <v>353</v>
      </c>
      <c r="J967" s="18">
        <v>12.5</v>
      </c>
      <c r="K967" s="18">
        <v>1198.807143</v>
      </c>
      <c r="L967" s="18">
        <v>15</v>
      </c>
      <c r="M967" s="18">
        <v>1.5358598999999999</v>
      </c>
      <c r="N967" s="18">
        <v>5.3851800000000001</v>
      </c>
      <c r="P967" s="18">
        <v>21.34</v>
      </c>
      <c r="Q967" s="18">
        <f t="shared" si="125"/>
        <v>2.1339999999999999</v>
      </c>
      <c r="R967" s="41">
        <v>3</v>
      </c>
      <c r="S967" s="18"/>
      <c r="T967" s="18">
        <v>45.12</v>
      </c>
      <c r="U967" s="18">
        <f t="shared" si="126"/>
        <v>4.5119999999999996</v>
      </c>
      <c r="V967" s="41">
        <v>3</v>
      </c>
      <c r="W967" s="18"/>
      <c r="X967" s="18">
        <f>P967+T967</f>
        <v>66.459999999999994</v>
      </c>
      <c r="Y967" s="18">
        <f t="shared" si="127"/>
        <v>6.6459999999999999</v>
      </c>
      <c r="Z967" s="41">
        <v>3</v>
      </c>
      <c r="AA967" s="41"/>
    </row>
    <row r="968" spans="1:27" s="20" customFormat="1" ht="15.35" x14ac:dyDescent="0.5">
      <c r="A968" s="1"/>
      <c r="B968" s="18">
        <v>31.4</v>
      </c>
      <c r="C968" s="18">
        <v>120.416666666667</v>
      </c>
      <c r="D968" s="18">
        <v>34</v>
      </c>
      <c r="E968" s="18">
        <v>45</v>
      </c>
      <c r="F968" s="18">
        <v>21</v>
      </c>
      <c r="G968" s="18">
        <v>1</v>
      </c>
      <c r="H968" s="18" t="s">
        <v>352</v>
      </c>
      <c r="I968" s="18" t="s">
        <v>354</v>
      </c>
      <c r="J968" s="18">
        <v>12.5</v>
      </c>
      <c r="K968" s="18">
        <v>1198.807143</v>
      </c>
      <c r="L968" s="18">
        <v>15</v>
      </c>
      <c r="M968" s="18">
        <v>1.5358598999999999</v>
      </c>
      <c r="N968" s="18">
        <v>5.4741</v>
      </c>
      <c r="P968" s="18">
        <v>23.56</v>
      </c>
      <c r="Q968" s="18">
        <f t="shared" si="125"/>
        <v>2.3559999999999999</v>
      </c>
      <c r="R968" s="41">
        <v>3</v>
      </c>
      <c r="S968" s="18"/>
      <c r="T968" s="18">
        <v>39.78</v>
      </c>
      <c r="U968" s="18">
        <f t="shared" si="126"/>
        <v>3.9780000000000002</v>
      </c>
      <c r="V968" s="41">
        <v>3</v>
      </c>
      <c r="W968" s="18"/>
      <c r="X968" s="18">
        <f>P968+T968</f>
        <v>63.34</v>
      </c>
      <c r="Y968" s="18">
        <f t="shared" si="127"/>
        <v>6.3340000000000005</v>
      </c>
      <c r="Z968" s="41">
        <v>3</v>
      </c>
      <c r="AA968" s="41"/>
    </row>
    <row r="969" spans="1:27" s="20" customFormat="1" ht="15.35" x14ac:dyDescent="0.5">
      <c r="A969" s="1"/>
      <c r="B969" s="18">
        <v>31.4</v>
      </c>
      <c r="C969" s="18">
        <v>120.416666666667</v>
      </c>
      <c r="D969" s="18">
        <v>34</v>
      </c>
      <c r="E969" s="18">
        <v>45</v>
      </c>
      <c r="F969" s="18">
        <v>21</v>
      </c>
      <c r="G969" s="18">
        <v>1</v>
      </c>
      <c r="H969" s="18" t="s">
        <v>352</v>
      </c>
      <c r="I969" s="18" t="s">
        <v>355</v>
      </c>
      <c r="J969" s="18">
        <v>12.5</v>
      </c>
      <c r="K969" s="18">
        <v>1198.807143</v>
      </c>
      <c r="L969" s="18">
        <v>15</v>
      </c>
      <c r="M969" s="18">
        <v>1.5358598999999999</v>
      </c>
      <c r="N969" s="18">
        <v>5.4741</v>
      </c>
      <c r="P969" s="18">
        <v>22.15</v>
      </c>
      <c r="Q969" s="18">
        <f t="shared" si="125"/>
        <v>2.2149999999999999</v>
      </c>
      <c r="R969" s="41">
        <v>3</v>
      </c>
      <c r="S969" s="18"/>
      <c r="T969" s="18">
        <v>41.1</v>
      </c>
      <c r="U969" s="18">
        <f t="shared" si="126"/>
        <v>4.1100000000000003</v>
      </c>
      <c r="V969" s="41">
        <v>3</v>
      </c>
      <c r="W969" s="18"/>
      <c r="X969" s="18">
        <f>P969+T969</f>
        <v>63.25</v>
      </c>
      <c r="Y969" s="18">
        <f t="shared" si="127"/>
        <v>6.3250000000000002</v>
      </c>
      <c r="Z969" s="41">
        <v>3</v>
      </c>
      <c r="AA969" s="41"/>
    </row>
    <row r="970" spans="1:27" s="20" customFormat="1" ht="15.35" x14ac:dyDescent="0.5">
      <c r="A970" s="1"/>
      <c r="B970" s="18">
        <v>31.4</v>
      </c>
      <c r="C970" s="18">
        <v>120.416666666667</v>
      </c>
      <c r="D970" s="18">
        <v>34</v>
      </c>
      <c r="E970" s="18">
        <v>45</v>
      </c>
      <c r="F970" s="18">
        <v>21</v>
      </c>
      <c r="G970" s="18">
        <v>1</v>
      </c>
      <c r="H970" s="18" t="s">
        <v>352</v>
      </c>
      <c r="I970" s="18" t="s">
        <v>356</v>
      </c>
      <c r="J970" s="18">
        <v>12.5</v>
      </c>
      <c r="K970" s="18">
        <v>1198.807143</v>
      </c>
      <c r="L970" s="18">
        <v>15</v>
      </c>
      <c r="M970" s="18">
        <v>1.5358598999999999</v>
      </c>
      <c r="N970" s="18">
        <v>5.4741</v>
      </c>
      <c r="P970" s="18">
        <v>22.06</v>
      </c>
      <c r="Q970" s="18">
        <f t="shared" si="125"/>
        <v>2.206</v>
      </c>
      <c r="R970" s="41">
        <v>3</v>
      </c>
      <c r="S970" s="18"/>
      <c r="T970" s="18">
        <v>40.409999999999997</v>
      </c>
      <c r="U970" s="18">
        <f t="shared" si="126"/>
        <v>4.0409999999999995</v>
      </c>
      <c r="V970" s="41">
        <v>3</v>
      </c>
      <c r="W970" s="18"/>
      <c r="X970" s="18">
        <f>P970+T970</f>
        <v>62.47</v>
      </c>
      <c r="Y970" s="18">
        <f t="shared" si="127"/>
        <v>6.2469999999999999</v>
      </c>
      <c r="Z970" s="41">
        <v>3</v>
      </c>
      <c r="AA970" s="41"/>
    </row>
    <row r="971" spans="1:27" s="20" customFormat="1" ht="15.35" x14ac:dyDescent="0.5">
      <c r="A971" s="1" t="s">
        <v>357</v>
      </c>
      <c r="B971" s="18">
        <v>36.966666666666697</v>
      </c>
      <c r="C971" s="18">
        <v>117.98333333333299</v>
      </c>
      <c r="D971" s="18">
        <v>68</v>
      </c>
      <c r="E971" s="18">
        <v>10</v>
      </c>
      <c r="F971" s="18">
        <v>22</v>
      </c>
      <c r="G971" s="18">
        <v>1</v>
      </c>
      <c r="H971" s="18" t="s">
        <v>319</v>
      </c>
      <c r="I971" s="18" t="s">
        <v>149</v>
      </c>
      <c r="J971" s="18">
        <v>14.4</v>
      </c>
      <c r="K971" s="18">
        <v>715.74285710000004</v>
      </c>
      <c r="L971" s="18">
        <v>5</v>
      </c>
      <c r="M971" s="18">
        <v>1.5195399999999999</v>
      </c>
      <c r="N971" s="18">
        <v>8.2899999999999991</v>
      </c>
      <c r="P971" s="18">
        <v>3</v>
      </c>
      <c r="Q971" s="18">
        <f t="shared" si="125"/>
        <v>0.30000000000000004</v>
      </c>
      <c r="R971" s="41">
        <v>3</v>
      </c>
      <c r="S971" s="18"/>
      <c r="T971" s="18">
        <v>8</v>
      </c>
      <c r="U971" s="18">
        <f t="shared" si="126"/>
        <v>0.8</v>
      </c>
      <c r="V971" s="41">
        <v>3</v>
      </c>
      <c r="W971" s="18"/>
      <c r="X971" s="18">
        <f>P971+T971</f>
        <v>11</v>
      </c>
      <c r="Y971" s="18">
        <f t="shared" si="127"/>
        <v>1.1000000000000001</v>
      </c>
      <c r="Z971" s="41">
        <v>3</v>
      </c>
      <c r="AA971" s="41"/>
    </row>
    <row r="972" spans="1:27" s="20" customFormat="1" ht="15.35" x14ac:dyDescent="0.5">
      <c r="A972" s="1" t="s">
        <v>358</v>
      </c>
      <c r="B972" s="18">
        <v>36.966666666666697</v>
      </c>
      <c r="C972" s="18">
        <v>117.98333333333299</v>
      </c>
      <c r="D972" s="18">
        <v>68</v>
      </c>
      <c r="E972" s="18">
        <v>10</v>
      </c>
      <c r="F972" s="18">
        <v>22</v>
      </c>
      <c r="G972" s="18">
        <v>1</v>
      </c>
      <c r="H972" s="18" t="s">
        <v>319</v>
      </c>
      <c r="I972" s="18" t="s">
        <v>359</v>
      </c>
      <c r="J972" s="18">
        <v>14.4</v>
      </c>
      <c r="K972" s="18">
        <v>715.74285710000004</v>
      </c>
      <c r="L972" s="18">
        <v>5</v>
      </c>
      <c r="M972" s="18">
        <v>1.5195399999999999</v>
      </c>
      <c r="N972" s="18">
        <v>6.8966000000000003</v>
      </c>
      <c r="P972" s="18">
        <v>8.1</v>
      </c>
      <c r="Q972" s="18">
        <f t="shared" si="125"/>
        <v>0.81</v>
      </c>
      <c r="R972" s="41">
        <v>3</v>
      </c>
      <c r="S972" s="18"/>
      <c r="T972" s="18">
        <v>39.700000000000003</v>
      </c>
      <c r="U972" s="18">
        <f t="shared" si="126"/>
        <v>3.9700000000000006</v>
      </c>
      <c r="V972" s="41">
        <v>3</v>
      </c>
      <c r="W972" s="18"/>
      <c r="X972" s="18">
        <f>P972+T972</f>
        <v>47.800000000000004</v>
      </c>
      <c r="Y972" s="18">
        <f t="shared" si="127"/>
        <v>4.78</v>
      </c>
      <c r="Z972" s="41">
        <v>3</v>
      </c>
      <c r="AA972" s="41"/>
    </row>
    <row r="973" spans="1:27" s="20" customFormat="1" ht="15.35" x14ac:dyDescent="0.5">
      <c r="A973" s="1"/>
      <c r="B973" s="18">
        <v>36.966666666666697</v>
      </c>
      <c r="C973" s="18">
        <v>117.98333333333299</v>
      </c>
      <c r="D973" s="18">
        <v>68</v>
      </c>
      <c r="E973" s="18">
        <v>10</v>
      </c>
      <c r="F973" s="18">
        <v>22</v>
      </c>
      <c r="G973" s="18">
        <v>1</v>
      </c>
      <c r="H973" s="18" t="s">
        <v>319</v>
      </c>
      <c r="I973" s="18" t="s">
        <v>360</v>
      </c>
      <c r="J973" s="18">
        <v>14.4</v>
      </c>
      <c r="K973" s="18">
        <v>715.74285710000004</v>
      </c>
      <c r="L973" s="18">
        <v>5</v>
      </c>
      <c r="M973" s="18">
        <v>1.5195399999999999</v>
      </c>
      <c r="N973" s="18">
        <v>7.3646000000000003</v>
      </c>
      <c r="P973" s="18">
        <v>9.6</v>
      </c>
      <c r="Q973" s="18">
        <f t="shared" si="125"/>
        <v>0.96</v>
      </c>
      <c r="R973" s="41">
        <v>3</v>
      </c>
      <c r="S973" s="18"/>
      <c r="T973" s="18">
        <v>29.4</v>
      </c>
      <c r="U973" s="18">
        <f t="shared" si="126"/>
        <v>2.94</v>
      </c>
      <c r="V973" s="41">
        <v>3</v>
      </c>
      <c r="W973" s="18"/>
      <c r="X973" s="18">
        <f>P973+T973</f>
        <v>39</v>
      </c>
      <c r="Y973" s="18">
        <f t="shared" si="127"/>
        <v>3.9000000000000004</v>
      </c>
      <c r="Z973" s="41">
        <v>3</v>
      </c>
      <c r="AA973" s="41"/>
    </row>
    <row r="974" spans="1:27" s="20" customFormat="1" ht="15.35" x14ac:dyDescent="0.5">
      <c r="A974" s="1"/>
      <c r="B974" s="18">
        <v>36.966666666666697</v>
      </c>
      <c r="C974" s="18">
        <v>117.98333333333299</v>
      </c>
      <c r="D974" s="18">
        <v>68</v>
      </c>
      <c r="E974" s="18">
        <v>10</v>
      </c>
      <c r="F974" s="18">
        <v>22</v>
      </c>
      <c r="G974" s="18">
        <v>1</v>
      </c>
      <c r="H974" s="18" t="s">
        <v>319</v>
      </c>
      <c r="I974" s="18" t="s">
        <v>149</v>
      </c>
      <c r="J974" s="18">
        <v>14.4</v>
      </c>
      <c r="K974" s="18">
        <v>715.74285710000004</v>
      </c>
      <c r="L974" s="18">
        <v>5</v>
      </c>
      <c r="M974" s="18">
        <v>1.5195399999999999</v>
      </c>
      <c r="N974" s="18">
        <v>8.4</v>
      </c>
      <c r="P974" s="18">
        <v>3</v>
      </c>
      <c r="Q974" s="18">
        <f t="shared" si="125"/>
        <v>0.30000000000000004</v>
      </c>
      <c r="R974" s="41">
        <v>3</v>
      </c>
      <c r="S974" s="18"/>
      <c r="T974" s="18">
        <v>8</v>
      </c>
      <c r="U974" s="18">
        <f t="shared" si="126"/>
        <v>0.8</v>
      </c>
      <c r="V974" s="41">
        <v>3</v>
      </c>
      <c r="W974" s="18"/>
      <c r="X974" s="18">
        <f>P974+T974</f>
        <v>11</v>
      </c>
      <c r="Y974" s="18">
        <f t="shared" si="127"/>
        <v>1.1000000000000001</v>
      </c>
      <c r="Z974" s="41">
        <v>3</v>
      </c>
      <c r="AA974" s="41"/>
    </row>
    <row r="975" spans="1:27" s="20" customFormat="1" ht="15.35" x14ac:dyDescent="0.5">
      <c r="A975" s="1" t="s">
        <v>361</v>
      </c>
      <c r="B975" s="18">
        <v>36.966666666666697</v>
      </c>
      <c r="C975" s="18">
        <v>117.98333333333299</v>
      </c>
      <c r="D975" s="18">
        <v>68</v>
      </c>
      <c r="E975" s="18">
        <v>10</v>
      </c>
      <c r="F975" s="18">
        <v>22</v>
      </c>
      <c r="G975" s="18">
        <v>1</v>
      </c>
      <c r="H975" s="18" t="s">
        <v>319</v>
      </c>
      <c r="I975" s="18" t="s">
        <v>359</v>
      </c>
      <c r="J975" s="18">
        <v>14.4</v>
      </c>
      <c r="K975" s="18">
        <v>715.74285710000004</v>
      </c>
      <c r="L975" s="18">
        <v>5</v>
      </c>
      <c r="M975" s="18">
        <v>1.5195399999999999</v>
      </c>
      <c r="N975" s="18">
        <v>6.8966000000000003</v>
      </c>
      <c r="P975" s="18">
        <v>8.1</v>
      </c>
      <c r="Q975" s="18">
        <f t="shared" si="125"/>
        <v>0.81</v>
      </c>
      <c r="R975" s="41">
        <v>5</v>
      </c>
      <c r="S975" s="18"/>
      <c r="T975" s="18">
        <v>39.700000000000003</v>
      </c>
      <c r="U975" s="18">
        <f t="shared" si="126"/>
        <v>3.9700000000000006</v>
      </c>
      <c r="V975" s="41">
        <v>5</v>
      </c>
      <c r="W975" s="18"/>
      <c r="X975" s="18">
        <f>P975+T975</f>
        <v>47.800000000000004</v>
      </c>
      <c r="Y975" s="18">
        <f t="shared" si="127"/>
        <v>4.78</v>
      </c>
      <c r="Z975" s="41">
        <v>5</v>
      </c>
      <c r="AA975" s="41"/>
    </row>
    <row r="976" spans="1:27" s="20" customFormat="1" ht="15.35" x14ac:dyDescent="0.5">
      <c r="A976" s="1"/>
      <c r="B976" s="18">
        <v>36.966666666666697</v>
      </c>
      <c r="C976" s="18">
        <v>117.98333333333299</v>
      </c>
      <c r="D976" s="18">
        <v>68</v>
      </c>
      <c r="E976" s="18">
        <v>10</v>
      </c>
      <c r="F976" s="18">
        <v>22</v>
      </c>
      <c r="G976" s="18">
        <v>1</v>
      </c>
      <c r="H976" s="18" t="s">
        <v>319</v>
      </c>
      <c r="I976" s="18" t="s">
        <v>360</v>
      </c>
      <c r="J976" s="18">
        <v>14.4</v>
      </c>
      <c r="K976" s="18">
        <v>715.74285710000004</v>
      </c>
      <c r="L976" s="18">
        <v>5</v>
      </c>
      <c r="M976" s="18">
        <v>1.5195399999999999</v>
      </c>
      <c r="N976" s="18">
        <v>7.3646000000000003</v>
      </c>
      <c r="P976" s="18">
        <v>9.6</v>
      </c>
      <c r="Q976" s="18">
        <f t="shared" ref="Q976:Q1029" si="128">P976*0.1</f>
        <v>0.96</v>
      </c>
      <c r="R976" s="41">
        <v>5</v>
      </c>
      <c r="S976" s="18"/>
      <c r="T976" s="18">
        <v>29.4</v>
      </c>
      <c r="U976" s="18">
        <f t="shared" ref="U976:U1029" si="129">T976*0.1</f>
        <v>2.94</v>
      </c>
      <c r="V976" s="41">
        <v>5</v>
      </c>
      <c r="W976" s="18"/>
      <c r="X976" s="18">
        <f>P976+T976</f>
        <v>39</v>
      </c>
      <c r="Y976" s="18">
        <f t="shared" ref="Y976:Y1029" si="130">X976*0.1</f>
        <v>3.9000000000000004</v>
      </c>
      <c r="Z976" s="41">
        <v>5</v>
      </c>
      <c r="AA976" s="41"/>
    </row>
    <row r="977" spans="1:27" s="20" customFormat="1" ht="15.35" x14ac:dyDescent="0.5">
      <c r="A977" s="1" t="s">
        <v>362</v>
      </c>
      <c r="B977" s="18">
        <v>36.966666666666697</v>
      </c>
      <c r="C977" s="18">
        <v>117.98333333333299</v>
      </c>
      <c r="D977" s="18">
        <v>68</v>
      </c>
      <c r="E977" s="18">
        <v>10</v>
      </c>
      <c r="F977" s="18">
        <v>22</v>
      </c>
      <c r="G977" s="18">
        <v>1</v>
      </c>
      <c r="H977" s="18" t="s">
        <v>319</v>
      </c>
      <c r="I977" s="18" t="s">
        <v>149</v>
      </c>
      <c r="J977" s="18">
        <v>13</v>
      </c>
      <c r="K977" s="18">
        <v>715.74285710000004</v>
      </c>
      <c r="L977" s="18">
        <v>20</v>
      </c>
      <c r="M977" s="18">
        <v>1.5195399999999999</v>
      </c>
      <c r="N977" s="18">
        <v>8.2899999999999991</v>
      </c>
      <c r="P977" s="18">
        <v>3</v>
      </c>
      <c r="Q977" s="18">
        <f t="shared" si="128"/>
        <v>0.30000000000000004</v>
      </c>
      <c r="R977" s="41">
        <v>3</v>
      </c>
      <c r="S977" s="18"/>
      <c r="T977" s="18">
        <v>8</v>
      </c>
      <c r="U977" s="18">
        <f t="shared" si="129"/>
        <v>0.8</v>
      </c>
      <c r="V977" s="41">
        <v>3</v>
      </c>
      <c r="W977" s="18"/>
      <c r="X977" s="18">
        <f>P977+T977</f>
        <v>11</v>
      </c>
      <c r="Y977" s="18">
        <f t="shared" si="130"/>
        <v>1.1000000000000001</v>
      </c>
      <c r="Z977" s="41">
        <v>3</v>
      </c>
      <c r="AA977" s="41"/>
    </row>
    <row r="978" spans="1:27" s="20" customFormat="1" ht="15.35" x14ac:dyDescent="0.5">
      <c r="A978" s="1"/>
      <c r="B978" s="18">
        <v>36.966666666666697</v>
      </c>
      <c r="C978" s="18">
        <v>117.98333333333299</v>
      </c>
      <c r="D978" s="18">
        <v>68</v>
      </c>
      <c r="E978" s="18">
        <v>10</v>
      </c>
      <c r="F978" s="18">
        <v>22</v>
      </c>
      <c r="G978" s="18">
        <v>1</v>
      </c>
      <c r="H978" s="18" t="s">
        <v>319</v>
      </c>
      <c r="I978" s="18" t="s">
        <v>363</v>
      </c>
      <c r="J978" s="18">
        <v>13</v>
      </c>
      <c r="K978" s="18">
        <v>715.74285710000004</v>
      </c>
      <c r="L978" s="18">
        <v>20</v>
      </c>
      <c r="M978" s="18">
        <v>1.5195399999999999</v>
      </c>
      <c r="N978" s="18">
        <v>6.8966000000000003</v>
      </c>
      <c r="P978" s="18">
        <v>13</v>
      </c>
      <c r="Q978" s="18">
        <f t="shared" si="128"/>
        <v>1.3</v>
      </c>
      <c r="R978" s="41">
        <v>3</v>
      </c>
      <c r="S978" s="18"/>
      <c r="T978" s="18">
        <v>38</v>
      </c>
      <c r="U978" s="18">
        <f t="shared" si="129"/>
        <v>3.8000000000000003</v>
      </c>
      <c r="V978" s="41">
        <v>3</v>
      </c>
      <c r="W978" s="18"/>
      <c r="X978" s="18">
        <f>P978+T978</f>
        <v>51</v>
      </c>
      <c r="Y978" s="18">
        <f t="shared" si="130"/>
        <v>5.1000000000000005</v>
      </c>
      <c r="Z978" s="41">
        <v>3</v>
      </c>
      <c r="AA978" s="41"/>
    </row>
    <row r="979" spans="1:27" s="20" customFormat="1" ht="15.35" x14ac:dyDescent="0.5">
      <c r="A979" s="1"/>
      <c r="B979" s="18">
        <v>36.966666666666697</v>
      </c>
      <c r="C979" s="18">
        <v>117.98333333333299</v>
      </c>
      <c r="D979" s="18">
        <v>68</v>
      </c>
      <c r="E979" s="18">
        <v>10</v>
      </c>
      <c r="F979" s="18">
        <v>22</v>
      </c>
      <c r="G979" s="18">
        <v>1</v>
      </c>
      <c r="H979" s="18" t="s">
        <v>319</v>
      </c>
      <c r="I979" s="18" t="s">
        <v>364</v>
      </c>
      <c r="J979" s="18">
        <v>13</v>
      </c>
      <c r="K979" s="18">
        <v>715.74285710000004</v>
      </c>
      <c r="L979" s="18">
        <v>20</v>
      </c>
      <c r="M979" s="18">
        <v>1.5195399999999999</v>
      </c>
      <c r="N979" s="18">
        <v>7.3178000000000001</v>
      </c>
      <c r="P979" s="18">
        <v>11</v>
      </c>
      <c r="Q979" s="18">
        <f t="shared" si="128"/>
        <v>1.1000000000000001</v>
      </c>
      <c r="R979" s="41">
        <v>3</v>
      </c>
      <c r="S979" s="18"/>
      <c r="T979" s="18">
        <v>29</v>
      </c>
      <c r="U979" s="18">
        <f t="shared" si="129"/>
        <v>2.9000000000000004</v>
      </c>
      <c r="V979" s="41">
        <v>3</v>
      </c>
      <c r="W979" s="18"/>
      <c r="X979" s="18">
        <f>P979+T979</f>
        <v>40</v>
      </c>
      <c r="Y979" s="18">
        <f t="shared" si="130"/>
        <v>4</v>
      </c>
      <c r="Z979" s="41">
        <v>3</v>
      </c>
      <c r="AA979" s="41"/>
    </row>
    <row r="980" spans="1:27" s="20" customFormat="1" ht="15.35" x14ac:dyDescent="0.5">
      <c r="A980" s="1"/>
      <c r="B980" s="18">
        <v>36.966666666666697</v>
      </c>
      <c r="C980" s="18">
        <v>117.98333333333299</v>
      </c>
      <c r="D980" s="18">
        <v>68</v>
      </c>
      <c r="E980" s="18">
        <v>10</v>
      </c>
      <c r="F980" s="18">
        <v>22</v>
      </c>
      <c r="G980" s="18">
        <v>1</v>
      </c>
      <c r="H980" s="18" t="s">
        <v>319</v>
      </c>
      <c r="I980" s="18" t="s">
        <v>365</v>
      </c>
      <c r="J980" s="18">
        <v>13</v>
      </c>
      <c r="K980" s="18">
        <v>715.74285710000004</v>
      </c>
      <c r="L980" s="18">
        <v>20</v>
      </c>
      <c r="M980" s="18">
        <v>1.5195399999999999</v>
      </c>
      <c r="N980" s="18">
        <v>7.3178000000000001</v>
      </c>
      <c r="P980" s="18">
        <v>10</v>
      </c>
      <c r="Q980" s="18">
        <f t="shared" si="128"/>
        <v>1</v>
      </c>
      <c r="R980" s="41">
        <v>3</v>
      </c>
      <c r="S980" s="18"/>
      <c r="T980" s="18">
        <v>25</v>
      </c>
      <c r="U980" s="18">
        <f t="shared" si="129"/>
        <v>2.5</v>
      </c>
      <c r="V980" s="41">
        <v>3</v>
      </c>
      <c r="W980" s="18"/>
      <c r="X980" s="18">
        <f>P980+T980</f>
        <v>35</v>
      </c>
      <c r="Y980" s="18">
        <f t="shared" si="130"/>
        <v>3.5</v>
      </c>
      <c r="Z980" s="41">
        <v>3</v>
      </c>
      <c r="AA980" s="41"/>
    </row>
    <row r="981" spans="1:27" s="20" customFormat="1" ht="15.35" x14ac:dyDescent="0.5">
      <c r="A981" s="1"/>
      <c r="B981" s="18">
        <v>36.966666666666697</v>
      </c>
      <c r="C981" s="18">
        <v>117.98333333333299</v>
      </c>
      <c r="D981" s="18">
        <v>68</v>
      </c>
      <c r="E981" s="18">
        <v>10</v>
      </c>
      <c r="F981" s="18">
        <v>22</v>
      </c>
      <c r="G981" s="18">
        <v>1</v>
      </c>
      <c r="H981" s="18" t="s">
        <v>319</v>
      </c>
      <c r="I981" s="18" t="s">
        <v>366</v>
      </c>
      <c r="J981" s="18">
        <v>13</v>
      </c>
      <c r="K981" s="18">
        <v>715.74285710000004</v>
      </c>
      <c r="L981" s="18">
        <v>20</v>
      </c>
      <c r="M981" s="18">
        <v>1.5195399999999999</v>
      </c>
      <c r="N981" s="18">
        <v>7.3178000000000001</v>
      </c>
      <c r="P981" s="18">
        <v>11</v>
      </c>
      <c r="Q981" s="18">
        <f t="shared" si="128"/>
        <v>1.1000000000000001</v>
      </c>
      <c r="R981" s="41">
        <v>3</v>
      </c>
      <c r="S981" s="18"/>
      <c r="T981" s="18">
        <v>33</v>
      </c>
      <c r="U981" s="18">
        <f t="shared" si="129"/>
        <v>3.3000000000000003</v>
      </c>
      <c r="V981" s="41">
        <v>3</v>
      </c>
      <c r="W981" s="18"/>
      <c r="X981" s="18">
        <f>P981+T981</f>
        <v>44</v>
      </c>
      <c r="Y981" s="18">
        <f t="shared" si="130"/>
        <v>4.4000000000000004</v>
      </c>
      <c r="Z981" s="41">
        <v>3</v>
      </c>
      <c r="AA981" s="41"/>
    </row>
    <row r="982" spans="1:27" s="20" customFormat="1" ht="15.35" x14ac:dyDescent="0.5">
      <c r="A982" s="1"/>
      <c r="B982" s="18">
        <v>32.5833333333333</v>
      </c>
      <c r="C982" s="18">
        <v>119.7</v>
      </c>
      <c r="D982" s="18">
        <v>34</v>
      </c>
      <c r="E982" s="18">
        <v>45</v>
      </c>
      <c r="F982" s="18">
        <v>21</v>
      </c>
      <c r="G982" s="18">
        <v>1</v>
      </c>
      <c r="H982" s="18" t="s">
        <v>367</v>
      </c>
      <c r="I982" s="18" t="s">
        <v>368</v>
      </c>
      <c r="J982" s="18">
        <v>11.05</v>
      </c>
      <c r="K982" s="18">
        <v>1074.892857</v>
      </c>
      <c r="L982" s="18">
        <v>15</v>
      </c>
      <c r="M982" s="18">
        <v>1.4553400000000001</v>
      </c>
      <c r="N982" s="18">
        <v>8</v>
      </c>
      <c r="P982" s="18">
        <v>6</v>
      </c>
      <c r="Q982" s="18">
        <f t="shared" si="128"/>
        <v>0.60000000000000009</v>
      </c>
      <c r="R982" s="41">
        <v>3</v>
      </c>
      <c r="S982" s="18"/>
      <c r="T982" s="18">
        <v>4.5</v>
      </c>
      <c r="U982" s="18">
        <f t="shared" si="129"/>
        <v>0.45</v>
      </c>
      <c r="V982" s="41">
        <v>3</v>
      </c>
      <c r="W982" s="18"/>
      <c r="X982" s="18">
        <f>P982+T982</f>
        <v>10.5</v>
      </c>
      <c r="Y982" s="18">
        <f t="shared" si="130"/>
        <v>1.05</v>
      </c>
      <c r="Z982" s="41">
        <v>3</v>
      </c>
      <c r="AA982" s="41"/>
    </row>
    <row r="983" spans="1:27" s="20" customFormat="1" ht="15.35" x14ac:dyDescent="0.5">
      <c r="A983" s="1"/>
      <c r="B983" s="18">
        <v>32.5833333333333</v>
      </c>
      <c r="C983" s="18">
        <v>119.7</v>
      </c>
      <c r="D983" s="18">
        <v>34</v>
      </c>
      <c r="E983" s="18">
        <v>45</v>
      </c>
      <c r="F983" s="18">
        <v>21</v>
      </c>
      <c r="G983" s="18">
        <v>1</v>
      </c>
      <c r="H983" s="18" t="s">
        <v>367</v>
      </c>
      <c r="I983" s="18" t="s">
        <v>369</v>
      </c>
      <c r="J983" s="18">
        <v>11.05</v>
      </c>
      <c r="K983" s="18">
        <v>1074.892857</v>
      </c>
      <c r="L983" s="18">
        <v>15</v>
      </c>
      <c r="M983" s="18">
        <v>1.4553400000000001</v>
      </c>
      <c r="N983" s="18">
        <v>7.4741</v>
      </c>
      <c r="P983" s="18">
        <v>8.9</v>
      </c>
      <c r="Q983" s="18">
        <f t="shared" si="128"/>
        <v>0.89000000000000012</v>
      </c>
      <c r="R983" s="41">
        <v>3</v>
      </c>
      <c r="S983" s="18"/>
      <c r="T983" s="18">
        <v>10</v>
      </c>
      <c r="U983" s="18">
        <f t="shared" si="129"/>
        <v>1</v>
      </c>
      <c r="V983" s="41">
        <v>3</v>
      </c>
      <c r="W983" s="18"/>
      <c r="X983" s="18">
        <f>P983+T983</f>
        <v>18.899999999999999</v>
      </c>
      <c r="Y983" s="18">
        <f t="shared" si="130"/>
        <v>1.89</v>
      </c>
      <c r="Z983" s="41">
        <v>3</v>
      </c>
      <c r="AA983" s="41"/>
    </row>
    <row r="984" spans="1:27" s="20" customFormat="1" ht="15.35" x14ac:dyDescent="0.5">
      <c r="A984" s="1" t="s">
        <v>370</v>
      </c>
      <c r="B984" s="18">
        <v>32.5833333333333</v>
      </c>
      <c r="C984" s="18">
        <v>119.7</v>
      </c>
      <c r="D984" s="18">
        <v>34</v>
      </c>
      <c r="E984" s="18">
        <v>45</v>
      </c>
      <c r="F984" s="18">
        <v>21</v>
      </c>
      <c r="G984" s="18">
        <v>1</v>
      </c>
      <c r="H984" s="18" t="s">
        <v>367</v>
      </c>
      <c r="I984" s="18" t="s">
        <v>371</v>
      </c>
      <c r="J984" s="18">
        <v>11.05</v>
      </c>
      <c r="K984" s="18">
        <v>1074.892857</v>
      </c>
      <c r="L984" s="18">
        <v>15</v>
      </c>
      <c r="M984" s="18">
        <v>1.4553400000000001</v>
      </c>
      <c r="N984" s="18">
        <v>7.4741</v>
      </c>
      <c r="P984" s="18">
        <v>9.1</v>
      </c>
      <c r="Q984" s="18">
        <f t="shared" si="128"/>
        <v>0.91</v>
      </c>
      <c r="R984" s="41">
        <v>3</v>
      </c>
      <c r="S984" s="18"/>
      <c r="T984" s="18">
        <v>9.3000000000000007</v>
      </c>
      <c r="U984" s="18">
        <f t="shared" si="129"/>
        <v>0.93000000000000016</v>
      </c>
      <c r="V984" s="41">
        <v>3</v>
      </c>
      <c r="W984" s="18"/>
      <c r="X984" s="18">
        <f>P984+T984</f>
        <v>18.399999999999999</v>
      </c>
      <c r="Y984" s="18">
        <f t="shared" si="130"/>
        <v>1.8399999999999999</v>
      </c>
      <c r="Z984" s="41">
        <v>3</v>
      </c>
      <c r="AA984" s="41"/>
    </row>
    <row r="985" spans="1:27" s="20" customFormat="1" ht="15.35" x14ac:dyDescent="0.5">
      <c r="A985" s="1"/>
      <c r="B985" s="18">
        <v>32.5833333333333</v>
      </c>
      <c r="C985" s="18">
        <v>119.7</v>
      </c>
      <c r="D985" s="18">
        <v>34</v>
      </c>
      <c r="E985" s="18">
        <v>45</v>
      </c>
      <c r="F985" s="18">
        <v>21</v>
      </c>
      <c r="G985" s="18">
        <v>1</v>
      </c>
      <c r="H985" s="18" t="s">
        <v>367</v>
      </c>
      <c r="I985" s="18" t="s">
        <v>372</v>
      </c>
      <c r="J985" s="18">
        <v>11.05</v>
      </c>
      <c r="K985" s="18">
        <v>1074.892857</v>
      </c>
      <c r="L985" s="18">
        <v>15</v>
      </c>
      <c r="M985" s="18">
        <v>1.4553400000000001</v>
      </c>
      <c r="N985" s="18">
        <v>7.4741</v>
      </c>
      <c r="P985" s="18">
        <v>10.199999999999999</v>
      </c>
      <c r="Q985" s="18">
        <f t="shared" si="128"/>
        <v>1.02</v>
      </c>
      <c r="R985" s="41">
        <v>3</v>
      </c>
      <c r="S985" s="18"/>
      <c r="T985" s="18">
        <v>12.1</v>
      </c>
      <c r="U985" s="18">
        <f t="shared" si="129"/>
        <v>1.21</v>
      </c>
      <c r="V985" s="41">
        <v>3</v>
      </c>
      <c r="W985" s="18"/>
      <c r="X985" s="18">
        <f>P985+T985</f>
        <v>22.299999999999997</v>
      </c>
      <c r="Y985" s="18">
        <f t="shared" si="130"/>
        <v>2.23</v>
      </c>
      <c r="Z985" s="41">
        <v>3</v>
      </c>
      <c r="AA985" s="41"/>
    </row>
    <row r="986" spans="1:27" s="20" customFormat="1" ht="15.35" x14ac:dyDescent="0.5">
      <c r="A986" s="1"/>
      <c r="B986" s="18">
        <v>32.5833333333333</v>
      </c>
      <c r="C986" s="18">
        <v>119.7</v>
      </c>
      <c r="D986" s="18">
        <v>34</v>
      </c>
      <c r="E986" s="18">
        <v>45</v>
      </c>
      <c r="F986" s="18">
        <v>21</v>
      </c>
      <c r="G986" s="18">
        <v>1</v>
      </c>
      <c r="H986" s="18" t="s">
        <v>367</v>
      </c>
      <c r="I986" s="18" t="s">
        <v>314</v>
      </c>
      <c r="J986" s="18">
        <v>11.05</v>
      </c>
      <c r="K986" s="18">
        <v>1074.892857</v>
      </c>
      <c r="L986" s="18">
        <v>15</v>
      </c>
      <c r="M986" s="18">
        <v>1.4553400000000001</v>
      </c>
      <c r="N986" s="18">
        <v>7.4741</v>
      </c>
      <c r="P986" s="18">
        <v>10.5</v>
      </c>
      <c r="Q986" s="18">
        <f t="shared" si="128"/>
        <v>1.05</v>
      </c>
      <c r="R986" s="41">
        <v>3</v>
      </c>
      <c r="S986" s="18"/>
      <c r="T986" s="18">
        <v>18.399999999999999</v>
      </c>
      <c r="U986" s="18">
        <f t="shared" si="129"/>
        <v>1.8399999999999999</v>
      </c>
      <c r="V986" s="41">
        <v>3</v>
      </c>
      <c r="W986" s="18"/>
      <c r="X986" s="18">
        <f>P986+T986</f>
        <v>28.9</v>
      </c>
      <c r="Y986" s="18">
        <f t="shared" si="130"/>
        <v>2.89</v>
      </c>
      <c r="Z986" s="41">
        <v>3</v>
      </c>
      <c r="AA986" s="41"/>
    </row>
    <row r="987" spans="1:27" s="20" customFormat="1" ht="15.35" x14ac:dyDescent="0.5">
      <c r="A987" s="1"/>
      <c r="B987" s="18">
        <v>31.3</v>
      </c>
      <c r="C987" s="18">
        <v>120.566666666667</v>
      </c>
      <c r="D987" s="18">
        <v>34</v>
      </c>
      <c r="E987" s="18">
        <v>45</v>
      </c>
      <c r="F987" s="18">
        <v>21</v>
      </c>
      <c r="G987" s="18">
        <v>1</v>
      </c>
      <c r="H987" s="18" t="s">
        <v>373</v>
      </c>
      <c r="I987" s="18" t="s">
        <v>374</v>
      </c>
      <c r="J987" s="18">
        <v>10.9</v>
      </c>
      <c r="K987" s="18">
        <v>1198.807143</v>
      </c>
      <c r="L987" s="18">
        <v>15</v>
      </c>
      <c r="M987" s="18">
        <v>1.5358598999999999</v>
      </c>
      <c r="N987" s="18">
        <v>6.6</v>
      </c>
      <c r="P987" s="18">
        <v>4.7</v>
      </c>
      <c r="Q987" s="18">
        <f t="shared" si="128"/>
        <v>0.47000000000000003</v>
      </c>
      <c r="R987" s="41">
        <v>3</v>
      </c>
      <c r="S987" s="18"/>
      <c r="T987" s="18">
        <v>4.7</v>
      </c>
      <c r="U987" s="18">
        <f t="shared" si="129"/>
        <v>0.47000000000000003</v>
      </c>
      <c r="V987" s="41">
        <v>3</v>
      </c>
      <c r="W987" s="18"/>
      <c r="X987" s="18">
        <f>P987+T987</f>
        <v>9.4</v>
      </c>
      <c r="Y987" s="18">
        <f t="shared" si="130"/>
        <v>0.94000000000000006</v>
      </c>
      <c r="Z987" s="41">
        <v>3</v>
      </c>
      <c r="AA987" s="41"/>
    </row>
    <row r="988" spans="1:27" s="20" customFormat="1" ht="15.35" x14ac:dyDescent="0.5">
      <c r="A988" s="1"/>
      <c r="B988" s="18">
        <v>31.3</v>
      </c>
      <c r="C988" s="18">
        <v>120.566666666667</v>
      </c>
      <c r="D988" s="18">
        <v>34</v>
      </c>
      <c r="E988" s="18">
        <v>45</v>
      </c>
      <c r="F988" s="18">
        <v>21</v>
      </c>
      <c r="G988" s="18">
        <v>1</v>
      </c>
      <c r="H988" s="18" t="s">
        <v>373</v>
      </c>
      <c r="I988" s="18" t="s">
        <v>375</v>
      </c>
      <c r="J988" s="18">
        <v>10.9</v>
      </c>
      <c r="K988" s="18">
        <v>1198.807143</v>
      </c>
      <c r="L988" s="18">
        <v>15</v>
      </c>
      <c r="M988" s="18">
        <v>1.5358598999999999</v>
      </c>
      <c r="N988" s="18">
        <v>6.0536599999999998</v>
      </c>
      <c r="P988" s="18">
        <v>16.399999999999999</v>
      </c>
      <c r="Q988" s="18">
        <f t="shared" si="128"/>
        <v>1.64</v>
      </c>
      <c r="R988" s="41">
        <v>3</v>
      </c>
      <c r="S988" s="18"/>
      <c r="T988" s="18">
        <v>7.2</v>
      </c>
      <c r="U988" s="18">
        <f t="shared" si="129"/>
        <v>0.72000000000000008</v>
      </c>
      <c r="V988" s="41">
        <v>3</v>
      </c>
      <c r="W988" s="18"/>
      <c r="X988" s="18">
        <f>P988+T988</f>
        <v>23.599999999999998</v>
      </c>
      <c r="Y988" s="18">
        <f t="shared" si="130"/>
        <v>2.36</v>
      </c>
      <c r="Z988" s="41">
        <v>3</v>
      </c>
      <c r="AA988" s="41"/>
    </row>
    <row r="989" spans="1:27" s="20" customFormat="1" ht="15.35" x14ac:dyDescent="0.5">
      <c r="A989" s="1"/>
      <c r="B989" s="18">
        <v>31.3</v>
      </c>
      <c r="C989" s="18">
        <v>120.566666666667</v>
      </c>
      <c r="D989" s="18">
        <v>34</v>
      </c>
      <c r="E989" s="18">
        <v>45</v>
      </c>
      <c r="F989" s="18">
        <v>21</v>
      </c>
      <c r="G989" s="18">
        <v>1</v>
      </c>
      <c r="H989" s="18" t="s">
        <v>373</v>
      </c>
      <c r="I989" s="18" t="s">
        <v>376</v>
      </c>
      <c r="J989" s="18">
        <v>10.9</v>
      </c>
      <c r="K989" s="18">
        <v>1198.807143</v>
      </c>
      <c r="L989" s="18">
        <v>15</v>
      </c>
      <c r="M989" s="18">
        <v>1.5358598999999999</v>
      </c>
      <c r="N989" s="18">
        <v>6.0536599999999998</v>
      </c>
      <c r="P989" s="18">
        <v>16.399999999999999</v>
      </c>
      <c r="Q989" s="18">
        <f t="shared" si="128"/>
        <v>1.64</v>
      </c>
      <c r="R989" s="41">
        <v>3</v>
      </c>
      <c r="S989" s="18"/>
      <c r="T989" s="18">
        <v>6.9</v>
      </c>
      <c r="U989" s="18">
        <f t="shared" si="129"/>
        <v>0.69000000000000006</v>
      </c>
      <c r="V989" s="41">
        <v>3</v>
      </c>
      <c r="W989" s="18"/>
      <c r="X989" s="18">
        <f>P989+T989</f>
        <v>23.299999999999997</v>
      </c>
      <c r="Y989" s="18">
        <f t="shared" si="130"/>
        <v>2.3299999999999996</v>
      </c>
      <c r="Z989" s="41">
        <v>3</v>
      </c>
      <c r="AA989" s="41"/>
    </row>
    <row r="990" spans="1:27" s="20" customFormat="1" ht="15.35" x14ac:dyDescent="0.5">
      <c r="A990" s="1"/>
      <c r="B990" s="18">
        <v>31.3</v>
      </c>
      <c r="C990" s="18">
        <v>120.566666666667</v>
      </c>
      <c r="D990" s="18">
        <v>34</v>
      </c>
      <c r="E990" s="18">
        <v>45</v>
      </c>
      <c r="F990" s="18">
        <v>21</v>
      </c>
      <c r="G990" s="18">
        <v>1</v>
      </c>
      <c r="H990" s="18" t="s">
        <v>373</v>
      </c>
      <c r="I990" s="18" t="s">
        <v>377</v>
      </c>
      <c r="J990" s="18">
        <v>10.4</v>
      </c>
      <c r="K990" s="18">
        <v>1198.807143</v>
      </c>
      <c r="L990" s="18">
        <v>15</v>
      </c>
      <c r="M990" s="18">
        <v>1.5358598999999999</v>
      </c>
      <c r="N990" s="18">
        <v>6.6</v>
      </c>
      <c r="P990" s="18">
        <v>6.9</v>
      </c>
      <c r="Q990" s="18">
        <f t="shared" si="128"/>
        <v>0.69000000000000006</v>
      </c>
      <c r="R990" s="41">
        <v>3</v>
      </c>
      <c r="S990" s="18"/>
      <c r="T990" s="18">
        <v>5.2</v>
      </c>
      <c r="U990" s="18">
        <f t="shared" si="129"/>
        <v>0.52</v>
      </c>
      <c r="V990" s="41">
        <v>3</v>
      </c>
      <c r="W990" s="18"/>
      <c r="X990" s="18">
        <f>P990+T990</f>
        <v>12.100000000000001</v>
      </c>
      <c r="Y990" s="18">
        <f t="shared" si="130"/>
        <v>1.2100000000000002</v>
      </c>
      <c r="Z990" s="41">
        <v>3</v>
      </c>
      <c r="AA990" s="41"/>
    </row>
    <row r="991" spans="1:27" s="20" customFormat="1" ht="15.35" x14ac:dyDescent="0.5">
      <c r="A991" s="1"/>
      <c r="B991" s="18">
        <v>31.3</v>
      </c>
      <c r="C991" s="18">
        <v>120.566666666667</v>
      </c>
      <c r="D991" s="18">
        <v>34</v>
      </c>
      <c r="E991" s="18">
        <v>45</v>
      </c>
      <c r="F991" s="18">
        <v>21</v>
      </c>
      <c r="G991" s="18">
        <v>1</v>
      </c>
      <c r="H991" s="18" t="s">
        <v>373</v>
      </c>
      <c r="I991" s="18" t="s">
        <v>375</v>
      </c>
      <c r="J991" s="18">
        <v>10.4</v>
      </c>
      <c r="K991" s="18">
        <v>1198.807143</v>
      </c>
      <c r="L991" s="18">
        <v>15</v>
      </c>
      <c r="M991" s="18">
        <v>1.5358598999999999</v>
      </c>
      <c r="N991" s="18">
        <v>6.0536599999999998</v>
      </c>
      <c r="P991" s="18">
        <v>37.299999999999997</v>
      </c>
      <c r="Q991" s="18">
        <f t="shared" si="128"/>
        <v>3.73</v>
      </c>
      <c r="R991" s="41">
        <v>3</v>
      </c>
      <c r="S991" s="18"/>
      <c r="T991" s="18">
        <v>22.5</v>
      </c>
      <c r="U991" s="18">
        <f t="shared" si="129"/>
        <v>2.25</v>
      </c>
      <c r="V991" s="41">
        <v>3</v>
      </c>
      <c r="W991" s="18"/>
      <c r="X991" s="18">
        <f>P991+T991</f>
        <v>59.8</v>
      </c>
      <c r="Y991" s="18">
        <f t="shared" si="130"/>
        <v>5.98</v>
      </c>
      <c r="Z991" s="41">
        <v>3</v>
      </c>
      <c r="AA991" s="41"/>
    </row>
    <row r="992" spans="1:27" s="20" customFormat="1" ht="15.35" x14ac:dyDescent="0.5">
      <c r="A992" s="1"/>
      <c r="B992" s="18">
        <v>31.3</v>
      </c>
      <c r="C992" s="18">
        <v>120.566666666667</v>
      </c>
      <c r="D992" s="18">
        <v>34</v>
      </c>
      <c r="E992" s="18">
        <v>45</v>
      </c>
      <c r="F992" s="18">
        <v>21</v>
      </c>
      <c r="G992" s="18">
        <v>1</v>
      </c>
      <c r="H992" s="18" t="s">
        <v>373</v>
      </c>
      <c r="I992" s="18" t="s">
        <v>378</v>
      </c>
      <c r="J992" s="18">
        <v>10.4</v>
      </c>
      <c r="K992" s="18">
        <v>1198.807143</v>
      </c>
      <c r="L992" s="18">
        <v>15</v>
      </c>
      <c r="M992" s="18">
        <v>1.5358598999999999</v>
      </c>
      <c r="N992" s="18">
        <v>6.0536599999999998</v>
      </c>
      <c r="P992" s="18">
        <v>37.299999999999997</v>
      </c>
      <c r="Q992" s="18">
        <f t="shared" si="128"/>
        <v>3.73</v>
      </c>
      <c r="R992" s="41">
        <v>3</v>
      </c>
      <c r="S992" s="18"/>
      <c r="T992" s="18">
        <v>22.5</v>
      </c>
      <c r="U992" s="18">
        <f t="shared" si="129"/>
        <v>2.25</v>
      </c>
      <c r="V992" s="41">
        <v>3</v>
      </c>
      <c r="W992" s="18"/>
      <c r="X992" s="18">
        <f>P992+T992</f>
        <v>59.8</v>
      </c>
      <c r="Y992" s="18">
        <f t="shared" si="130"/>
        <v>5.98</v>
      </c>
      <c r="Z992" s="41">
        <v>3</v>
      </c>
      <c r="AA992" s="41"/>
    </row>
    <row r="993" spans="1:27" s="20" customFormat="1" ht="15.35" x14ac:dyDescent="0.5">
      <c r="A993" s="1"/>
      <c r="B993" s="18">
        <v>31.566666666666698</v>
      </c>
      <c r="C993" s="18">
        <v>120.3</v>
      </c>
      <c r="D993" s="18">
        <v>41</v>
      </c>
      <c r="E993" s="18">
        <v>38</v>
      </c>
      <c r="F993" s="18">
        <v>21</v>
      </c>
      <c r="G993" s="18">
        <v>1</v>
      </c>
      <c r="H993" s="18" t="s">
        <v>373</v>
      </c>
      <c r="I993" s="18" t="s">
        <v>379</v>
      </c>
      <c r="J993" s="18">
        <v>7.2</v>
      </c>
      <c r="K993" s="18">
        <v>1236.7071430000001</v>
      </c>
      <c r="L993" s="18">
        <v>15</v>
      </c>
      <c r="M993" s="18">
        <v>1.5358598999999999</v>
      </c>
      <c r="N993" s="18">
        <v>6.8</v>
      </c>
      <c r="P993" s="18">
        <v>4.9000000000000004</v>
      </c>
      <c r="Q993" s="18">
        <f t="shared" si="128"/>
        <v>0.49000000000000005</v>
      </c>
      <c r="R993" s="41">
        <v>3</v>
      </c>
      <c r="S993" s="18"/>
      <c r="T993" s="18">
        <v>4.5999999999999996</v>
      </c>
      <c r="U993" s="18">
        <f t="shared" si="129"/>
        <v>0.45999999999999996</v>
      </c>
      <c r="V993" s="41">
        <v>3</v>
      </c>
      <c r="W993" s="18"/>
      <c r="X993" s="18">
        <f>P993+T993</f>
        <v>9.5</v>
      </c>
      <c r="Y993" s="18">
        <f t="shared" si="130"/>
        <v>0.95000000000000007</v>
      </c>
      <c r="Z993" s="41">
        <v>3</v>
      </c>
      <c r="AA993" s="41"/>
    </row>
    <row r="994" spans="1:27" s="20" customFormat="1" ht="15.35" x14ac:dyDescent="0.5">
      <c r="A994" s="1"/>
      <c r="B994" s="18">
        <v>31.566666666666698</v>
      </c>
      <c r="C994" s="18">
        <v>120.3</v>
      </c>
      <c r="D994" s="18">
        <v>41</v>
      </c>
      <c r="E994" s="18">
        <v>38</v>
      </c>
      <c r="F994" s="18">
        <v>21</v>
      </c>
      <c r="G994" s="18">
        <v>1</v>
      </c>
      <c r="H994" s="18" t="s">
        <v>373</v>
      </c>
      <c r="I994" s="18" t="s">
        <v>380</v>
      </c>
      <c r="J994" s="18">
        <v>7.2</v>
      </c>
      <c r="K994" s="18">
        <v>1236.7071430000001</v>
      </c>
      <c r="L994" s="18">
        <v>15</v>
      </c>
      <c r="M994" s="18">
        <v>1.5358598999999999</v>
      </c>
      <c r="N994" s="18">
        <v>6.2793999999999999</v>
      </c>
      <c r="P994" s="18">
        <v>7.3</v>
      </c>
      <c r="Q994" s="18">
        <f t="shared" si="128"/>
        <v>0.73</v>
      </c>
      <c r="R994" s="41">
        <v>3</v>
      </c>
      <c r="S994" s="18"/>
      <c r="T994" s="18">
        <v>12.3</v>
      </c>
      <c r="U994" s="18">
        <f t="shared" si="129"/>
        <v>1.2300000000000002</v>
      </c>
      <c r="V994" s="41">
        <v>3</v>
      </c>
      <c r="W994" s="18"/>
      <c r="X994" s="18">
        <f>P994+T994</f>
        <v>19.600000000000001</v>
      </c>
      <c r="Y994" s="18">
        <f t="shared" si="130"/>
        <v>1.9600000000000002</v>
      </c>
      <c r="Z994" s="41">
        <v>3</v>
      </c>
      <c r="AA994" s="41"/>
    </row>
    <row r="995" spans="1:27" s="20" customFormat="1" ht="15.35" x14ac:dyDescent="0.5">
      <c r="A995" s="1" t="s">
        <v>381</v>
      </c>
      <c r="B995" s="18">
        <v>31.566666666666698</v>
      </c>
      <c r="C995" s="18">
        <v>120.3</v>
      </c>
      <c r="D995" s="18">
        <v>41</v>
      </c>
      <c r="E995" s="18">
        <v>38</v>
      </c>
      <c r="F995" s="18">
        <v>21</v>
      </c>
      <c r="G995" s="18">
        <v>1</v>
      </c>
      <c r="H995" s="18" t="s">
        <v>373</v>
      </c>
      <c r="I995" s="18" t="s">
        <v>382</v>
      </c>
      <c r="J995" s="18">
        <v>7.2</v>
      </c>
      <c r="K995" s="18">
        <v>1236.7071430000001</v>
      </c>
      <c r="L995" s="18">
        <v>15</v>
      </c>
      <c r="M995" s="18">
        <v>1.5358598999999999</v>
      </c>
      <c r="N995" s="18">
        <v>6.2793999999999999</v>
      </c>
      <c r="P995" s="18">
        <v>7.1</v>
      </c>
      <c r="Q995" s="18">
        <f t="shared" si="128"/>
        <v>0.71</v>
      </c>
      <c r="R995" s="41">
        <v>3</v>
      </c>
      <c r="S995" s="18"/>
      <c r="T995" s="18">
        <v>12.3</v>
      </c>
      <c r="U995" s="18">
        <f t="shared" si="129"/>
        <v>1.2300000000000002</v>
      </c>
      <c r="V995" s="41">
        <v>3</v>
      </c>
      <c r="W995" s="18"/>
      <c r="X995" s="18">
        <f>P995+T995</f>
        <v>19.399999999999999</v>
      </c>
      <c r="Y995" s="18">
        <f t="shared" si="130"/>
        <v>1.94</v>
      </c>
      <c r="Z995" s="41">
        <v>3</v>
      </c>
      <c r="AA995" s="41"/>
    </row>
    <row r="996" spans="1:27" s="20" customFormat="1" ht="15.35" x14ac:dyDescent="0.5">
      <c r="A996" s="1"/>
      <c r="B996" s="18">
        <v>31.566666666666698</v>
      </c>
      <c r="C996" s="18">
        <v>120.3</v>
      </c>
      <c r="D996" s="18">
        <v>41</v>
      </c>
      <c r="E996" s="18">
        <v>38</v>
      </c>
      <c r="F996" s="18">
        <v>21</v>
      </c>
      <c r="G996" s="18">
        <v>1</v>
      </c>
      <c r="H996" s="18" t="s">
        <v>373</v>
      </c>
      <c r="I996" s="18" t="s">
        <v>383</v>
      </c>
      <c r="J996" s="18">
        <v>7.2</v>
      </c>
      <c r="K996" s="18">
        <v>1236.7071430000001</v>
      </c>
      <c r="L996" s="18">
        <v>15</v>
      </c>
      <c r="M996" s="18">
        <v>1.5358598999999999</v>
      </c>
      <c r="N996" s="18">
        <v>6.8</v>
      </c>
      <c r="P996" s="18">
        <v>4.9000000000000004</v>
      </c>
      <c r="Q996" s="18">
        <f t="shared" si="128"/>
        <v>0.49000000000000005</v>
      </c>
      <c r="R996" s="41">
        <v>3</v>
      </c>
      <c r="S996" s="18"/>
      <c r="T996" s="18">
        <v>5.0999999999999996</v>
      </c>
      <c r="U996" s="18">
        <f t="shared" si="129"/>
        <v>0.51</v>
      </c>
      <c r="V996" s="41">
        <v>3</v>
      </c>
      <c r="W996" s="18"/>
      <c r="X996" s="18">
        <f>P996+T996</f>
        <v>10</v>
      </c>
      <c r="Y996" s="18">
        <f t="shared" si="130"/>
        <v>1</v>
      </c>
      <c r="Z996" s="41">
        <v>3</v>
      </c>
      <c r="AA996" s="41"/>
    </row>
    <row r="997" spans="1:27" s="20" customFormat="1" ht="15.35" x14ac:dyDescent="0.5">
      <c r="A997" s="1"/>
      <c r="B997" s="18">
        <v>32.716666666666697</v>
      </c>
      <c r="C997" s="18">
        <v>119.916666666667</v>
      </c>
      <c r="D997" s="18">
        <v>20</v>
      </c>
      <c r="E997" s="18">
        <v>26</v>
      </c>
      <c r="F997" s="18">
        <v>54</v>
      </c>
      <c r="G997" s="18">
        <v>1</v>
      </c>
      <c r="H997" s="18" t="s">
        <v>373</v>
      </c>
      <c r="I997" s="18" t="s">
        <v>384</v>
      </c>
      <c r="J997" s="18">
        <v>9.6</v>
      </c>
      <c r="K997" s="18">
        <v>1072.385714</v>
      </c>
      <c r="L997" s="18">
        <v>15</v>
      </c>
      <c r="M997" s="18">
        <v>1.5358598999999999</v>
      </c>
      <c r="N997" s="18">
        <v>8</v>
      </c>
      <c r="P997" s="18">
        <v>22.5</v>
      </c>
      <c r="Q997" s="18">
        <f t="shared" si="128"/>
        <v>2.25</v>
      </c>
      <c r="R997" s="41">
        <v>3</v>
      </c>
      <c r="S997" s="18"/>
      <c r="T997" s="18">
        <v>37.5</v>
      </c>
      <c r="U997" s="18">
        <f t="shared" si="129"/>
        <v>3.75</v>
      </c>
      <c r="V997" s="41">
        <v>3</v>
      </c>
      <c r="W997" s="18"/>
      <c r="X997" s="18">
        <f>P997+T997</f>
        <v>60</v>
      </c>
      <c r="Y997" s="18">
        <f t="shared" si="130"/>
        <v>6</v>
      </c>
      <c r="Z997" s="41">
        <v>3</v>
      </c>
      <c r="AA997" s="41"/>
    </row>
    <row r="998" spans="1:27" s="20" customFormat="1" ht="15.35" x14ac:dyDescent="0.5">
      <c r="A998" s="1"/>
      <c r="B998" s="18">
        <v>32.716666666666697</v>
      </c>
      <c r="C998" s="18">
        <v>119.916666666667</v>
      </c>
      <c r="D998" s="18">
        <v>20</v>
      </c>
      <c r="E998" s="18">
        <v>26</v>
      </c>
      <c r="F998" s="18">
        <v>54</v>
      </c>
      <c r="G998" s="18">
        <v>1</v>
      </c>
      <c r="H998" s="18" t="s">
        <v>373</v>
      </c>
      <c r="I998" s="18" t="s">
        <v>375</v>
      </c>
      <c r="J998" s="18">
        <v>9.6</v>
      </c>
      <c r="K998" s="18">
        <v>1072.385714</v>
      </c>
      <c r="L998" s="18">
        <v>15</v>
      </c>
      <c r="M998" s="18">
        <v>1.5358598999999999</v>
      </c>
      <c r="N998" s="18">
        <v>7.9741</v>
      </c>
      <c r="P998" s="18">
        <v>22.5</v>
      </c>
      <c r="Q998" s="18">
        <f t="shared" si="128"/>
        <v>2.25</v>
      </c>
      <c r="R998" s="41">
        <v>3</v>
      </c>
      <c r="S998" s="18"/>
      <c r="T998" s="18">
        <v>37.5</v>
      </c>
      <c r="U998" s="18">
        <f t="shared" si="129"/>
        <v>3.75</v>
      </c>
      <c r="V998" s="41">
        <v>3</v>
      </c>
      <c r="W998" s="18"/>
      <c r="X998" s="18">
        <f>P998+T998</f>
        <v>60</v>
      </c>
      <c r="Y998" s="18">
        <f t="shared" si="130"/>
        <v>6</v>
      </c>
      <c r="Z998" s="41">
        <v>3</v>
      </c>
      <c r="AA998" s="41"/>
    </row>
    <row r="999" spans="1:27" s="20" customFormat="1" ht="15.35" x14ac:dyDescent="0.5">
      <c r="A999" s="1" t="s">
        <v>385</v>
      </c>
      <c r="B999" s="18">
        <v>32.716666666666697</v>
      </c>
      <c r="C999" s="18">
        <v>119.916666666667</v>
      </c>
      <c r="D999" s="18">
        <v>20</v>
      </c>
      <c r="E999" s="18">
        <v>26</v>
      </c>
      <c r="F999" s="18">
        <v>54</v>
      </c>
      <c r="G999" s="18">
        <v>1</v>
      </c>
      <c r="H999" s="18" t="s">
        <v>373</v>
      </c>
      <c r="I999" s="18" t="s">
        <v>386</v>
      </c>
      <c r="J999" s="18">
        <v>9.6</v>
      </c>
      <c r="K999" s="18">
        <v>1072.385714</v>
      </c>
      <c r="L999" s="18">
        <v>15</v>
      </c>
      <c r="M999" s="18">
        <v>1.5358598999999999</v>
      </c>
      <c r="N999" s="18">
        <v>8.6</v>
      </c>
      <c r="P999" s="18">
        <v>6.3</v>
      </c>
      <c r="Q999" s="18">
        <f t="shared" si="128"/>
        <v>0.63</v>
      </c>
      <c r="R999" s="41">
        <v>3</v>
      </c>
      <c r="S999" s="18"/>
      <c r="T999" s="18">
        <v>11.4</v>
      </c>
      <c r="U999" s="18">
        <f t="shared" si="129"/>
        <v>1.1400000000000001</v>
      </c>
      <c r="V999" s="41">
        <v>3</v>
      </c>
      <c r="W999" s="18"/>
      <c r="X999" s="18">
        <f>P999+T999</f>
        <v>17.7</v>
      </c>
      <c r="Y999" s="18">
        <f t="shared" si="130"/>
        <v>1.77</v>
      </c>
      <c r="Z999" s="41">
        <v>3</v>
      </c>
      <c r="AA999" s="41"/>
    </row>
    <row r="1000" spans="1:27" s="20" customFormat="1" ht="15.35" x14ac:dyDescent="0.5">
      <c r="A1000" s="1"/>
      <c r="B1000" s="18">
        <v>32.716666666666697</v>
      </c>
      <c r="C1000" s="18">
        <v>119.916666666667</v>
      </c>
      <c r="D1000" s="18">
        <v>20</v>
      </c>
      <c r="E1000" s="18">
        <v>26</v>
      </c>
      <c r="F1000" s="18">
        <v>54</v>
      </c>
      <c r="G1000" s="18">
        <v>1</v>
      </c>
      <c r="H1000" s="18" t="s">
        <v>373</v>
      </c>
      <c r="I1000" s="18" t="s">
        <v>387</v>
      </c>
      <c r="J1000" s="18">
        <v>9.6</v>
      </c>
      <c r="K1000" s="18">
        <v>1072.385714</v>
      </c>
      <c r="L1000" s="18">
        <v>15</v>
      </c>
      <c r="M1000" s="18">
        <v>1.5358598999999999</v>
      </c>
      <c r="N1000" s="18">
        <v>7.9741</v>
      </c>
      <c r="P1000" s="18">
        <v>22.5</v>
      </c>
      <c r="Q1000" s="18">
        <f t="shared" si="128"/>
        <v>2.25</v>
      </c>
      <c r="R1000" s="41">
        <v>3</v>
      </c>
      <c r="S1000" s="18"/>
      <c r="T1000" s="18">
        <v>37.5</v>
      </c>
      <c r="U1000" s="18">
        <f t="shared" si="129"/>
        <v>3.75</v>
      </c>
      <c r="V1000" s="41">
        <v>3</v>
      </c>
      <c r="W1000" s="18"/>
      <c r="X1000" s="18">
        <f>P1000+T1000</f>
        <v>60</v>
      </c>
      <c r="Y1000" s="18">
        <f t="shared" si="130"/>
        <v>6</v>
      </c>
      <c r="Z1000" s="41">
        <v>3</v>
      </c>
      <c r="AA1000" s="41"/>
    </row>
    <row r="1001" spans="1:27" s="20" customFormat="1" ht="15.35" x14ac:dyDescent="0.5">
      <c r="A1001" s="1"/>
      <c r="B1001" s="18">
        <v>32.716666666666697</v>
      </c>
      <c r="C1001" s="18">
        <v>119.916666666667</v>
      </c>
      <c r="D1001" s="18">
        <v>20</v>
      </c>
      <c r="E1001" s="18">
        <v>26</v>
      </c>
      <c r="F1001" s="18">
        <v>54</v>
      </c>
      <c r="G1001" s="18">
        <v>1</v>
      </c>
      <c r="H1001" s="18" t="s">
        <v>373</v>
      </c>
      <c r="I1001" s="18" t="s">
        <v>388</v>
      </c>
      <c r="J1001" s="18">
        <v>9.6</v>
      </c>
      <c r="K1001" s="18">
        <v>1072.385714</v>
      </c>
      <c r="L1001" s="18">
        <v>15</v>
      </c>
      <c r="M1001" s="18">
        <v>1.5358598999999999</v>
      </c>
      <c r="N1001" s="18">
        <v>7.9741</v>
      </c>
      <c r="P1001" s="18">
        <v>22.5</v>
      </c>
      <c r="Q1001" s="18">
        <f t="shared" si="128"/>
        <v>2.25</v>
      </c>
      <c r="R1001" s="41">
        <v>3</v>
      </c>
      <c r="S1001" s="18"/>
      <c r="T1001" s="18">
        <v>37.5</v>
      </c>
      <c r="U1001" s="18">
        <f t="shared" si="129"/>
        <v>3.75</v>
      </c>
      <c r="V1001" s="41">
        <v>3</v>
      </c>
      <c r="W1001" s="18"/>
      <c r="X1001" s="18">
        <f>P1001+T1001</f>
        <v>60</v>
      </c>
      <c r="Y1001" s="18">
        <f t="shared" si="130"/>
        <v>6</v>
      </c>
      <c r="Z1001" s="41">
        <v>3</v>
      </c>
      <c r="AA1001" s="41"/>
    </row>
    <row r="1002" spans="1:27" s="20" customFormat="1" ht="15.35" x14ac:dyDescent="0.5">
      <c r="A1002" s="1" t="s">
        <v>389</v>
      </c>
      <c r="B1002" s="18">
        <v>31.533333333333299</v>
      </c>
      <c r="C1002" s="18">
        <v>120.683333333333</v>
      </c>
      <c r="D1002" s="18">
        <v>25</v>
      </c>
      <c r="E1002" s="18">
        <v>39</v>
      </c>
      <c r="F1002" s="18">
        <v>36</v>
      </c>
      <c r="G1002" s="18">
        <v>1</v>
      </c>
      <c r="H1002" s="18" t="s">
        <v>390</v>
      </c>
      <c r="I1002" s="18" t="s">
        <v>149</v>
      </c>
      <c r="J1002" s="18">
        <v>25</v>
      </c>
      <c r="K1002" s="18">
        <v>1198.807143</v>
      </c>
      <c r="L1002" s="18">
        <v>10</v>
      </c>
      <c r="M1002" s="18">
        <v>1.5358598999999999</v>
      </c>
      <c r="N1002" s="18">
        <v>7.6</v>
      </c>
      <c r="P1002" s="18">
        <v>3.8</v>
      </c>
      <c r="Q1002" s="18">
        <f t="shared" si="128"/>
        <v>0.38</v>
      </c>
      <c r="R1002" s="41">
        <v>3</v>
      </c>
      <c r="S1002" s="18"/>
      <c r="T1002" s="18">
        <v>0.42</v>
      </c>
      <c r="U1002" s="18">
        <f t="shared" si="129"/>
        <v>4.2000000000000003E-2</v>
      </c>
      <c r="V1002" s="41">
        <v>3</v>
      </c>
      <c r="W1002" s="18"/>
      <c r="X1002" s="18">
        <f>P1002+T1002</f>
        <v>4.22</v>
      </c>
      <c r="Y1002" s="18">
        <f t="shared" si="130"/>
        <v>0.42199999999999999</v>
      </c>
      <c r="Z1002" s="41">
        <v>3</v>
      </c>
      <c r="AA1002" s="41"/>
    </row>
    <row r="1003" spans="1:27" s="20" customFormat="1" ht="15.35" x14ac:dyDescent="0.5">
      <c r="A1003" s="1"/>
      <c r="B1003" s="18">
        <v>31.533333333333299</v>
      </c>
      <c r="C1003" s="18">
        <v>120.683333333333</v>
      </c>
      <c r="D1003" s="18">
        <v>25</v>
      </c>
      <c r="E1003" s="18">
        <v>39</v>
      </c>
      <c r="F1003" s="18">
        <v>36</v>
      </c>
      <c r="G1003" s="18">
        <v>1</v>
      </c>
      <c r="H1003" s="18" t="s">
        <v>390</v>
      </c>
      <c r="I1003" s="18" t="s">
        <v>321</v>
      </c>
      <c r="J1003" s="18">
        <v>25</v>
      </c>
      <c r="K1003" s="18">
        <v>1198.807143</v>
      </c>
      <c r="L1003" s="18">
        <v>10</v>
      </c>
      <c r="M1003" s="18">
        <v>1.5358598999999999</v>
      </c>
      <c r="N1003" s="18">
        <v>6.9741</v>
      </c>
      <c r="P1003" s="18">
        <v>7.2</v>
      </c>
      <c r="Q1003" s="18">
        <f t="shared" si="128"/>
        <v>0.72000000000000008</v>
      </c>
      <c r="R1003" s="41">
        <v>3</v>
      </c>
      <c r="S1003" s="18"/>
      <c r="T1003" s="18">
        <v>1.56</v>
      </c>
      <c r="U1003" s="18">
        <f t="shared" si="129"/>
        <v>0.15600000000000003</v>
      </c>
      <c r="V1003" s="41">
        <v>3</v>
      </c>
      <c r="W1003" s="18"/>
      <c r="X1003" s="18">
        <f>P1003+T1003</f>
        <v>8.76</v>
      </c>
      <c r="Y1003" s="18">
        <f t="shared" si="130"/>
        <v>0.876</v>
      </c>
      <c r="Z1003" s="41">
        <v>3</v>
      </c>
      <c r="AA1003" s="41"/>
    </row>
    <row r="1004" spans="1:27" s="20" customFormat="1" ht="15.35" x14ac:dyDescent="0.5">
      <c r="A1004" s="1"/>
      <c r="B1004" s="18">
        <v>31.533333333333299</v>
      </c>
      <c r="C1004" s="18">
        <v>120.683333333333</v>
      </c>
      <c r="D1004" s="18">
        <v>25</v>
      </c>
      <c r="E1004" s="18">
        <v>39</v>
      </c>
      <c r="F1004" s="18">
        <v>36</v>
      </c>
      <c r="G1004" s="18">
        <v>1</v>
      </c>
      <c r="H1004" s="18" t="s">
        <v>390</v>
      </c>
      <c r="I1004" s="18" t="s">
        <v>391</v>
      </c>
      <c r="J1004" s="18">
        <v>25</v>
      </c>
      <c r="K1004" s="18">
        <v>1198.807143</v>
      </c>
      <c r="L1004" s="18">
        <v>10</v>
      </c>
      <c r="M1004" s="18">
        <v>1.5358598999999999</v>
      </c>
      <c r="N1004" s="18">
        <v>6.7986000000000004</v>
      </c>
      <c r="P1004" s="18">
        <v>12.8</v>
      </c>
      <c r="Q1004" s="18">
        <f t="shared" si="128"/>
        <v>1.2800000000000002</v>
      </c>
      <c r="R1004" s="41">
        <v>3</v>
      </c>
      <c r="S1004" s="18"/>
      <c r="T1004" s="18">
        <v>1.78</v>
      </c>
      <c r="U1004" s="18">
        <f t="shared" si="129"/>
        <v>0.17800000000000002</v>
      </c>
      <c r="V1004" s="41">
        <v>3</v>
      </c>
      <c r="W1004" s="18"/>
      <c r="X1004" s="18">
        <f>P1004+T1004</f>
        <v>14.58</v>
      </c>
      <c r="Y1004" s="18">
        <f t="shared" si="130"/>
        <v>1.4580000000000002</v>
      </c>
      <c r="Z1004" s="41">
        <v>3</v>
      </c>
      <c r="AA1004" s="41"/>
    </row>
    <row r="1005" spans="1:27" s="20" customFormat="1" ht="15.35" x14ac:dyDescent="0.5">
      <c r="A1005" s="1"/>
      <c r="B1005" s="18">
        <v>31.533333333333299</v>
      </c>
      <c r="C1005" s="18">
        <v>120.683333333333</v>
      </c>
      <c r="D1005" s="18">
        <v>25</v>
      </c>
      <c r="E1005" s="18">
        <v>39</v>
      </c>
      <c r="F1005" s="18">
        <v>36</v>
      </c>
      <c r="G1005" s="18">
        <v>1</v>
      </c>
      <c r="H1005" s="18" t="s">
        <v>390</v>
      </c>
      <c r="I1005" s="18" t="s">
        <v>392</v>
      </c>
      <c r="J1005" s="18">
        <v>25</v>
      </c>
      <c r="K1005" s="18">
        <v>1198.807143</v>
      </c>
      <c r="L1005" s="18">
        <v>10</v>
      </c>
      <c r="M1005" s="18">
        <v>1.5358598999999999</v>
      </c>
      <c r="N1005" s="18">
        <v>6.3071999999999999</v>
      </c>
      <c r="P1005" s="18">
        <v>24.3</v>
      </c>
      <c r="Q1005" s="18">
        <f t="shared" si="128"/>
        <v>2.4300000000000002</v>
      </c>
      <c r="R1005" s="41">
        <v>3</v>
      </c>
      <c r="S1005" s="18"/>
      <c r="T1005" s="18">
        <v>2.0299999999999998</v>
      </c>
      <c r="U1005" s="18">
        <f t="shared" si="129"/>
        <v>0.20299999999999999</v>
      </c>
      <c r="V1005" s="41">
        <v>3</v>
      </c>
      <c r="W1005" s="18"/>
      <c r="X1005" s="18">
        <f>P1005+T1005</f>
        <v>26.330000000000002</v>
      </c>
      <c r="Y1005" s="18">
        <f t="shared" si="130"/>
        <v>2.6330000000000005</v>
      </c>
      <c r="Z1005" s="41">
        <v>3</v>
      </c>
      <c r="AA1005" s="41"/>
    </row>
    <row r="1006" spans="1:27" s="20" customFormat="1" ht="15.35" x14ac:dyDescent="0.5">
      <c r="A1006" s="1"/>
      <c r="B1006" s="18">
        <v>31.533333333333299</v>
      </c>
      <c r="C1006" s="18">
        <v>120.683333333333</v>
      </c>
      <c r="D1006" s="18">
        <v>25</v>
      </c>
      <c r="E1006" s="18">
        <v>39</v>
      </c>
      <c r="F1006" s="18">
        <v>36</v>
      </c>
      <c r="G1006" s="18">
        <v>1</v>
      </c>
      <c r="H1006" s="18" t="s">
        <v>390</v>
      </c>
      <c r="I1006" s="18" t="s">
        <v>149</v>
      </c>
      <c r="J1006" s="18">
        <v>25</v>
      </c>
      <c r="K1006" s="18">
        <v>1198.807143</v>
      </c>
      <c r="L1006" s="18">
        <v>10</v>
      </c>
      <c r="M1006" s="18">
        <v>1.5358598999999999</v>
      </c>
      <c r="N1006" s="18">
        <v>7.6</v>
      </c>
      <c r="P1006" s="18">
        <v>3.2</v>
      </c>
      <c r="Q1006" s="18">
        <f t="shared" si="128"/>
        <v>0.32000000000000006</v>
      </c>
      <c r="R1006" s="41">
        <v>10</v>
      </c>
      <c r="S1006" s="18"/>
      <c r="T1006" s="18">
        <v>0.4</v>
      </c>
      <c r="U1006" s="18">
        <f t="shared" si="129"/>
        <v>4.0000000000000008E-2</v>
      </c>
      <c r="V1006" s="41">
        <v>10</v>
      </c>
      <c r="W1006" s="18"/>
      <c r="X1006" s="18">
        <f>P1006+T1006</f>
        <v>3.6</v>
      </c>
      <c r="Y1006" s="18">
        <f t="shared" si="130"/>
        <v>0.36000000000000004</v>
      </c>
      <c r="Z1006" s="41">
        <v>10</v>
      </c>
      <c r="AA1006" s="41"/>
    </row>
    <row r="1007" spans="1:27" s="20" customFormat="1" ht="15.35" x14ac:dyDescent="0.5">
      <c r="A1007" s="1"/>
      <c r="B1007" s="18">
        <v>31.533333333333299</v>
      </c>
      <c r="C1007" s="18">
        <v>120.683333333333</v>
      </c>
      <c r="D1007" s="18">
        <v>25</v>
      </c>
      <c r="E1007" s="18">
        <v>39</v>
      </c>
      <c r="F1007" s="18">
        <v>36</v>
      </c>
      <c r="G1007" s="18">
        <v>1</v>
      </c>
      <c r="H1007" s="18" t="s">
        <v>390</v>
      </c>
      <c r="I1007" s="18" t="s">
        <v>321</v>
      </c>
      <c r="J1007" s="18">
        <v>25</v>
      </c>
      <c r="K1007" s="18">
        <v>1198.807143</v>
      </c>
      <c r="L1007" s="18">
        <v>10</v>
      </c>
      <c r="M1007" s="18">
        <v>1.5358598999999999</v>
      </c>
      <c r="N1007" s="18">
        <v>6.9741</v>
      </c>
      <c r="P1007" s="18">
        <v>6.9</v>
      </c>
      <c r="Q1007" s="18">
        <f t="shared" si="128"/>
        <v>0.69000000000000006</v>
      </c>
      <c r="R1007" s="41">
        <v>10</v>
      </c>
      <c r="S1007" s="18"/>
      <c r="T1007" s="18">
        <v>1.35</v>
      </c>
      <c r="U1007" s="18">
        <f t="shared" si="129"/>
        <v>0.13500000000000001</v>
      </c>
      <c r="V1007" s="41">
        <v>10</v>
      </c>
      <c r="W1007" s="18"/>
      <c r="X1007" s="18">
        <f>P1007+T1007</f>
        <v>8.25</v>
      </c>
      <c r="Y1007" s="18">
        <f t="shared" si="130"/>
        <v>0.82500000000000007</v>
      </c>
      <c r="Z1007" s="41">
        <v>10</v>
      </c>
      <c r="AA1007" s="41"/>
    </row>
    <row r="1008" spans="1:27" s="20" customFormat="1" ht="15.35" x14ac:dyDescent="0.5">
      <c r="A1008" s="1"/>
      <c r="B1008" s="18">
        <v>31.533333333333299</v>
      </c>
      <c r="C1008" s="18">
        <v>120.683333333333</v>
      </c>
      <c r="D1008" s="18">
        <v>25</v>
      </c>
      <c r="E1008" s="18">
        <v>39</v>
      </c>
      <c r="F1008" s="18">
        <v>36</v>
      </c>
      <c r="G1008" s="18">
        <v>1</v>
      </c>
      <c r="H1008" s="18" t="s">
        <v>390</v>
      </c>
      <c r="I1008" s="18" t="s">
        <v>391</v>
      </c>
      <c r="J1008" s="18">
        <v>25</v>
      </c>
      <c r="K1008" s="18">
        <v>1198.807143</v>
      </c>
      <c r="L1008" s="18">
        <v>10</v>
      </c>
      <c r="M1008" s="18">
        <v>1.5358598999999999</v>
      </c>
      <c r="N1008" s="18">
        <v>6.7986000000000004</v>
      </c>
      <c r="P1008" s="18">
        <v>11.8</v>
      </c>
      <c r="Q1008" s="18">
        <f t="shared" si="128"/>
        <v>1.1800000000000002</v>
      </c>
      <c r="R1008" s="41">
        <v>10</v>
      </c>
      <c r="S1008" s="18"/>
      <c r="T1008" s="18">
        <v>1.86</v>
      </c>
      <c r="U1008" s="18">
        <f t="shared" si="129"/>
        <v>0.18600000000000003</v>
      </c>
      <c r="V1008" s="41">
        <v>10</v>
      </c>
      <c r="W1008" s="18"/>
      <c r="X1008" s="18">
        <f>P1008+T1008</f>
        <v>13.66</v>
      </c>
      <c r="Y1008" s="18">
        <f t="shared" si="130"/>
        <v>1.3660000000000001</v>
      </c>
      <c r="Z1008" s="41">
        <v>10</v>
      </c>
      <c r="AA1008" s="41"/>
    </row>
    <row r="1009" spans="1:27" s="20" customFormat="1" ht="15.35" x14ac:dyDescent="0.5">
      <c r="A1009" s="1"/>
      <c r="B1009" s="18">
        <v>31.533333333333299</v>
      </c>
      <c r="C1009" s="18">
        <v>120.683333333333</v>
      </c>
      <c r="D1009" s="18">
        <v>25</v>
      </c>
      <c r="E1009" s="18">
        <v>39</v>
      </c>
      <c r="F1009" s="18">
        <v>36</v>
      </c>
      <c r="G1009" s="18">
        <v>1</v>
      </c>
      <c r="H1009" s="18" t="s">
        <v>390</v>
      </c>
      <c r="I1009" s="18" t="s">
        <v>392</v>
      </c>
      <c r="J1009" s="18">
        <v>25</v>
      </c>
      <c r="K1009" s="18">
        <v>1198.807143</v>
      </c>
      <c r="L1009" s="18">
        <v>10</v>
      </c>
      <c r="M1009" s="18">
        <v>1.5358598999999999</v>
      </c>
      <c r="N1009" s="18">
        <v>6.3071999999999999</v>
      </c>
      <c r="P1009" s="18">
        <v>23.1</v>
      </c>
      <c r="Q1009" s="18">
        <f t="shared" si="128"/>
        <v>2.31</v>
      </c>
      <c r="R1009" s="41">
        <v>10</v>
      </c>
      <c r="S1009" s="18"/>
      <c r="T1009" s="18">
        <v>2.4300000000000002</v>
      </c>
      <c r="U1009" s="18">
        <f t="shared" si="129"/>
        <v>0.24300000000000002</v>
      </c>
      <c r="V1009" s="41">
        <v>10</v>
      </c>
      <c r="W1009" s="18"/>
      <c r="X1009" s="18">
        <f>P1009+T1009</f>
        <v>25.53</v>
      </c>
      <c r="Y1009" s="18">
        <f t="shared" si="130"/>
        <v>2.5530000000000004</v>
      </c>
      <c r="Z1009" s="41">
        <v>10</v>
      </c>
      <c r="AA1009" s="41"/>
    </row>
    <row r="1010" spans="1:27" s="20" customFormat="1" ht="15.35" x14ac:dyDescent="0.5">
      <c r="A1010" s="1"/>
      <c r="B1010" s="18">
        <v>36.016666666666701</v>
      </c>
      <c r="C1010" s="18">
        <v>140.11666666666699</v>
      </c>
      <c r="D1010" s="18">
        <v>33</v>
      </c>
      <c r="E1010" s="18">
        <v>45</v>
      </c>
      <c r="F1010" s="18">
        <v>22</v>
      </c>
      <c r="G1010" s="18">
        <v>1</v>
      </c>
      <c r="H1010" s="18" t="s">
        <v>393</v>
      </c>
      <c r="I1010" s="18" t="s">
        <v>394</v>
      </c>
      <c r="J1010" s="18">
        <v>23</v>
      </c>
      <c r="K1010" s="18">
        <v>1440.2285710000001</v>
      </c>
      <c r="L1010" s="18">
        <v>5</v>
      </c>
      <c r="M1010" s="18">
        <v>0.87922</v>
      </c>
      <c r="N1010" s="18">
        <v>5.9</v>
      </c>
      <c r="P1010" s="18">
        <v>18.600000000000001</v>
      </c>
      <c r="Q1010" s="18">
        <f t="shared" si="128"/>
        <v>1.8600000000000003</v>
      </c>
      <c r="R1010" s="41">
        <v>10</v>
      </c>
      <c r="S1010" s="18"/>
      <c r="T1010" s="18">
        <v>25.3</v>
      </c>
      <c r="U1010" s="18">
        <f t="shared" si="129"/>
        <v>2.5300000000000002</v>
      </c>
      <c r="V1010" s="41">
        <v>10</v>
      </c>
      <c r="W1010" s="18"/>
      <c r="X1010" s="18">
        <f>P1010+T1010</f>
        <v>43.900000000000006</v>
      </c>
      <c r="Y1010" s="18">
        <f t="shared" si="130"/>
        <v>4.3900000000000006</v>
      </c>
      <c r="Z1010" s="41">
        <v>10</v>
      </c>
      <c r="AA1010" s="41"/>
    </row>
    <row r="1011" spans="1:27" s="20" customFormat="1" ht="15.35" x14ac:dyDescent="0.5">
      <c r="A1011" s="1"/>
      <c r="B1011" s="18">
        <v>36.016666666666701</v>
      </c>
      <c r="C1011" s="18">
        <v>140.11666666666699</v>
      </c>
      <c r="D1011" s="18">
        <v>33</v>
      </c>
      <c r="E1011" s="18">
        <v>45</v>
      </c>
      <c r="F1011" s="18">
        <v>22</v>
      </c>
      <c r="G1011" s="18">
        <v>1</v>
      </c>
      <c r="H1011" s="18" t="s">
        <v>393</v>
      </c>
      <c r="I1011" s="18" t="s">
        <v>395</v>
      </c>
      <c r="J1011" s="18">
        <v>23</v>
      </c>
      <c r="K1011" s="18">
        <v>1440.2285710000001</v>
      </c>
      <c r="L1011" s="18">
        <v>5</v>
      </c>
      <c r="M1011" s="18">
        <v>0.87922</v>
      </c>
      <c r="N1011" s="18">
        <v>5.3326000000000002</v>
      </c>
      <c r="P1011" s="18">
        <v>63.2</v>
      </c>
      <c r="Q1011" s="18">
        <f t="shared" si="128"/>
        <v>6.32</v>
      </c>
      <c r="R1011" s="41">
        <v>10</v>
      </c>
      <c r="S1011" s="18"/>
      <c r="T1011" s="18">
        <v>26.7</v>
      </c>
      <c r="U1011" s="18">
        <f t="shared" si="129"/>
        <v>2.67</v>
      </c>
      <c r="V1011" s="41">
        <v>10</v>
      </c>
      <c r="W1011" s="18"/>
      <c r="X1011" s="18">
        <f>P1011+T1011</f>
        <v>89.9</v>
      </c>
      <c r="Y1011" s="18">
        <f t="shared" si="130"/>
        <v>8.99</v>
      </c>
      <c r="Z1011" s="41">
        <v>10</v>
      </c>
      <c r="AA1011" s="41"/>
    </row>
    <row r="1012" spans="1:27" s="20" customFormat="1" ht="15.35" x14ac:dyDescent="0.5">
      <c r="A1012" s="1"/>
      <c r="B1012" s="18">
        <v>36.016666666666701</v>
      </c>
      <c r="C1012" s="18">
        <v>140.11666666666699</v>
      </c>
      <c r="D1012" s="18">
        <v>33</v>
      </c>
      <c r="E1012" s="18">
        <v>45</v>
      </c>
      <c r="F1012" s="18">
        <v>22</v>
      </c>
      <c r="G1012" s="18">
        <v>1</v>
      </c>
      <c r="H1012" s="18" t="s">
        <v>393</v>
      </c>
      <c r="I1012" s="18" t="s">
        <v>396</v>
      </c>
      <c r="J1012" s="18">
        <v>23</v>
      </c>
      <c r="K1012" s="18">
        <v>1440.2285710000001</v>
      </c>
      <c r="L1012" s="18">
        <v>5</v>
      </c>
      <c r="M1012" s="18">
        <v>0.87922</v>
      </c>
      <c r="N1012" s="18">
        <v>5.6555200000000001</v>
      </c>
      <c r="P1012" s="18">
        <v>57.3</v>
      </c>
      <c r="Q1012" s="18">
        <f t="shared" si="128"/>
        <v>5.73</v>
      </c>
      <c r="R1012" s="41">
        <v>10</v>
      </c>
      <c r="S1012" s="18"/>
      <c r="T1012" s="18">
        <v>41.2</v>
      </c>
      <c r="U1012" s="18">
        <f t="shared" si="129"/>
        <v>4.12</v>
      </c>
      <c r="V1012" s="41">
        <v>10</v>
      </c>
      <c r="W1012" s="18"/>
      <c r="X1012" s="18">
        <f>P1012+T1012</f>
        <v>98.5</v>
      </c>
      <c r="Y1012" s="18">
        <f t="shared" si="130"/>
        <v>9.8500000000000014</v>
      </c>
      <c r="Z1012" s="41">
        <v>10</v>
      </c>
      <c r="AA1012" s="41"/>
    </row>
    <row r="1013" spans="1:27" s="20" customFormat="1" ht="15.35" x14ac:dyDescent="0.5">
      <c r="A1013" s="1"/>
      <c r="B1013" s="18">
        <v>36.016666666666701</v>
      </c>
      <c r="C1013" s="18">
        <v>140.11666666666699</v>
      </c>
      <c r="D1013" s="18">
        <v>33</v>
      </c>
      <c r="E1013" s="18">
        <v>45</v>
      </c>
      <c r="F1013" s="18">
        <v>22</v>
      </c>
      <c r="G1013" s="18">
        <v>1</v>
      </c>
      <c r="H1013" s="18" t="s">
        <v>397</v>
      </c>
      <c r="I1013" s="18" t="s">
        <v>398</v>
      </c>
      <c r="J1013" s="18">
        <v>15</v>
      </c>
      <c r="K1013" s="18">
        <v>1440.2285710000001</v>
      </c>
      <c r="L1013" s="18">
        <v>5</v>
      </c>
      <c r="M1013" s="18">
        <v>0.87922</v>
      </c>
      <c r="N1013" s="18">
        <v>5.9</v>
      </c>
      <c r="P1013" s="18">
        <v>11.8</v>
      </c>
      <c r="Q1013" s="18">
        <f t="shared" si="128"/>
        <v>1.1800000000000002</v>
      </c>
      <c r="R1013" s="41">
        <v>10</v>
      </c>
      <c r="S1013" s="18"/>
      <c r="T1013" s="18">
        <v>14.5</v>
      </c>
      <c r="U1013" s="18">
        <f t="shared" si="129"/>
        <v>1.4500000000000002</v>
      </c>
      <c r="V1013" s="41">
        <v>10</v>
      </c>
      <c r="W1013" s="18"/>
      <c r="X1013" s="18">
        <f>P1013+T1013</f>
        <v>26.3</v>
      </c>
      <c r="Y1013" s="18">
        <f t="shared" si="130"/>
        <v>2.6300000000000003</v>
      </c>
      <c r="Z1013" s="41">
        <v>10</v>
      </c>
      <c r="AA1013" s="41"/>
    </row>
    <row r="1014" spans="1:27" s="20" customFormat="1" ht="15.35" x14ac:dyDescent="0.5">
      <c r="A1014" s="1" t="s">
        <v>399</v>
      </c>
      <c r="B1014" s="18">
        <v>36.016666666666701</v>
      </c>
      <c r="C1014" s="18">
        <v>140.11666666666699</v>
      </c>
      <c r="D1014" s="18">
        <v>33</v>
      </c>
      <c r="E1014" s="18">
        <v>45</v>
      </c>
      <c r="F1014" s="18">
        <v>22</v>
      </c>
      <c r="G1014" s="18">
        <v>1</v>
      </c>
      <c r="H1014" s="18" t="s">
        <v>83</v>
      </c>
      <c r="I1014" s="18" t="s">
        <v>400</v>
      </c>
      <c r="J1014" s="18">
        <v>16.7</v>
      </c>
      <c r="K1014" s="18">
        <v>1440.2285710000001</v>
      </c>
      <c r="L1014" s="18">
        <v>15</v>
      </c>
      <c r="M1014" s="18">
        <v>0.87922</v>
      </c>
      <c r="N1014" s="18">
        <v>6.0156000000000001</v>
      </c>
      <c r="P1014" s="18">
        <v>98.5</v>
      </c>
      <c r="Q1014" s="18">
        <f t="shared" si="128"/>
        <v>9.8500000000000014</v>
      </c>
      <c r="R1014" s="41">
        <v>3</v>
      </c>
      <c r="S1014" s="18"/>
      <c r="T1014" s="18">
        <v>50.8</v>
      </c>
      <c r="U1014" s="18">
        <f t="shared" si="129"/>
        <v>5.08</v>
      </c>
      <c r="V1014" s="41">
        <v>3</v>
      </c>
      <c r="W1014" s="18"/>
      <c r="X1014" s="18">
        <f>P1014+T1014</f>
        <v>149.30000000000001</v>
      </c>
      <c r="Y1014" s="18">
        <f t="shared" si="130"/>
        <v>14.930000000000001</v>
      </c>
      <c r="Z1014" s="41">
        <v>3</v>
      </c>
      <c r="AA1014" s="41"/>
    </row>
    <row r="1015" spans="1:27" s="20" customFormat="1" ht="15.35" x14ac:dyDescent="0.5">
      <c r="A1015" s="1"/>
      <c r="B1015" s="18">
        <v>36.016666666666701</v>
      </c>
      <c r="C1015" s="18">
        <v>140.11666666666699</v>
      </c>
      <c r="D1015" s="18">
        <v>33</v>
      </c>
      <c r="E1015" s="18">
        <v>45</v>
      </c>
      <c r="F1015" s="18">
        <v>22</v>
      </c>
      <c r="G1015" s="18">
        <v>1</v>
      </c>
      <c r="H1015" s="18" t="s">
        <v>83</v>
      </c>
      <c r="I1015" s="18" t="s">
        <v>401</v>
      </c>
      <c r="J1015" s="18">
        <v>16.7</v>
      </c>
      <c r="K1015" s="18">
        <v>1440.2285710000001</v>
      </c>
      <c r="L1015" s="18">
        <v>15</v>
      </c>
      <c r="M1015" s="18">
        <v>0.87922</v>
      </c>
      <c r="N1015" s="18">
        <v>6.1326000000000001</v>
      </c>
      <c r="P1015" s="18">
        <v>90.2</v>
      </c>
      <c r="Q1015" s="18">
        <f t="shared" si="128"/>
        <v>9.0200000000000014</v>
      </c>
      <c r="R1015" s="41">
        <v>3</v>
      </c>
      <c r="S1015" s="18"/>
      <c r="T1015" s="18">
        <v>49.5</v>
      </c>
      <c r="U1015" s="18">
        <f t="shared" si="129"/>
        <v>4.95</v>
      </c>
      <c r="V1015" s="41">
        <v>3</v>
      </c>
      <c r="W1015" s="18"/>
      <c r="X1015" s="18">
        <f>P1015+T1015</f>
        <v>139.69999999999999</v>
      </c>
      <c r="Y1015" s="18">
        <f t="shared" si="130"/>
        <v>13.969999999999999</v>
      </c>
      <c r="Z1015" s="41">
        <v>3</v>
      </c>
      <c r="AA1015" s="41"/>
    </row>
    <row r="1016" spans="1:27" s="20" customFormat="1" ht="15.35" x14ac:dyDescent="0.5">
      <c r="A1016" s="1" t="s">
        <v>402</v>
      </c>
      <c r="B1016" s="18">
        <v>31.616666666666699</v>
      </c>
      <c r="C1016" s="18">
        <v>120.466666666667</v>
      </c>
      <c r="D1016" s="18">
        <v>25</v>
      </c>
      <c r="E1016" s="18">
        <v>39</v>
      </c>
      <c r="F1016" s="18">
        <v>36</v>
      </c>
      <c r="G1016" s="18">
        <v>1</v>
      </c>
      <c r="H1016" s="18" t="s">
        <v>373</v>
      </c>
      <c r="I1016" s="18" t="s">
        <v>403</v>
      </c>
      <c r="J1016" s="18">
        <v>16.2</v>
      </c>
      <c r="K1016" s="18">
        <v>1153.0357140000001</v>
      </c>
      <c r="L1016" s="18">
        <v>15</v>
      </c>
      <c r="M1016" s="18">
        <v>1.5358598999999999</v>
      </c>
      <c r="N1016" s="18">
        <v>6.7005999999999997</v>
      </c>
      <c r="P1016" s="18">
        <v>4.5</v>
      </c>
      <c r="Q1016" s="18">
        <f t="shared" si="128"/>
        <v>0.45</v>
      </c>
      <c r="R1016" s="41">
        <v>3</v>
      </c>
      <c r="S1016" s="18"/>
      <c r="T1016" s="18">
        <v>1.8</v>
      </c>
      <c r="U1016" s="18">
        <f t="shared" si="129"/>
        <v>0.18000000000000002</v>
      </c>
      <c r="V1016" s="41">
        <v>3</v>
      </c>
      <c r="W1016" s="18"/>
      <c r="X1016" s="18">
        <f>P1016+T1016</f>
        <v>6.3</v>
      </c>
      <c r="Y1016" s="18">
        <f t="shared" si="130"/>
        <v>0.63</v>
      </c>
      <c r="Z1016" s="41">
        <v>3</v>
      </c>
      <c r="AA1016" s="41"/>
    </row>
    <row r="1017" spans="1:27" s="20" customFormat="1" ht="15.35" x14ac:dyDescent="0.5">
      <c r="A1017" s="1"/>
      <c r="B1017" s="18">
        <v>31.616666666666699</v>
      </c>
      <c r="C1017" s="18">
        <v>120.466666666667</v>
      </c>
      <c r="D1017" s="18">
        <v>25</v>
      </c>
      <c r="E1017" s="18">
        <v>39</v>
      </c>
      <c r="F1017" s="18">
        <v>36</v>
      </c>
      <c r="G1017" s="18">
        <v>1</v>
      </c>
      <c r="H1017" s="18" t="s">
        <v>373</v>
      </c>
      <c r="I1017" s="18" t="s">
        <v>403</v>
      </c>
      <c r="J1017" s="18">
        <v>16.2</v>
      </c>
      <c r="K1017" s="18">
        <v>1153.0357140000001</v>
      </c>
      <c r="L1017" s="18">
        <v>15</v>
      </c>
      <c r="M1017" s="18">
        <v>1.5358598999999999</v>
      </c>
      <c r="N1017" s="18">
        <v>6.7005999999999997</v>
      </c>
      <c r="P1017" s="18">
        <v>6.3</v>
      </c>
      <c r="Q1017" s="18">
        <f t="shared" si="128"/>
        <v>0.63</v>
      </c>
      <c r="R1017" s="41">
        <v>3</v>
      </c>
      <c r="S1017" s="18"/>
      <c r="T1017" s="18">
        <v>15.9</v>
      </c>
      <c r="U1017" s="18">
        <f t="shared" si="129"/>
        <v>1.59</v>
      </c>
      <c r="V1017" s="41">
        <v>3</v>
      </c>
      <c r="W1017" s="18"/>
      <c r="X1017" s="18">
        <f>P1017+T1017</f>
        <v>22.2</v>
      </c>
      <c r="Y1017" s="18">
        <f t="shared" si="130"/>
        <v>2.2200000000000002</v>
      </c>
      <c r="Z1017" s="41">
        <v>3</v>
      </c>
      <c r="AA1017" s="41"/>
    </row>
    <row r="1018" spans="1:27" s="20" customFormat="1" ht="15.35" x14ac:dyDescent="0.5">
      <c r="A1018" s="1" t="s">
        <v>405</v>
      </c>
      <c r="B1018" s="18">
        <v>31.616666666666699</v>
      </c>
      <c r="C1018" s="18">
        <v>120.466666666667</v>
      </c>
      <c r="D1018" s="18">
        <v>25</v>
      </c>
      <c r="E1018" s="18">
        <v>39</v>
      </c>
      <c r="F1018" s="18">
        <v>36</v>
      </c>
      <c r="G1018" s="18">
        <v>1</v>
      </c>
      <c r="H1018" s="18" t="s">
        <v>373</v>
      </c>
      <c r="I1018" s="18" t="s">
        <v>404</v>
      </c>
      <c r="J1018" s="18">
        <v>16.2</v>
      </c>
      <c r="K1018" s="18">
        <v>1153.0357140000001</v>
      </c>
      <c r="L1018" s="18">
        <v>15</v>
      </c>
      <c r="M1018" s="18">
        <v>1.5358598999999999</v>
      </c>
      <c r="N1018" s="18">
        <v>6.2489800000000004</v>
      </c>
      <c r="P1018" s="18">
        <v>56.8</v>
      </c>
      <c r="Q1018" s="18">
        <f t="shared" si="128"/>
        <v>5.68</v>
      </c>
      <c r="R1018" s="41">
        <v>3</v>
      </c>
      <c r="S1018" s="18"/>
      <c r="T1018" s="18">
        <v>87.9</v>
      </c>
      <c r="U1018" s="18">
        <f t="shared" si="129"/>
        <v>8.7900000000000009</v>
      </c>
      <c r="V1018" s="41">
        <v>3</v>
      </c>
      <c r="W1018" s="18"/>
      <c r="X1018" s="18">
        <f>P1018+T1018</f>
        <v>144.69999999999999</v>
      </c>
      <c r="Y1018" s="18">
        <f t="shared" si="130"/>
        <v>14.469999999999999</v>
      </c>
      <c r="Z1018" s="41">
        <v>3</v>
      </c>
      <c r="AA1018" s="41"/>
    </row>
    <row r="1019" spans="1:27" s="20" customFormat="1" ht="15.35" x14ac:dyDescent="0.5">
      <c r="A1019" s="1"/>
      <c r="B1019" s="18">
        <v>31.616666666666699</v>
      </c>
      <c r="C1019" s="18">
        <v>120.466666666667</v>
      </c>
      <c r="D1019" s="18">
        <v>25</v>
      </c>
      <c r="E1019" s="18">
        <v>39</v>
      </c>
      <c r="F1019" s="18">
        <v>36</v>
      </c>
      <c r="G1019" s="18">
        <v>1</v>
      </c>
      <c r="H1019" s="18" t="s">
        <v>373</v>
      </c>
      <c r="I1019" s="18" t="s">
        <v>404</v>
      </c>
      <c r="J1019" s="18">
        <v>16.2</v>
      </c>
      <c r="K1019" s="18">
        <v>1153.0357140000001</v>
      </c>
      <c r="L1019" s="18">
        <v>15</v>
      </c>
      <c r="M1019" s="18">
        <v>1.5358598999999999</v>
      </c>
      <c r="N1019" s="18">
        <v>6.7005999999999997</v>
      </c>
      <c r="P1019" s="18">
        <v>4.5999999999999996</v>
      </c>
      <c r="Q1019" s="18">
        <f t="shared" si="128"/>
        <v>0.45999999999999996</v>
      </c>
      <c r="R1019" s="41">
        <v>3</v>
      </c>
      <c r="S1019" s="18"/>
      <c r="T1019" s="18">
        <v>7.9</v>
      </c>
      <c r="U1019" s="18">
        <f t="shared" si="129"/>
        <v>0.79</v>
      </c>
      <c r="V1019" s="41">
        <v>3</v>
      </c>
      <c r="W1019" s="18"/>
      <c r="X1019" s="18">
        <f>P1019+T1019</f>
        <v>12.5</v>
      </c>
      <c r="Y1019" s="18">
        <f t="shared" si="130"/>
        <v>1.25</v>
      </c>
      <c r="Z1019" s="41">
        <v>3</v>
      </c>
      <c r="AA1019" s="41"/>
    </row>
    <row r="1020" spans="1:27" s="20" customFormat="1" ht="15.35" x14ac:dyDescent="0.5">
      <c r="A1020" s="1" t="s">
        <v>406</v>
      </c>
      <c r="B1020" s="18">
        <v>31.616666666666699</v>
      </c>
      <c r="C1020" s="18">
        <v>120.466666666667</v>
      </c>
      <c r="D1020" s="18">
        <v>25</v>
      </c>
      <c r="E1020" s="18">
        <v>39</v>
      </c>
      <c r="F1020" s="18">
        <v>36</v>
      </c>
      <c r="G1020" s="18">
        <v>1</v>
      </c>
      <c r="H1020" s="18" t="s">
        <v>373</v>
      </c>
      <c r="I1020" s="18" t="s">
        <v>404</v>
      </c>
      <c r="J1020" s="18">
        <v>16.2</v>
      </c>
      <c r="K1020" s="18">
        <v>1153.0357140000001</v>
      </c>
      <c r="L1020" s="18">
        <v>15</v>
      </c>
      <c r="M1020" s="18">
        <v>1.5358598999999999</v>
      </c>
      <c r="N1020" s="18">
        <v>6.1577200000000003</v>
      </c>
      <c r="P1020" s="18">
        <v>76.8</v>
      </c>
      <c r="Q1020" s="18">
        <f t="shared" si="128"/>
        <v>7.68</v>
      </c>
      <c r="R1020" s="41">
        <v>3</v>
      </c>
      <c r="S1020" s="18"/>
      <c r="T1020" s="18">
        <v>112.3</v>
      </c>
      <c r="U1020" s="18">
        <f t="shared" si="129"/>
        <v>11.23</v>
      </c>
      <c r="V1020" s="41">
        <v>3</v>
      </c>
      <c r="W1020" s="18"/>
      <c r="X1020" s="18">
        <f>P1020+T1020</f>
        <v>189.1</v>
      </c>
      <c r="Y1020" s="18">
        <f t="shared" si="130"/>
        <v>18.91</v>
      </c>
      <c r="Z1020" s="41">
        <v>3</v>
      </c>
      <c r="AA1020" s="41"/>
    </row>
    <row r="1021" spans="1:27" s="20" customFormat="1" ht="15.35" x14ac:dyDescent="0.5">
      <c r="A1021" s="1"/>
      <c r="B1021" s="18">
        <v>31.616666666666699</v>
      </c>
      <c r="C1021" s="18">
        <v>120.466666666667</v>
      </c>
      <c r="D1021" s="18">
        <v>25</v>
      </c>
      <c r="E1021" s="18">
        <v>39</v>
      </c>
      <c r="F1021" s="18">
        <v>36</v>
      </c>
      <c r="G1021" s="18">
        <v>1</v>
      </c>
      <c r="H1021" s="18" t="s">
        <v>373</v>
      </c>
      <c r="I1021" s="18" t="s">
        <v>404</v>
      </c>
      <c r="J1021" s="18">
        <v>16.2</v>
      </c>
      <c r="K1021" s="18">
        <v>1153.0357140000001</v>
      </c>
      <c r="L1021" s="18">
        <v>15</v>
      </c>
      <c r="M1021" s="18">
        <v>1.5358598999999999</v>
      </c>
      <c r="N1021" s="18">
        <v>6.7005999999999997</v>
      </c>
      <c r="P1021" s="18">
        <v>7.5</v>
      </c>
      <c r="Q1021" s="18">
        <f t="shared" si="128"/>
        <v>0.75</v>
      </c>
      <c r="R1021" s="41">
        <v>3</v>
      </c>
      <c r="S1021" s="18"/>
      <c r="T1021" s="18">
        <v>13.7</v>
      </c>
      <c r="U1021" s="18">
        <f t="shared" si="129"/>
        <v>1.37</v>
      </c>
      <c r="V1021" s="41">
        <v>3</v>
      </c>
      <c r="W1021" s="18"/>
      <c r="X1021" s="18">
        <f>P1021+T1021</f>
        <v>21.2</v>
      </c>
      <c r="Y1021" s="18">
        <f t="shared" si="130"/>
        <v>2.12</v>
      </c>
      <c r="Z1021" s="41">
        <v>3</v>
      </c>
      <c r="AA1021" s="41"/>
    </row>
    <row r="1022" spans="1:27" s="20" customFormat="1" ht="15.35" x14ac:dyDescent="0.5">
      <c r="A1022" s="1"/>
      <c r="B1022" s="18">
        <v>30.8333333333333</v>
      </c>
      <c r="C1022" s="18">
        <v>120.7</v>
      </c>
      <c r="D1022" s="18">
        <v>12</v>
      </c>
      <c r="E1022" s="18">
        <v>49</v>
      </c>
      <c r="F1022" s="18">
        <v>39</v>
      </c>
      <c r="G1022" s="18">
        <v>1</v>
      </c>
      <c r="H1022" s="18" t="s">
        <v>407</v>
      </c>
      <c r="I1022" s="18" t="s">
        <v>408</v>
      </c>
      <c r="J1022" s="18">
        <v>15.6</v>
      </c>
      <c r="K1022" s="18">
        <v>1255.6571429999999</v>
      </c>
      <c r="L1022" s="18">
        <v>90</v>
      </c>
      <c r="M1022" s="18">
        <v>1.5358598999999999</v>
      </c>
      <c r="N1022" s="18">
        <v>4.7</v>
      </c>
      <c r="P1022" s="18">
        <v>150</v>
      </c>
      <c r="Q1022" s="18">
        <f t="shared" si="128"/>
        <v>15</v>
      </c>
      <c r="R1022" s="41">
        <v>3</v>
      </c>
      <c r="S1022" s="18"/>
      <c r="T1022" s="18">
        <v>45.6</v>
      </c>
      <c r="U1022" s="18">
        <f t="shared" si="129"/>
        <v>4.5600000000000005</v>
      </c>
      <c r="V1022" s="41">
        <v>3</v>
      </c>
      <c r="W1022" s="18"/>
      <c r="X1022" s="18">
        <f>P1022+T1022</f>
        <v>195.6</v>
      </c>
      <c r="Y1022" s="18">
        <f t="shared" si="130"/>
        <v>19.560000000000002</v>
      </c>
      <c r="Z1022" s="41">
        <v>3</v>
      </c>
      <c r="AA1022" s="41"/>
    </row>
    <row r="1023" spans="1:27" s="20" customFormat="1" ht="15.35" x14ac:dyDescent="0.5">
      <c r="A1023" s="1"/>
      <c r="B1023" s="18">
        <v>30.8333333333333</v>
      </c>
      <c r="C1023" s="18">
        <v>120.7</v>
      </c>
      <c r="D1023" s="18">
        <v>12</v>
      </c>
      <c r="E1023" s="18">
        <v>49</v>
      </c>
      <c r="F1023" s="18">
        <v>39</v>
      </c>
      <c r="G1023" s="18">
        <v>1</v>
      </c>
      <c r="H1023" s="18" t="s">
        <v>409</v>
      </c>
      <c r="I1023" s="18" t="s">
        <v>410</v>
      </c>
      <c r="J1023" s="18">
        <v>15.6</v>
      </c>
      <c r="K1023" s="18">
        <v>1255.6571429999999</v>
      </c>
      <c r="L1023" s="18">
        <v>90</v>
      </c>
      <c r="M1023" s="18">
        <v>1.5358598999999999</v>
      </c>
      <c r="N1023" s="18">
        <v>4.4938960000000003</v>
      </c>
      <c r="P1023" s="18">
        <v>91.4</v>
      </c>
      <c r="Q1023" s="18">
        <f t="shared" si="128"/>
        <v>9.14</v>
      </c>
      <c r="R1023" s="41">
        <v>3</v>
      </c>
      <c r="S1023" s="18"/>
      <c r="T1023" s="18">
        <v>31.2</v>
      </c>
      <c r="U1023" s="18">
        <f t="shared" si="129"/>
        <v>3.12</v>
      </c>
      <c r="V1023" s="41">
        <v>3</v>
      </c>
      <c r="W1023" s="18"/>
      <c r="X1023" s="18">
        <f>P1023+T1023</f>
        <v>122.60000000000001</v>
      </c>
      <c r="Y1023" s="18">
        <f t="shared" si="130"/>
        <v>12.260000000000002</v>
      </c>
      <c r="Z1023" s="41">
        <v>3</v>
      </c>
      <c r="AA1023" s="41"/>
    </row>
    <row r="1024" spans="1:27" s="20" customFormat="1" ht="15.35" x14ac:dyDescent="0.5">
      <c r="A1024" s="1" t="s">
        <v>411</v>
      </c>
      <c r="B1024" s="18">
        <v>36.016666666666701</v>
      </c>
      <c r="C1024" s="18">
        <v>140.11666666666699</v>
      </c>
      <c r="D1024" s="18">
        <v>33</v>
      </c>
      <c r="E1024" s="18">
        <v>45</v>
      </c>
      <c r="F1024" s="18">
        <v>22</v>
      </c>
      <c r="G1024" s="18">
        <v>1</v>
      </c>
      <c r="H1024" s="18" t="s">
        <v>83</v>
      </c>
      <c r="I1024" s="18" t="s">
        <v>149</v>
      </c>
      <c r="J1024" s="18">
        <v>13.5</v>
      </c>
      <c r="K1024" s="18">
        <v>1440.2285710000001</v>
      </c>
      <c r="L1024" s="18">
        <v>20</v>
      </c>
      <c r="M1024" s="18">
        <v>0.87922</v>
      </c>
      <c r="N1024" s="18">
        <v>5.6</v>
      </c>
      <c r="P1024" s="18">
        <v>4.2</v>
      </c>
      <c r="Q1024" s="18">
        <f t="shared" si="128"/>
        <v>0.42000000000000004</v>
      </c>
      <c r="R1024" s="41">
        <v>3</v>
      </c>
      <c r="S1024" s="18"/>
      <c r="T1024" s="18">
        <v>28.5</v>
      </c>
      <c r="U1024" s="18">
        <f t="shared" si="129"/>
        <v>2.85</v>
      </c>
      <c r="V1024" s="41">
        <v>3</v>
      </c>
      <c r="W1024" s="18"/>
      <c r="X1024" s="18">
        <f>P1024+T1024</f>
        <v>32.700000000000003</v>
      </c>
      <c r="Y1024" s="18">
        <f t="shared" si="130"/>
        <v>3.2700000000000005</v>
      </c>
      <c r="Z1024" s="41">
        <v>3</v>
      </c>
      <c r="AA1024" s="41"/>
    </row>
    <row r="1025" spans="1:27" s="20" customFormat="1" ht="15.35" x14ac:dyDescent="0.5">
      <c r="A1025" s="1"/>
      <c r="B1025" s="18">
        <v>36.016666666666701</v>
      </c>
      <c r="C1025" s="18">
        <v>140.11666666666699</v>
      </c>
      <c r="D1025" s="18">
        <v>33</v>
      </c>
      <c r="E1025" s="18">
        <v>45</v>
      </c>
      <c r="F1025" s="18">
        <v>22</v>
      </c>
      <c r="G1025" s="18">
        <v>1</v>
      </c>
      <c r="H1025" s="18" t="s">
        <v>83</v>
      </c>
      <c r="I1025" s="18" t="s">
        <v>412</v>
      </c>
      <c r="J1025" s="18">
        <v>13.5</v>
      </c>
      <c r="K1025" s="18">
        <v>1440.2285710000001</v>
      </c>
      <c r="L1025" s="18">
        <v>20</v>
      </c>
      <c r="M1025" s="18">
        <v>0.87922</v>
      </c>
      <c r="N1025" s="18">
        <v>4.9156000000000004</v>
      </c>
      <c r="P1025" s="18">
        <v>12.5</v>
      </c>
      <c r="Q1025" s="18">
        <f t="shared" si="128"/>
        <v>1.25</v>
      </c>
      <c r="R1025" s="41">
        <v>3</v>
      </c>
      <c r="S1025" s="18"/>
      <c r="T1025" s="18">
        <v>68.900000000000006</v>
      </c>
      <c r="U1025" s="18">
        <f t="shared" si="129"/>
        <v>6.8900000000000006</v>
      </c>
      <c r="V1025" s="41">
        <v>3</v>
      </c>
      <c r="W1025" s="18"/>
      <c r="X1025" s="18">
        <f>P1025+T1025</f>
        <v>81.400000000000006</v>
      </c>
      <c r="Y1025" s="18">
        <f t="shared" si="130"/>
        <v>8.14</v>
      </c>
      <c r="Z1025" s="41">
        <v>3</v>
      </c>
      <c r="AA1025" s="41"/>
    </row>
    <row r="1026" spans="1:27" s="20" customFormat="1" ht="15.35" x14ac:dyDescent="0.5">
      <c r="A1026" s="1"/>
      <c r="B1026" s="18">
        <v>36.016666666666701</v>
      </c>
      <c r="C1026" s="18">
        <v>140.11666666666699</v>
      </c>
      <c r="D1026" s="18">
        <v>33</v>
      </c>
      <c r="E1026" s="18">
        <v>45</v>
      </c>
      <c r="F1026" s="18">
        <v>22</v>
      </c>
      <c r="G1026" s="18">
        <v>1</v>
      </c>
      <c r="H1026" s="18" t="s">
        <v>83</v>
      </c>
      <c r="I1026" s="18" t="s">
        <v>413</v>
      </c>
      <c r="J1026" s="18">
        <v>13.5</v>
      </c>
      <c r="K1026" s="18">
        <v>1440.2285710000001</v>
      </c>
      <c r="L1026" s="18">
        <v>20</v>
      </c>
      <c r="M1026" s="18">
        <v>0.87922</v>
      </c>
      <c r="N1026" s="18">
        <v>4.9156000000000004</v>
      </c>
      <c r="P1026" s="18">
        <v>56.7</v>
      </c>
      <c r="Q1026" s="18">
        <f t="shared" si="128"/>
        <v>5.6700000000000008</v>
      </c>
      <c r="R1026" s="41">
        <v>3</v>
      </c>
      <c r="S1026" s="18"/>
      <c r="T1026" s="18">
        <v>52.6</v>
      </c>
      <c r="U1026" s="18">
        <f t="shared" si="129"/>
        <v>5.2600000000000007</v>
      </c>
      <c r="V1026" s="41">
        <v>3</v>
      </c>
      <c r="W1026" s="18"/>
      <c r="X1026" s="18">
        <f>P1026+T1026</f>
        <v>109.30000000000001</v>
      </c>
      <c r="Y1026" s="18">
        <f t="shared" si="130"/>
        <v>10.930000000000001</v>
      </c>
      <c r="Z1026" s="41">
        <v>3</v>
      </c>
      <c r="AA1026" s="41"/>
    </row>
    <row r="1027" spans="1:27" s="20" customFormat="1" ht="15.35" x14ac:dyDescent="0.5">
      <c r="A1027" s="1"/>
      <c r="B1027" s="18">
        <v>36.016666666666701</v>
      </c>
      <c r="C1027" s="18">
        <v>140.11666666666699</v>
      </c>
      <c r="D1027" s="18">
        <v>33</v>
      </c>
      <c r="E1027" s="18">
        <v>45</v>
      </c>
      <c r="F1027" s="18">
        <v>22</v>
      </c>
      <c r="G1027" s="18">
        <v>1</v>
      </c>
      <c r="H1027" s="18" t="s">
        <v>83</v>
      </c>
      <c r="I1027" s="18" t="s">
        <v>414</v>
      </c>
      <c r="J1027" s="18">
        <v>13.5</v>
      </c>
      <c r="K1027" s="18">
        <v>1440.2285710000001</v>
      </c>
      <c r="L1027" s="18">
        <v>20</v>
      </c>
      <c r="M1027" s="18">
        <v>0.87922</v>
      </c>
      <c r="N1027" s="18">
        <v>4.9156000000000004</v>
      </c>
      <c r="P1027" s="18">
        <v>42.8</v>
      </c>
      <c r="Q1027" s="18">
        <f t="shared" si="128"/>
        <v>4.28</v>
      </c>
      <c r="R1027" s="41">
        <v>3</v>
      </c>
      <c r="S1027" s="18"/>
      <c r="T1027" s="18">
        <v>58.9</v>
      </c>
      <c r="U1027" s="18">
        <f t="shared" si="129"/>
        <v>5.8900000000000006</v>
      </c>
      <c r="V1027" s="41">
        <v>3</v>
      </c>
      <c r="W1027" s="18"/>
      <c r="X1027" s="18">
        <f>P1027+T1027</f>
        <v>101.69999999999999</v>
      </c>
      <c r="Y1027" s="18">
        <f t="shared" si="130"/>
        <v>10.17</v>
      </c>
      <c r="Z1027" s="41">
        <v>3</v>
      </c>
      <c r="AA1027" s="41"/>
    </row>
    <row r="1028" spans="1:27" s="20" customFormat="1" ht="15.35" x14ac:dyDescent="0.5">
      <c r="A1028" s="1"/>
      <c r="B1028" s="18">
        <v>23.1666666666667</v>
      </c>
      <c r="C1028" s="18">
        <v>113.383333333333</v>
      </c>
      <c r="D1028" s="18">
        <v>34</v>
      </c>
      <c r="E1028" s="18">
        <v>45</v>
      </c>
      <c r="F1028" s="18">
        <v>21</v>
      </c>
      <c r="G1028" s="18">
        <v>1</v>
      </c>
      <c r="H1028" s="18" t="s">
        <v>83</v>
      </c>
      <c r="I1028" s="18" t="s">
        <v>415</v>
      </c>
      <c r="J1028" s="18">
        <v>30</v>
      </c>
      <c r="K1028" s="18">
        <v>2138.0928570000001</v>
      </c>
      <c r="L1028" s="18">
        <v>30</v>
      </c>
      <c r="M1028" s="18">
        <v>1.5130600000000001</v>
      </c>
      <c r="N1028" s="18">
        <v>6.2</v>
      </c>
      <c r="P1028" s="18">
        <v>8.4</v>
      </c>
      <c r="Q1028" s="18">
        <f t="shared" si="128"/>
        <v>0.84000000000000008</v>
      </c>
      <c r="R1028" s="41">
        <v>3</v>
      </c>
      <c r="S1028" s="18"/>
      <c r="T1028" s="18">
        <v>11.2</v>
      </c>
      <c r="U1028" s="18">
        <f t="shared" si="129"/>
        <v>1.1199999999999999</v>
      </c>
      <c r="V1028" s="41">
        <v>3</v>
      </c>
      <c r="W1028" s="18"/>
      <c r="X1028" s="18">
        <f>P1028+T1028</f>
        <v>19.600000000000001</v>
      </c>
      <c r="Y1028" s="18">
        <f t="shared" si="130"/>
        <v>1.9600000000000002</v>
      </c>
      <c r="Z1028" s="41">
        <v>3</v>
      </c>
      <c r="AA1028" s="41"/>
    </row>
    <row r="1029" spans="1:27" s="20" customFormat="1" ht="15.35" x14ac:dyDescent="0.5">
      <c r="A1029" s="1"/>
      <c r="B1029" s="18">
        <v>23.1666666666667</v>
      </c>
      <c r="C1029" s="18">
        <v>113.383333333333</v>
      </c>
      <c r="D1029" s="18">
        <v>34</v>
      </c>
      <c r="E1029" s="18">
        <v>45</v>
      </c>
      <c r="F1029" s="18">
        <v>21</v>
      </c>
      <c r="G1029" s="18">
        <v>1</v>
      </c>
      <c r="H1029" s="18" t="s">
        <v>83</v>
      </c>
      <c r="I1029" s="18" t="s">
        <v>416</v>
      </c>
      <c r="J1029" s="18">
        <v>30</v>
      </c>
      <c r="K1029" s="18">
        <v>2138.0928570000001</v>
      </c>
      <c r="L1029" s="18">
        <v>30</v>
      </c>
      <c r="M1029" s="18">
        <v>1.5130600000000001</v>
      </c>
      <c r="N1029" s="18">
        <v>5.9508400000000004</v>
      </c>
      <c r="P1029" s="18">
        <v>45.3</v>
      </c>
      <c r="Q1029" s="18">
        <f t="shared" si="128"/>
        <v>4.53</v>
      </c>
      <c r="R1029" s="41">
        <v>3</v>
      </c>
      <c r="S1029" s="18"/>
      <c r="T1029" s="18">
        <v>56.8</v>
      </c>
      <c r="U1029" s="18">
        <f t="shared" si="129"/>
        <v>5.68</v>
      </c>
      <c r="V1029" s="41">
        <v>3</v>
      </c>
      <c r="W1029" s="18"/>
      <c r="X1029" s="18">
        <f>P1029+T1029</f>
        <v>102.1</v>
      </c>
      <c r="Y1029" s="18">
        <f t="shared" si="130"/>
        <v>10.210000000000001</v>
      </c>
      <c r="Z1029" s="41">
        <v>3</v>
      </c>
      <c r="AA1029" s="41"/>
    </row>
    <row r="1030" spans="1:27" s="20" customFormat="1" ht="15.35" x14ac:dyDescent="0.5">
      <c r="A1030" s="1" t="s">
        <v>417</v>
      </c>
      <c r="B1030" s="18">
        <v>34.9166666666667</v>
      </c>
      <c r="C1030" s="18">
        <v>110.7</v>
      </c>
      <c r="D1030" s="18">
        <v>70</v>
      </c>
      <c r="E1030" s="18">
        <v>14</v>
      </c>
      <c r="F1030" s="18">
        <v>16</v>
      </c>
      <c r="G1030" s="18">
        <v>1</v>
      </c>
      <c r="H1030" s="18" t="s">
        <v>83</v>
      </c>
      <c r="I1030" s="18" t="s">
        <v>418</v>
      </c>
      <c r="J1030" s="18">
        <v>14.8</v>
      </c>
      <c r="K1030" s="18">
        <v>605.63571430000002</v>
      </c>
      <c r="L1030" s="18">
        <v>5</v>
      </c>
      <c r="M1030" s="18">
        <v>1.45292</v>
      </c>
      <c r="N1030" s="18">
        <v>8</v>
      </c>
      <c r="P1030" s="18">
        <v>10.3</v>
      </c>
      <c r="Q1030" s="18">
        <f t="shared" ref="Q1030:Q1083" si="131">P1030*0.1</f>
        <v>1.03</v>
      </c>
      <c r="R1030" s="41">
        <v>3</v>
      </c>
      <c r="S1030" s="18"/>
      <c r="T1030" s="18">
        <v>35.6</v>
      </c>
      <c r="U1030" s="18">
        <f t="shared" ref="U1030:U1083" si="132">T1030*0.1</f>
        <v>3.5600000000000005</v>
      </c>
      <c r="V1030" s="41">
        <v>3</v>
      </c>
      <c r="W1030" s="18"/>
      <c r="X1030" s="18">
        <f>P1030+T1030</f>
        <v>45.900000000000006</v>
      </c>
      <c r="Y1030" s="18">
        <f t="shared" ref="Y1030:Y1083" si="133">X1030*0.1</f>
        <v>4.5900000000000007</v>
      </c>
      <c r="Z1030" s="41">
        <v>3</v>
      </c>
      <c r="AA1030" s="41"/>
    </row>
    <row r="1031" spans="1:27" s="20" customFormat="1" ht="15.35" x14ac:dyDescent="0.5">
      <c r="A1031" s="1"/>
      <c r="B1031" s="18">
        <v>30.8333333333333</v>
      </c>
      <c r="C1031" s="18">
        <v>120.7</v>
      </c>
      <c r="D1031" s="18">
        <v>12</v>
      </c>
      <c r="E1031" s="18">
        <v>49</v>
      </c>
      <c r="F1031" s="18">
        <v>39</v>
      </c>
      <c r="G1031" s="18">
        <v>1</v>
      </c>
      <c r="H1031" s="18" t="s">
        <v>83</v>
      </c>
      <c r="I1031" s="18" t="s">
        <v>419</v>
      </c>
      <c r="J1031" s="18">
        <v>15.6</v>
      </c>
      <c r="K1031" s="18">
        <v>1255.6571429999999</v>
      </c>
      <c r="L1031" s="18">
        <v>20</v>
      </c>
      <c r="M1031" s="18">
        <v>1.5358598999999999</v>
      </c>
      <c r="N1031" s="18">
        <v>5.9</v>
      </c>
      <c r="P1031" s="18">
        <v>65</v>
      </c>
      <c r="Q1031" s="18">
        <f t="shared" si="131"/>
        <v>6.5</v>
      </c>
      <c r="R1031" s="41">
        <v>3</v>
      </c>
      <c r="S1031" s="18"/>
      <c r="T1031" s="18">
        <v>33.700000000000003</v>
      </c>
      <c r="U1031" s="18">
        <f t="shared" si="132"/>
        <v>3.3700000000000006</v>
      </c>
      <c r="V1031" s="41">
        <v>3</v>
      </c>
      <c r="W1031" s="18"/>
      <c r="X1031" s="18">
        <f>P1031+T1031</f>
        <v>98.7</v>
      </c>
      <c r="Y1031" s="18">
        <f t="shared" si="133"/>
        <v>9.870000000000001</v>
      </c>
      <c r="Z1031" s="41">
        <v>3</v>
      </c>
      <c r="AA1031" s="41"/>
    </row>
    <row r="1032" spans="1:27" s="20" customFormat="1" ht="15.35" x14ac:dyDescent="0.5">
      <c r="A1032" s="1" t="s">
        <v>420</v>
      </c>
      <c r="B1032" s="18">
        <v>40.533333333333303</v>
      </c>
      <c r="C1032" s="18">
        <v>-3.2833333333333301</v>
      </c>
      <c r="D1032" s="18">
        <v>36</v>
      </c>
      <c r="E1032" s="18">
        <v>46</v>
      </c>
      <c r="F1032" s="18">
        <v>18</v>
      </c>
      <c r="G1032" s="18">
        <v>1</v>
      </c>
      <c r="H1032" s="18" t="s">
        <v>421</v>
      </c>
      <c r="I1032" s="18" t="s">
        <v>422</v>
      </c>
      <c r="J1032" s="18">
        <v>13.2</v>
      </c>
      <c r="K1032" s="18">
        <v>418.0928571</v>
      </c>
      <c r="L1032" s="18">
        <v>10</v>
      </c>
      <c r="M1032" s="18">
        <v>1.4958199999999999</v>
      </c>
      <c r="N1032" s="18">
        <v>7.3</v>
      </c>
      <c r="P1032" s="18">
        <v>3.2</v>
      </c>
      <c r="Q1032" s="18">
        <f t="shared" si="131"/>
        <v>0.32000000000000006</v>
      </c>
      <c r="R1032" s="41">
        <v>3</v>
      </c>
      <c r="S1032" s="18"/>
      <c r="T1032" s="18">
        <v>11.2</v>
      </c>
      <c r="U1032" s="18">
        <f t="shared" si="132"/>
        <v>1.1199999999999999</v>
      </c>
      <c r="V1032" s="41">
        <v>3</v>
      </c>
      <c r="W1032" s="18"/>
      <c r="X1032" s="18">
        <f>P1032+T1032</f>
        <v>14.399999999999999</v>
      </c>
      <c r="Y1032" s="18">
        <f t="shared" si="133"/>
        <v>1.44</v>
      </c>
      <c r="Z1032" s="41">
        <v>3</v>
      </c>
      <c r="AA1032" s="41"/>
    </row>
    <row r="1033" spans="1:27" s="20" customFormat="1" ht="15.35" x14ac:dyDescent="0.5">
      <c r="A1033" s="1" t="s">
        <v>423</v>
      </c>
      <c r="B1033" s="18">
        <v>40.533333333333303</v>
      </c>
      <c r="C1033" s="18">
        <v>-3.2833333333333301</v>
      </c>
      <c r="D1033" s="18">
        <v>36</v>
      </c>
      <c r="E1033" s="18">
        <v>46</v>
      </c>
      <c r="F1033" s="18">
        <v>18</v>
      </c>
      <c r="G1033" s="18">
        <v>1</v>
      </c>
      <c r="H1033" s="18" t="s">
        <v>421</v>
      </c>
      <c r="I1033" s="18" t="s">
        <v>424</v>
      </c>
      <c r="J1033" s="18">
        <v>13.2</v>
      </c>
      <c r="K1033" s="18">
        <v>418.0928571</v>
      </c>
      <c r="L1033" s="18">
        <v>10</v>
      </c>
      <c r="M1033" s="18">
        <v>1.4958199999999999</v>
      </c>
      <c r="N1033" s="18">
        <v>6.7911000000000001</v>
      </c>
      <c r="P1033" s="18">
        <v>7.8</v>
      </c>
      <c r="Q1033" s="18">
        <f t="shared" si="131"/>
        <v>0.78</v>
      </c>
      <c r="R1033" s="41">
        <v>3</v>
      </c>
      <c r="S1033" s="18"/>
      <c r="T1033" s="18">
        <v>12.3</v>
      </c>
      <c r="U1033" s="18">
        <f t="shared" si="132"/>
        <v>1.2300000000000002</v>
      </c>
      <c r="V1033" s="41">
        <v>3</v>
      </c>
      <c r="W1033" s="18"/>
      <c r="X1033" s="18">
        <f>P1033+T1033</f>
        <v>20.100000000000001</v>
      </c>
      <c r="Y1033" s="18">
        <f t="shared" si="133"/>
        <v>2.0100000000000002</v>
      </c>
      <c r="Z1033" s="41">
        <v>3</v>
      </c>
      <c r="AA1033" s="41"/>
    </row>
    <row r="1034" spans="1:27" s="20" customFormat="1" ht="15.35" x14ac:dyDescent="0.5">
      <c r="A1034" s="1"/>
      <c r="B1034" s="18">
        <v>40.533333333333303</v>
      </c>
      <c r="C1034" s="18">
        <v>-3.2833333333333301</v>
      </c>
      <c r="D1034" s="18">
        <v>36</v>
      </c>
      <c r="E1034" s="18">
        <v>46</v>
      </c>
      <c r="F1034" s="18">
        <v>18</v>
      </c>
      <c r="G1034" s="18">
        <v>1</v>
      </c>
      <c r="H1034" s="18" t="s">
        <v>421</v>
      </c>
      <c r="I1034" s="18" t="s">
        <v>425</v>
      </c>
      <c r="J1034" s="18">
        <v>13.2</v>
      </c>
      <c r="K1034" s="18">
        <v>418.0928571</v>
      </c>
      <c r="L1034" s="18">
        <v>10</v>
      </c>
      <c r="M1034" s="18">
        <v>1.4958199999999999</v>
      </c>
      <c r="N1034" s="18">
        <v>7.3</v>
      </c>
      <c r="P1034" s="18">
        <v>2.7</v>
      </c>
      <c r="Q1034" s="18">
        <f t="shared" si="131"/>
        <v>0.27</v>
      </c>
      <c r="R1034" s="41">
        <v>3</v>
      </c>
      <c r="S1034" s="18"/>
      <c r="T1034" s="18">
        <v>8.9</v>
      </c>
      <c r="U1034" s="18">
        <f t="shared" si="132"/>
        <v>0.89000000000000012</v>
      </c>
      <c r="V1034" s="41">
        <v>3</v>
      </c>
      <c r="W1034" s="18"/>
      <c r="X1034" s="18">
        <f>P1034+T1034</f>
        <v>11.600000000000001</v>
      </c>
      <c r="Y1034" s="18">
        <f t="shared" si="133"/>
        <v>1.1600000000000001</v>
      </c>
      <c r="Z1034" s="41">
        <v>3</v>
      </c>
      <c r="AA1034" s="41"/>
    </row>
    <row r="1035" spans="1:27" s="20" customFormat="1" ht="15.35" x14ac:dyDescent="0.5">
      <c r="A1035" s="1" t="s">
        <v>423</v>
      </c>
      <c r="B1035" s="18">
        <v>40.533333333333303</v>
      </c>
      <c r="C1035" s="18">
        <v>-3.2833333333333301</v>
      </c>
      <c r="D1035" s="18">
        <v>36</v>
      </c>
      <c r="E1035" s="18">
        <v>46</v>
      </c>
      <c r="F1035" s="18">
        <v>18</v>
      </c>
      <c r="G1035" s="18">
        <v>1</v>
      </c>
      <c r="H1035" s="18" t="s">
        <v>421</v>
      </c>
      <c r="I1035" s="18" t="s">
        <v>426</v>
      </c>
      <c r="J1035" s="18">
        <v>13.2</v>
      </c>
      <c r="K1035" s="18">
        <v>418.0928571</v>
      </c>
      <c r="L1035" s="18">
        <v>10</v>
      </c>
      <c r="M1035" s="18">
        <v>1.4958199999999999</v>
      </c>
      <c r="N1035" s="18">
        <v>6.7911000000000001</v>
      </c>
      <c r="P1035" s="18">
        <v>11.5</v>
      </c>
      <c r="Q1035" s="18">
        <f t="shared" si="131"/>
        <v>1.1500000000000001</v>
      </c>
      <c r="R1035" s="41">
        <v>3</v>
      </c>
      <c r="S1035" s="18"/>
      <c r="T1035" s="18">
        <v>42.1</v>
      </c>
      <c r="U1035" s="18">
        <f t="shared" si="132"/>
        <v>4.21</v>
      </c>
      <c r="V1035" s="41">
        <v>3</v>
      </c>
      <c r="W1035" s="18"/>
      <c r="X1035" s="18">
        <f>P1035+T1035</f>
        <v>53.6</v>
      </c>
      <c r="Y1035" s="18">
        <f t="shared" si="133"/>
        <v>5.36</v>
      </c>
      <c r="Z1035" s="41">
        <v>3</v>
      </c>
      <c r="AA1035" s="41"/>
    </row>
    <row r="1036" spans="1:27" s="20" customFormat="1" ht="15.35" x14ac:dyDescent="0.5">
      <c r="A1036" s="1"/>
      <c r="B1036" s="18">
        <v>40.533333333333303</v>
      </c>
      <c r="C1036" s="18">
        <v>-3.2833333333333301</v>
      </c>
      <c r="D1036" s="18">
        <v>36</v>
      </c>
      <c r="E1036" s="18">
        <v>46</v>
      </c>
      <c r="F1036" s="18">
        <v>18</v>
      </c>
      <c r="G1036" s="18">
        <v>1</v>
      </c>
      <c r="H1036" s="18" t="s">
        <v>421</v>
      </c>
      <c r="I1036" s="18" t="s">
        <v>427</v>
      </c>
      <c r="J1036" s="18">
        <v>13.2</v>
      </c>
      <c r="K1036" s="18">
        <v>418.0928571</v>
      </c>
      <c r="L1036" s="18">
        <v>20</v>
      </c>
      <c r="M1036" s="18">
        <v>1.4958199999999999</v>
      </c>
      <c r="N1036" s="18">
        <v>7.5</v>
      </c>
      <c r="P1036" s="18">
        <v>2.8</v>
      </c>
      <c r="Q1036" s="18">
        <f t="shared" si="131"/>
        <v>0.27999999999999997</v>
      </c>
      <c r="R1036" s="41">
        <v>3</v>
      </c>
      <c r="S1036" s="18"/>
      <c r="T1036" s="18">
        <v>18.100000000000001</v>
      </c>
      <c r="U1036" s="18">
        <f t="shared" si="132"/>
        <v>1.8100000000000003</v>
      </c>
      <c r="V1036" s="41">
        <v>3</v>
      </c>
      <c r="W1036" s="18"/>
      <c r="X1036" s="18">
        <f>P1036+T1036</f>
        <v>20.900000000000002</v>
      </c>
      <c r="Y1036" s="18">
        <f t="shared" si="133"/>
        <v>2.0900000000000003</v>
      </c>
      <c r="Z1036" s="41">
        <v>3</v>
      </c>
      <c r="AA1036" s="41"/>
    </row>
    <row r="1037" spans="1:27" s="20" customFormat="1" ht="15.35" x14ac:dyDescent="0.5">
      <c r="A1037" s="1" t="s">
        <v>423</v>
      </c>
      <c r="B1037" s="18">
        <v>40.533333333333303</v>
      </c>
      <c r="C1037" s="18">
        <v>-3.2833333333333301</v>
      </c>
      <c r="D1037" s="18">
        <v>36</v>
      </c>
      <c r="E1037" s="18">
        <v>46</v>
      </c>
      <c r="F1037" s="18">
        <v>18</v>
      </c>
      <c r="G1037" s="18">
        <v>1</v>
      </c>
      <c r="H1037" s="18" t="s">
        <v>421</v>
      </c>
      <c r="I1037" s="18" t="s">
        <v>428</v>
      </c>
      <c r="J1037" s="18">
        <v>13.2</v>
      </c>
      <c r="K1037" s="18">
        <v>418.0928571</v>
      </c>
      <c r="L1037" s="18">
        <v>20</v>
      </c>
      <c r="M1037" s="18">
        <v>1.4958199999999999</v>
      </c>
      <c r="N1037" s="18">
        <v>6.9911000000000003</v>
      </c>
      <c r="P1037" s="18">
        <v>4.5</v>
      </c>
      <c r="Q1037" s="18">
        <f t="shared" si="131"/>
        <v>0.45</v>
      </c>
      <c r="R1037" s="41">
        <v>3</v>
      </c>
      <c r="S1037" s="18"/>
      <c r="T1037" s="18">
        <v>15.6</v>
      </c>
      <c r="U1037" s="18">
        <f t="shared" si="132"/>
        <v>1.56</v>
      </c>
      <c r="V1037" s="41">
        <v>3</v>
      </c>
      <c r="W1037" s="18"/>
      <c r="X1037" s="18">
        <f>P1037+T1037</f>
        <v>20.100000000000001</v>
      </c>
      <c r="Y1037" s="18">
        <f t="shared" si="133"/>
        <v>2.0100000000000002</v>
      </c>
      <c r="Z1037" s="41">
        <v>3</v>
      </c>
      <c r="AA1037" s="41"/>
    </row>
    <row r="1038" spans="1:27" s="20" customFormat="1" ht="15.35" x14ac:dyDescent="0.5">
      <c r="A1038" s="1"/>
      <c r="B1038" s="18">
        <v>40.533333333333303</v>
      </c>
      <c r="C1038" s="18">
        <v>-3.2833333333333301</v>
      </c>
      <c r="D1038" s="18">
        <v>36</v>
      </c>
      <c r="E1038" s="18">
        <v>46</v>
      </c>
      <c r="F1038" s="18">
        <v>18</v>
      </c>
      <c r="G1038" s="18">
        <v>1</v>
      </c>
      <c r="H1038" s="18" t="s">
        <v>421</v>
      </c>
      <c r="I1038" s="18" t="s">
        <v>429</v>
      </c>
      <c r="J1038" s="18">
        <v>13.2</v>
      </c>
      <c r="K1038" s="18">
        <v>418.0928571</v>
      </c>
      <c r="L1038" s="18">
        <v>20</v>
      </c>
      <c r="M1038" s="18">
        <v>1.4958199999999999</v>
      </c>
      <c r="N1038" s="18">
        <v>7.5</v>
      </c>
      <c r="P1038" s="18">
        <v>4.9000000000000004</v>
      </c>
      <c r="Q1038" s="18">
        <f t="shared" si="131"/>
        <v>0.49000000000000005</v>
      </c>
      <c r="R1038" s="41">
        <v>3</v>
      </c>
      <c r="S1038" s="18"/>
      <c r="T1038" s="18">
        <v>19.2</v>
      </c>
      <c r="U1038" s="18">
        <f t="shared" si="132"/>
        <v>1.92</v>
      </c>
      <c r="V1038" s="41">
        <v>3</v>
      </c>
      <c r="W1038" s="18"/>
      <c r="X1038" s="18">
        <f>P1038+T1038</f>
        <v>24.1</v>
      </c>
      <c r="Y1038" s="18">
        <f t="shared" si="133"/>
        <v>2.41</v>
      </c>
      <c r="Z1038" s="41">
        <v>3</v>
      </c>
      <c r="AA1038" s="41"/>
    </row>
    <row r="1039" spans="1:27" s="20" customFormat="1" ht="15.35" x14ac:dyDescent="0.5">
      <c r="A1039" s="1"/>
      <c r="B1039" s="18">
        <v>40.533333333333303</v>
      </c>
      <c r="C1039" s="18">
        <v>-3.2833333333333301</v>
      </c>
      <c r="D1039" s="18">
        <v>36</v>
      </c>
      <c r="E1039" s="18">
        <v>46</v>
      </c>
      <c r="F1039" s="18">
        <v>18</v>
      </c>
      <c r="G1039" s="18">
        <v>1</v>
      </c>
      <c r="H1039" s="18" t="s">
        <v>421</v>
      </c>
      <c r="I1039" s="18" t="s">
        <v>430</v>
      </c>
      <c r="J1039" s="18">
        <v>13.2</v>
      </c>
      <c r="K1039" s="18">
        <v>418.0928571</v>
      </c>
      <c r="L1039" s="18">
        <v>20</v>
      </c>
      <c r="M1039" s="18">
        <v>1.4958199999999999</v>
      </c>
      <c r="N1039" s="18">
        <v>6.9911000000000003</v>
      </c>
      <c r="P1039" s="18">
        <v>6.7</v>
      </c>
      <c r="Q1039" s="18">
        <f t="shared" si="131"/>
        <v>0.67</v>
      </c>
      <c r="R1039" s="41">
        <v>3</v>
      </c>
      <c r="S1039" s="18"/>
      <c r="T1039" s="18">
        <v>28.3</v>
      </c>
      <c r="U1039" s="18">
        <f t="shared" si="132"/>
        <v>2.83</v>
      </c>
      <c r="V1039" s="41">
        <v>3</v>
      </c>
      <c r="W1039" s="18"/>
      <c r="X1039" s="18">
        <f>P1039+T1039</f>
        <v>35</v>
      </c>
      <c r="Y1039" s="18">
        <f t="shared" si="133"/>
        <v>3.5</v>
      </c>
      <c r="Z1039" s="41">
        <v>3</v>
      </c>
      <c r="AA1039" s="41"/>
    </row>
    <row r="1040" spans="1:27" s="20" customFormat="1" ht="15.35" x14ac:dyDescent="0.5">
      <c r="A1040" s="1"/>
      <c r="B1040" s="18">
        <v>40.533333333333303</v>
      </c>
      <c r="C1040" s="18">
        <v>-3.2833333333333301</v>
      </c>
      <c r="D1040" s="18">
        <v>36</v>
      </c>
      <c r="E1040" s="18">
        <v>46</v>
      </c>
      <c r="F1040" s="18">
        <v>18</v>
      </c>
      <c r="G1040" s="18">
        <v>1</v>
      </c>
      <c r="H1040" s="18" t="s">
        <v>409</v>
      </c>
      <c r="I1040" s="18" t="s">
        <v>431</v>
      </c>
      <c r="J1040" s="18">
        <v>15.5</v>
      </c>
      <c r="K1040" s="18">
        <v>418.0928571</v>
      </c>
      <c r="L1040" s="18">
        <v>5</v>
      </c>
      <c r="M1040" s="18">
        <v>1.4958199999999999</v>
      </c>
      <c r="N1040" s="18">
        <v>7.9</v>
      </c>
      <c r="P1040" s="18">
        <v>9.8000000000000007</v>
      </c>
      <c r="Q1040" s="18">
        <f t="shared" si="131"/>
        <v>0.98000000000000009</v>
      </c>
      <c r="R1040" s="41">
        <v>3</v>
      </c>
      <c r="S1040" s="18"/>
      <c r="T1040" s="18">
        <v>5.3</v>
      </c>
      <c r="U1040" s="18">
        <f t="shared" si="132"/>
        <v>0.53</v>
      </c>
      <c r="V1040" s="41">
        <v>3</v>
      </c>
      <c r="W1040" s="18"/>
      <c r="X1040" s="18">
        <f>P1040+T1040</f>
        <v>15.100000000000001</v>
      </c>
      <c r="Y1040" s="18">
        <f t="shared" si="133"/>
        <v>1.5100000000000002</v>
      </c>
      <c r="Z1040" s="41">
        <v>3</v>
      </c>
      <c r="AA1040" s="41"/>
    </row>
    <row r="1041" spans="1:27" s="20" customFormat="1" ht="15.35" x14ac:dyDescent="0.5">
      <c r="A1041" s="1"/>
      <c r="B1041" s="18">
        <v>40.533333333333303</v>
      </c>
      <c r="C1041" s="18">
        <v>-3.2833333333333301</v>
      </c>
      <c r="D1041" s="18">
        <v>36</v>
      </c>
      <c r="E1041" s="18">
        <v>46</v>
      </c>
      <c r="F1041" s="18">
        <v>18</v>
      </c>
      <c r="G1041" s="18">
        <v>1</v>
      </c>
      <c r="H1041" s="18" t="s">
        <v>409</v>
      </c>
      <c r="I1041" s="18" t="s">
        <v>154</v>
      </c>
      <c r="J1041" s="18">
        <v>15.5</v>
      </c>
      <c r="K1041" s="18">
        <v>418.0928571</v>
      </c>
      <c r="L1041" s="18">
        <v>5</v>
      </c>
      <c r="M1041" s="18">
        <v>1.4958199999999999</v>
      </c>
      <c r="N1041" s="18">
        <v>7.3910999999999998</v>
      </c>
      <c r="P1041" s="18">
        <v>26.5</v>
      </c>
      <c r="Q1041" s="18">
        <f t="shared" si="131"/>
        <v>2.6500000000000004</v>
      </c>
      <c r="R1041" s="41">
        <v>3</v>
      </c>
      <c r="S1041" s="18"/>
      <c r="T1041" s="18">
        <v>17.2</v>
      </c>
      <c r="U1041" s="18">
        <f t="shared" si="132"/>
        <v>1.72</v>
      </c>
      <c r="V1041" s="41">
        <v>3</v>
      </c>
      <c r="W1041" s="18"/>
      <c r="X1041" s="18">
        <f>P1041+T1041</f>
        <v>43.7</v>
      </c>
      <c r="Y1041" s="18">
        <f t="shared" si="133"/>
        <v>4.37</v>
      </c>
      <c r="Z1041" s="41">
        <v>3</v>
      </c>
      <c r="AA1041" s="41"/>
    </row>
    <row r="1042" spans="1:27" s="20" customFormat="1" ht="15.35" x14ac:dyDescent="0.5">
      <c r="A1042" s="1"/>
      <c r="B1042" s="18">
        <v>40.533333333333303</v>
      </c>
      <c r="C1042" s="18">
        <v>-3.2833333333333301</v>
      </c>
      <c r="D1042" s="18">
        <v>36</v>
      </c>
      <c r="E1042" s="18">
        <v>46</v>
      </c>
      <c r="F1042" s="18">
        <v>18</v>
      </c>
      <c r="G1042" s="18">
        <v>1</v>
      </c>
      <c r="H1042" s="18" t="s">
        <v>409</v>
      </c>
      <c r="I1042" s="18" t="s">
        <v>432</v>
      </c>
      <c r="J1042" s="18">
        <v>15.5</v>
      </c>
      <c r="K1042" s="18">
        <v>418.0928571</v>
      </c>
      <c r="L1042" s="18">
        <v>5</v>
      </c>
      <c r="M1042" s="18">
        <v>1.4958199999999999</v>
      </c>
      <c r="N1042" s="18">
        <v>7.3910999999999998</v>
      </c>
      <c r="P1042" s="18">
        <v>45.3</v>
      </c>
      <c r="Q1042" s="18">
        <f t="shared" si="131"/>
        <v>4.53</v>
      </c>
      <c r="R1042" s="41">
        <v>3</v>
      </c>
      <c r="S1042" s="18"/>
      <c r="T1042" s="18">
        <v>23.4</v>
      </c>
      <c r="U1042" s="18">
        <f t="shared" si="132"/>
        <v>2.34</v>
      </c>
      <c r="V1042" s="41">
        <v>3</v>
      </c>
      <c r="W1042" s="18"/>
      <c r="X1042" s="18">
        <f>P1042+T1042</f>
        <v>68.699999999999989</v>
      </c>
      <c r="Y1042" s="18">
        <f t="shared" si="133"/>
        <v>6.8699999999999992</v>
      </c>
      <c r="Z1042" s="41">
        <v>3</v>
      </c>
      <c r="AA1042" s="41"/>
    </row>
    <row r="1043" spans="1:27" s="20" customFormat="1" ht="15.35" x14ac:dyDescent="0.5">
      <c r="A1043" s="1"/>
      <c r="B1043" s="18">
        <v>40.533333333333303</v>
      </c>
      <c r="C1043" s="18">
        <v>-3.2833333333333301</v>
      </c>
      <c r="D1043" s="18">
        <v>36</v>
      </c>
      <c r="E1043" s="18">
        <v>46</v>
      </c>
      <c r="F1043" s="18">
        <v>18</v>
      </c>
      <c r="G1043" s="18">
        <v>1</v>
      </c>
      <c r="H1043" s="18" t="s">
        <v>409</v>
      </c>
      <c r="I1043" s="18" t="s">
        <v>342</v>
      </c>
      <c r="J1043" s="18">
        <v>15.5</v>
      </c>
      <c r="K1043" s="18">
        <v>418.0928571</v>
      </c>
      <c r="L1043" s="18">
        <v>5</v>
      </c>
      <c r="M1043" s="18">
        <v>1.4958199999999999</v>
      </c>
      <c r="N1043" s="18">
        <v>7.3910999999999998</v>
      </c>
      <c r="P1043" s="18">
        <v>36.1</v>
      </c>
      <c r="Q1043" s="18">
        <f t="shared" si="131"/>
        <v>3.6100000000000003</v>
      </c>
      <c r="R1043" s="41">
        <v>3</v>
      </c>
      <c r="S1043" s="18"/>
      <c r="T1043" s="18">
        <v>15.6</v>
      </c>
      <c r="U1043" s="18">
        <f t="shared" si="132"/>
        <v>1.56</v>
      </c>
      <c r="V1043" s="41">
        <v>3</v>
      </c>
      <c r="W1043" s="18"/>
      <c r="X1043" s="18">
        <f>P1043+T1043</f>
        <v>51.7</v>
      </c>
      <c r="Y1043" s="18">
        <f t="shared" si="133"/>
        <v>5.1700000000000008</v>
      </c>
      <c r="Z1043" s="41">
        <v>3</v>
      </c>
      <c r="AA1043" s="41"/>
    </row>
    <row r="1044" spans="1:27" s="20" customFormat="1" ht="15.35" x14ac:dyDescent="0.5">
      <c r="A1044" s="1" t="s">
        <v>433</v>
      </c>
      <c r="B1044" s="18">
        <v>40.533333333333303</v>
      </c>
      <c r="C1044" s="18">
        <v>-3.2833333333333301</v>
      </c>
      <c r="D1044" s="18">
        <v>36</v>
      </c>
      <c r="E1044" s="18">
        <v>46</v>
      </c>
      <c r="F1044" s="18">
        <v>18</v>
      </c>
      <c r="G1044" s="18">
        <v>1</v>
      </c>
      <c r="H1044" s="18" t="s">
        <v>409</v>
      </c>
      <c r="I1044" s="18" t="s">
        <v>363</v>
      </c>
      <c r="J1044" s="18">
        <v>15.5</v>
      </c>
      <c r="K1044" s="18">
        <v>418.0928571</v>
      </c>
      <c r="L1044" s="18">
        <v>5</v>
      </c>
      <c r="M1044" s="18">
        <v>1.4958199999999999</v>
      </c>
      <c r="N1044" s="18">
        <v>7.3910999999999998</v>
      </c>
      <c r="P1044" s="18">
        <v>15.3</v>
      </c>
      <c r="Q1044" s="18">
        <f t="shared" si="131"/>
        <v>1.5300000000000002</v>
      </c>
      <c r="R1044" s="41">
        <v>3</v>
      </c>
      <c r="S1044" s="18"/>
      <c r="T1044" s="18">
        <v>16.5</v>
      </c>
      <c r="U1044" s="18">
        <f t="shared" si="132"/>
        <v>1.6500000000000001</v>
      </c>
      <c r="V1044" s="41">
        <v>3</v>
      </c>
      <c r="W1044" s="18"/>
      <c r="X1044" s="18">
        <f>P1044+T1044</f>
        <v>31.8</v>
      </c>
      <c r="Y1044" s="18">
        <f t="shared" si="133"/>
        <v>3.18</v>
      </c>
      <c r="Z1044" s="41">
        <v>3</v>
      </c>
      <c r="AA1044" s="41"/>
    </row>
    <row r="1045" spans="1:27" s="20" customFormat="1" ht="15.35" x14ac:dyDescent="0.5">
      <c r="A1045" s="1"/>
      <c r="B1045" s="18">
        <v>40.533333333333303</v>
      </c>
      <c r="C1045" s="18">
        <v>-3.2833333333333301</v>
      </c>
      <c r="D1045" s="18">
        <v>36</v>
      </c>
      <c r="E1045" s="18">
        <v>46</v>
      </c>
      <c r="F1045" s="18">
        <v>18</v>
      </c>
      <c r="G1045" s="18">
        <v>1</v>
      </c>
      <c r="H1045" s="18" t="s">
        <v>409</v>
      </c>
      <c r="I1045" s="18" t="s">
        <v>434</v>
      </c>
      <c r="J1045" s="18">
        <v>15.5</v>
      </c>
      <c r="K1045" s="18">
        <v>418.0928571</v>
      </c>
      <c r="L1045" s="18">
        <v>5</v>
      </c>
      <c r="M1045" s="18">
        <v>1.4958199999999999</v>
      </c>
      <c r="N1045" s="18">
        <v>7.3910999999999998</v>
      </c>
      <c r="P1045" s="18">
        <v>12.7</v>
      </c>
      <c r="Q1045" s="18">
        <f t="shared" si="131"/>
        <v>1.27</v>
      </c>
      <c r="R1045" s="41">
        <v>3</v>
      </c>
      <c r="S1045" s="18"/>
      <c r="T1045" s="18">
        <v>13.6</v>
      </c>
      <c r="U1045" s="18">
        <f t="shared" si="132"/>
        <v>1.36</v>
      </c>
      <c r="V1045" s="41">
        <v>3</v>
      </c>
      <c r="W1045" s="18"/>
      <c r="X1045" s="18">
        <f>P1045+T1045</f>
        <v>26.299999999999997</v>
      </c>
      <c r="Y1045" s="18">
        <f t="shared" si="133"/>
        <v>2.63</v>
      </c>
      <c r="Z1045" s="41">
        <v>3</v>
      </c>
      <c r="AA1045" s="41"/>
    </row>
    <row r="1046" spans="1:27" s="20" customFormat="1" ht="15.35" x14ac:dyDescent="0.5">
      <c r="A1046" s="1"/>
      <c r="B1046" s="18">
        <v>40.533333333333303</v>
      </c>
      <c r="C1046" s="18">
        <v>-3.2833333333333301</v>
      </c>
      <c r="D1046" s="18">
        <v>36</v>
      </c>
      <c r="E1046" s="18">
        <v>46</v>
      </c>
      <c r="F1046" s="18">
        <v>18</v>
      </c>
      <c r="G1046" s="18">
        <v>1</v>
      </c>
      <c r="H1046" s="18" t="s">
        <v>409</v>
      </c>
      <c r="I1046" s="18" t="s">
        <v>372</v>
      </c>
      <c r="J1046" s="18">
        <v>15.5</v>
      </c>
      <c r="K1046" s="18">
        <v>418.0928571</v>
      </c>
      <c r="L1046" s="18">
        <v>5</v>
      </c>
      <c r="M1046" s="18">
        <v>1.4958199999999999</v>
      </c>
      <c r="N1046" s="18">
        <v>7.3910999999999998</v>
      </c>
      <c r="P1046" s="18">
        <v>18.100000000000001</v>
      </c>
      <c r="Q1046" s="18">
        <f t="shared" si="131"/>
        <v>1.8100000000000003</v>
      </c>
      <c r="R1046" s="41">
        <v>3</v>
      </c>
      <c r="S1046" s="18"/>
      <c r="T1046" s="18">
        <v>22.4</v>
      </c>
      <c r="U1046" s="18">
        <f t="shared" si="132"/>
        <v>2.2399999999999998</v>
      </c>
      <c r="V1046" s="41">
        <v>3</v>
      </c>
      <c r="W1046" s="18"/>
      <c r="X1046" s="18">
        <f>P1046+T1046</f>
        <v>40.5</v>
      </c>
      <c r="Y1046" s="18">
        <f t="shared" si="133"/>
        <v>4.05</v>
      </c>
      <c r="Z1046" s="41">
        <v>3</v>
      </c>
      <c r="AA1046" s="41"/>
    </row>
    <row r="1047" spans="1:27" s="20" customFormat="1" ht="15.35" x14ac:dyDescent="0.5">
      <c r="A1047" s="1"/>
      <c r="B1047" s="18">
        <v>32.5833333333333</v>
      </c>
      <c r="C1047" s="18">
        <v>119.7</v>
      </c>
      <c r="D1047" s="18">
        <v>34</v>
      </c>
      <c r="E1047" s="18">
        <v>45</v>
      </c>
      <c r="F1047" s="18">
        <v>21</v>
      </c>
      <c r="G1047" s="18">
        <v>1</v>
      </c>
      <c r="H1047" s="18" t="s">
        <v>435</v>
      </c>
      <c r="I1047" s="18" t="s">
        <v>436</v>
      </c>
      <c r="J1047" s="18">
        <v>14.5</v>
      </c>
      <c r="K1047" s="18">
        <v>1074.892857</v>
      </c>
      <c r="L1047" s="18">
        <v>15</v>
      </c>
      <c r="M1047" s="18">
        <v>1.4553400000000001</v>
      </c>
      <c r="N1047" s="18">
        <v>8</v>
      </c>
      <c r="P1047" s="18">
        <v>16.8</v>
      </c>
      <c r="Q1047" s="18">
        <f t="shared" si="131"/>
        <v>1.6800000000000002</v>
      </c>
      <c r="R1047" s="41">
        <v>3</v>
      </c>
      <c r="S1047" s="18"/>
      <c r="T1047" s="18">
        <v>34.200000000000003</v>
      </c>
      <c r="U1047" s="18">
        <f t="shared" si="132"/>
        <v>3.4200000000000004</v>
      </c>
      <c r="V1047" s="41">
        <v>3</v>
      </c>
      <c r="W1047" s="18"/>
      <c r="X1047" s="18">
        <f>P1047+T1047</f>
        <v>51</v>
      </c>
      <c r="Y1047" s="18">
        <f t="shared" si="133"/>
        <v>5.1000000000000005</v>
      </c>
      <c r="Z1047" s="41">
        <v>3</v>
      </c>
      <c r="AA1047" s="41"/>
    </row>
    <row r="1048" spans="1:27" s="20" customFormat="1" ht="15.35" x14ac:dyDescent="0.5">
      <c r="A1048" s="1"/>
      <c r="B1048" s="18">
        <v>32.5833333333333</v>
      </c>
      <c r="C1048" s="18">
        <v>119.7</v>
      </c>
      <c r="D1048" s="18">
        <v>34</v>
      </c>
      <c r="E1048" s="18">
        <v>45</v>
      </c>
      <c r="F1048" s="18">
        <v>21</v>
      </c>
      <c r="G1048" s="18">
        <v>1</v>
      </c>
      <c r="H1048" s="18" t="s">
        <v>435</v>
      </c>
      <c r="I1048" s="18" t="s">
        <v>437</v>
      </c>
      <c r="J1048" s="18">
        <v>14.5</v>
      </c>
      <c r="K1048" s="18">
        <v>1074.892857</v>
      </c>
      <c r="L1048" s="18">
        <v>15</v>
      </c>
      <c r="M1048" s="18">
        <v>1.4553400000000001</v>
      </c>
      <c r="N1048" s="18">
        <v>7.3</v>
      </c>
      <c r="P1048" s="18">
        <v>6.9</v>
      </c>
      <c r="Q1048" s="18">
        <f t="shared" si="131"/>
        <v>0.69000000000000006</v>
      </c>
      <c r="R1048" s="41">
        <v>3</v>
      </c>
      <c r="S1048" s="18"/>
      <c r="T1048" s="18">
        <v>16.7</v>
      </c>
      <c r="U1048" s="18">
        <f t="shared" si="132"/>
        <v>1.67</v>
      </c>
      <c r="V1048" s="41">
        <v>3</v>
      </c>
      <c r="W1048" s="18"/>
      <c r="X1048" s="18">
        <f>P1048+T1048</f>
        <v>23.6</v>
      </c>
      <c r="Y1048" s="18">
        <f t="shared" si="133"/>
        <v>2.3600000000000003</v>
      </c>
      <c r="Z1048" s="41">
        <v>3</v>
      </c>
      <c r="AA1048" s="41"/>
    </row>
    <row r="1049" spans="1:27" s="20" customFormat="1" ht="15.35" x14ac:dyDescent="0.5">
      <c r="A1049" s="1"/>
      <c r="B1049" s="18">
        <v>32.5833333333333</v>
      </c>
      <c r="C1049" s="18">
        <v>119.7</v>
      </c>
      <c r="D1049" s="18">
        <v>34</v>
      </c>
      <c r="E1049" s="18">
        <v>45</v>
      </c>
      <c r="F1049" s="18">
        <v>21</v>
      </c>
      <c r="G1049" s="18">
        <v>1</v>
      </c>
      <c r="H1049" s="18" t="s">
        <v>435</v>
      </c>
      <c r="I1049" s="18" t="s">
        <v>438</v>
      </c>
      <c r="J1049" s="18">
        <v>14.5</v>
      </c>
      <c r="K1049" s="18">
        <v>1074.892857</v>
      </c>
      <c r="L1049" s="18">
        <v>15</v>
      </c>
      <c r="M1049" s="18">
        <v>1.4553400000000001</v>
      </c>
      <c r="N1049" s="18">
        <v>7.9</v>
      </c>
      <c r="P1049" s="18">
        <v>8.1</v>
      </c>
      <c r="Q1049" s="18">
        <f t="shared" si="131"/>
        <v>0.81</v>
      </c>
      <c r="R1049" s="41">
        <v>3</v>
      </c>
      <c r="S1049" s="18"/>
      <c r="T1049" s="18">
        <v>7.1</v>
      </c>
      <c r="U1049" s="18">
        <f t="shared" si="132"/>
        <v>0.71</v>
      </c>
      <c r="V1049" s="41">
        <v>3</v>
      </c>
      <c r="W1049" s="18"/>
      <c r="X1049" s="18">
        <f>P1049+T1049</f>
        <v>15.2</v>
      </c>
      <c r="Y1049" s="18">
        <f t="shared" si="133"/>
        <v>1.52</v>
      </c>
      <c r="Z1049" s="41">
        <v>3</v>
      </c>
      <c r="AA1049" s="41"/>
    </row>
    <row r="1050" spans="1:27" s="20" customFormat="1" ht="15.35" x14ac:dyDescent="0.5">
      <c r="A1050" s="1" t="s">
        <v>439</v>
      </c>
      <c r="B1050" s="18">
        <v>32.5833333333333</v>
      </c>
      <c r="C1050" s="18">
        <v>119.7</v>
      </c>
      <c r="D1050" s="18">
        <v>34</v>
      </c>
      <c r="E1050" s="18">
        <v>45</v>
      </c>
      <c r="F1050" s="18">
        <v>21</v>
      </c>
      <c r="G1050" s="18">
        <v>1</v>
      </c>
      <c r="H1050" s="18" t="s">
        <v>435</v>
      </c>
      <c r="I1050" s="18" t="s">
        <v>440</v>
      </c>
      <c r="J1050" s="18">
        <v>14.5</v>
      </c>
      <c r="K1050" s="18">
        <v>1074.892857</v>
      </c>
      <c r="L1050" s="18">
        <v>15</v>
      </c>
      <c r="M1050" s="18">
        <v>1.4553400000000001</v>
      </c>
      <c r="N1050" s="18">
        <v>6.9</v>
      </c>
      <c r="P1050" s="18">
        <v>3.5</v>
      </c>
      <c r="Q1050" s="18">
        <f t="shared" si="131"/>
        <v>0.35000000000000003</v>
      </c>
      <c r="R1050" s="41">
        <v>3</v>
      </c>
      <c r="S1050" s="18"/>
      <c r="T1050" s="18">
        <v>1.4</v>
      </c>
      <c r="U1050" s="18">
        <f t="shared" si="132"/>
        <v>0.13999999999999999</v>
      </c>
      <c r="V1050" s="41">
        <v>3</v>
      </c>
      <c r="W1050" s="18"/>
      <c r="X1050" s="18">
        <f>P1050+T1050</f>
        <v>4.9000000000000004</v>
      </c>
      <c r="Y1050" s="18">
        <f t="shared" si="133"/>
        <v>0.49000000000000005</v>
      </c>
      <c r="Z1050" s="41">
        <v>3</v>
      </c>
      <c r="AA1050" s="41"/>
    </row>
    <row r="1051" spans="1:27" s="20" customFormat="1" ht="15.35" x14ac:dyDescent="0.5">
      <c r="A1051" s="1"/>
      <c r="B1051" s="18">
        <v>32.066666666666698</v>
      </c>
      <c r="C1051" s="18">
        <v>118.966666666667</v>
      </c>
      <c r="D1051" s="18">
        <v>33</v>
      </c>
      <c r="E1051" s="18">
        <v>31</v>
      </c>
      <c r="F1051" s="18">
        <v>36</v>
      </c>
      <c r="G1051" s="18">
        <v>1</v>
      </c>
      <c r="H1051" s="18" t="s">
        <v>441</v>
      </c>
      <c r="I1051" s="18" t="s">
        <v>442</v>
      </c>
      <c r="J1051" s="18">
        <v>17.8</v>
      </c>
      <c r="K1051" s="18">
        <v>1181.0214289999999</v>
      </c>
      <c r="L1051" s="18">
        <v>15</v>
      </c>
      <c r="M1051" s="18">
        <v>1.5023</v>
      </c>
      <c r="N1051" s="18">
        <v>5.5</v>
      </c>
      <c r="P1051" s="18">
        <v>16.5</v>
      </c>
      <c r="Q1051" s="18">
        <f t="shared" si="131"/>
        <v>1.6500000000000001</v>
      </c>
      <c r="R1051" s="41">
        <v>3</v>
      </c>
      <c r="S1051" s="18"/>
      <c r="T1051" s="18">
        <v>148.6</v>
      </c>
      <c r="U1051" s="18">
        <f t="shared" si="132"/>
        <v>14.86</v>
      </c>
      <c r="V1051" s="41">
        <v>3</v>
      </c>
      <c r="W1051" s="18"/>
      <c r="X1051" s="18">
        <f>P1051+T1051</f>
        <v>165.1</v>
      </c>
      <c r="Y1051" s="18">
        <f t="shared" si="133"/>
        <v>16.510000000000002</v>
      </c>
      <c r="Z1051" s="41">
        <v>3</v>
      </c>
      <c r="AA1051" s="41"/>
    </row>
    <row r="1052" spans="1:27" s="20" customFormat="1" ht="15.35" x14ac:dyDescent="0.5">
      <c r="A1052" s="1" t="s">
        <v>447</v>
      </c>
      <c r="B1052" s="18">
        <v>32.066666666666698</v>
      </c>
      <c r="C1052" s="18">
        <v>118.966666666667</v>
      </c>
      <c r="D1052" s="18">
        <v>33</v>
      </c>
      <c r="E1052" s="18">
        <v>31</v>
      </c>
      <c r="F1052" s="18">
        <v>36</v>
      </c>
      <c r="G1052" s="18">
        <v>1</v>
      </c>
      <c r="H1052" s="18" t="s">
        <v>446</v>
      </c>
      <c r="I1052" s="18" t="s">
        <v>443</v>
      </c>
      <c r="J1052" s="18">
        <v>14.5</v>
      </c>
      <c r="K1052" s="18">
        <v>1181.0214289999999</v>
      </c>
      <c r="L1052" s="18">
        <v>15</v>
      </c>
      <c r="M1052" s="18">
        <v>1.5023</v>
      </c>
      <c r="N1052" s="18">
        <v>5.1665999999999999</v>
      </c>
      <c r="P1052" s="18">
        <v>80.099999999999994</v>
      </c>
      <c r="Q1052" s="18">
        <f t="shared" si="131"/>
        <v>8.01</v>
      </c>
      <c r="R1052" s="41">
        <v>3</v>
      </c>
      <c r="S1052" s="18"/>
      <c r="T1052" s="18">
        <v>201.5</v>
      </c>
      <c r="U1052" s="18">
        <f t="shared" si="132"/>
        <v>20.150000000000002</v>
      </c>
      <c r="V1052" s="41">
        <v>3</v>
      </c>
      <c r="W1052" s="18"/>
      <c r="X1052" s="18">
        <f>P1052+T1052</f>
        <v>281.60000000000002</v>
      </c>
      <c r="Y1052" s="18">
        <f t="shared" si="133"/>
        <v>28.160000000000004</v>
      </c>
      <c r="Z1052" s="41">
        <v>3</v>
      </c>
      <c r="AA1052" s="41"/>
    </row>
    <row r="1053" spans="1:27" s="20" customFormat="1" ht="15.35" x14ac:dyDescent="0.5">
      <c r="A1053" s="1"/>
      <c r="B1053" s="18">
        <v>32.066666666666698</v>
      </c>
      <c r="C1053" s="18">
        <v>118.966666666667</v>
      </c>
      <c r="D1053" s="18">
        <v>33</v>
      </c>
      <c r="E1053" s="18">
        <v>31</v>
      </c>
      <c r="F1053" s="18">
        <v>36</v>
      </c>
      <c r="G1053" s="18">
        <v>1</v>
      </c>
      <c r="H1053" s="18" t="s">
        <v>446</v>
      </c>
      <c r="I1053" s="18" t="s">
        <v>444</v>
      </c>
      <c r="J1053" s="18">
        <v>14.5</v>
      </c>
      <c r="K1053" s="18">
        <v>1181.0214289999999</v>
      </c>
      <c r="L1053" s="18">
        <v>15</v>
      </c>
      <c r="M1053" s="18">
        <v>1.5023</v>
      </c>
      <c r="N1053" s="18">
        <v>5.0495999999999999</v>
      </c>
      <c r="P1053" s="18">
        <v>97.6</v>
      </c>
      <c r="Q1053" s="18">
        <f t="shared" si="131"/>
        <v>9.76</v>
      </c>
      <c r="R1053" s="41">
        <v>3</v>
      </c>
      <c r="S1053" s="18"/>
      <c r="T1053" s="18">
        <v>218.6</v>
      </c>
      <c r="U1053" s="18">
        <f t="shared" si="132"/>
        <v>21.86</v>
      </c>
      <c r="V1053" s="41">
        <v>3</v>
      </c>
      <c r="W1053" s="18"/>
      <c r="X1053" s="18">
        <f>P1053+T1053</f>
        <v>316.2</v>
      </c>
      <c r="Y1053" s="18">
        <f t="shared" si="133"/>
        <v>31.62</v>
      </c>
      <c r="Z1053" s="41">
        <v>3</v>
      </c>
      <c r="AA1053" s="41"/>
    </row>
    <row r="1054" spans="1:27" s="20" customFormat="1" ht="15.35" x14ac:dyDescent="0.5">
      <c r="A1054" s="1"/>
      <c r="B1054" s="18">
        <v>32.066666666666698</v>
      </c>
      <c r="C1054" s="18">
        <v>118.966666666667</v>
      </c>
      <c r="D1054" s="18">
        <v>33</v>
      </c>
      <c r="E1054" s="18">
        <v>31</v>
      </c>
      <c r="F1054" s="18">
        <v>36</v>
      </c>
      <c r="G1054" s="18">
        <v>1</v>
      </c>
      <c r="H1054" s="18" t="s">
        <v>446</v>
      </c>
      <c r="I1054" s="18" t="s">
        <v>445</v>
      </c>
      <c r="J1054" s="18">
        <v>14.5</v>
      </c>
      <c r="K1054" s="18">
        <v>1181.0214289999999</v>
      </c>
      <c r="L1054" s="18">
        <v>15</v>
      </c>
      <c r="M1054" s="18">
        <v>1.5023</v>
      </c>
      <c r="N1054" s="18">
        <v>4.9325999999999999</v>
      </c>
      <c r="P1054" s="18">
        <v>112</v>
      </c>
      <c r="Q1054" s="18">
        <f t="shared" si="131"/>
        <v>11.200000000000001</v>
      </c>
      <c r="R1054" s="41">
        <v>4</v>
      </c>
      <c r="S1054" s="18"/>
      <c r="T1054" s="18">
        <v>244.7</v>
      </c>
      <c r="U1054" s="18">
        <f t="shared" si="132"/>
        <v>24.47</v>
      </c>
      <c r="V1054" s="41">
        <v>4</v>
      </c>
      <c r="W1054" s="18"/>
      <c r="X1054" s="18">
        <f>P1054+T1054</f>
        <v>356.7</v>
      </c>
      <c r="Y1054" s="18">
        <f t="shared" si="133"/>
        <v>35.67</v>
      </c>
      <c r="Z1054" s="41">
        <v>4</v>
      </c>
      <c r="AA1054" s="41"/>
    </row>
    <row r="1055" spans="1:27" s="20" customFormat="1" ht="15.35" x14ac:dyDescent="0.5">
      <c r="A1055" s="1"/>
      <c r="B1055" s="18">
        <v>32.066666666666698</v>
      </c>
      <c r="C1055" s="18">
        <v>118.966666666667</v>
      </c>
      <c r="D1055" s="18">
        <v>33</v>
      </c>
      <c r="E1055" s="18">
        <v>31</v>
      </c>
      <c r="F1055" s="18">
        <v>36</v>
      </c>
      <c r="G1055" s="18">
        <v>1</v>
      </c>
      <c r="H1055" s="18" t="s">
        <v>448</v>
      </c>
      <c r="I1055" s="18" t="s">
        <v>442</v>
      </c>
      <c r="J1055" s="18">
        <v>25.4</v>
      </c>
      <c r="K1055" s="18">
        <v>1181.0214289999999</v>
      </c>
      <c r="L1055" s="18">
        <v>15</v>
      </c>
      <c r="M1055" s="18">
        <v>1.5023</v>
      </c>
      <c r="N1055" s="18">
        <v>5.4005999999999998</v>
      </c>
      <c r="P1055" s="18">
        <v>18.2</v>
      </c>
      <c r="Q1055" s="18">
        <f t="shared" si="131"/>
        <v>1.82</v>
      </c>
      <c r="R1055" s="41">
        <v>4</v>
      </c>
      <c r="S1055" s="18"/>
      <c r="T1055" s="18">
        <v>159.4</v>
      </c>
      <c r="U1055" s="18">
        <f t="shared" si="132"/>
        <v>15.940000000000001</v>
      </c>
      <c r="V1055" s="41">
        <v>4</v>
      </c>
      <c r="W1055" s="18"/>
      <c r="X1055" s="18">
        <f>P1055+T1055</f>
        <v>177.6</v>
      </c>
      <c r="Y1055" s="18">
        <f t="shared" si="133"/>
        <v>17.760000000000002</v>
      </c>
      <c r="Z1055" s="41">
        <v>4</v>
      </c>
      <c r="AA1055" s="41"/>
    </row>
    <row r="1056" spans="1:27" s="20" customFormat="1" ht="15.35" x14ac:dyDescent="0.5">
      <c r="A1056" s="1"/>
      <c r="B1056" s="18">
        <v>32.066666666666698</v>
      </c>
      <c r="C1056" s="18">
        <v>118.966666666667</v>
      </c>
      <c r="D1056" s="18">
        <v>33</v>
      </c>
      <c r="E1056" s="18">
        <v>31</v>
      </c>
      <c r="F1056" s="18">
        <v>36</v>
      </c>
      <c r="G1056" s="18">
        <v>1</v>
      </c>
      <c r="H1056" s="18" t="s">
        <v>448</v>
      </c>
      <c r="I1056" s="18" t="s">
        <v>443</v>
      </c>
      <c r="J1056" s="18">
        <v>25.4</v>
      </c>
      <c r="K1056" s="18">
        <v>1181.0214289999999</v>
      </c>
      <c r="L1056" s="18">
        <v>15</v>
      </c>
      <c r="M1056" s="18">
        <v>1.5023</v>
      </c>
      <c r="N1056" s="18">
        <v>5.2602000000000002</v>
      </c>
      <c r="P1056" s="18">
        <v>89.4</v>
      </c>
      <c r="Q1056" s="18">
        <f t="shared" si="131"/>
        <v>8.9400000000000013</v>
      </c>
      <c r="R1056" s="41">
        <v>4</v>
      </c>
      <c r="S1056" s="18"/>
      <c r="T1056" s="18">
        <v>223.6</v>
      </c>
      <c r="U1056" s="18">
        <f t="shared" si="132"/>
        <v>22.36</v>
      </c>
      <c r="V1056" s="41">
        <v>4</v>
      </c>
      <c r="W1056" s="18"/>
      <c r="X1056" s="18">
        <f>P1056+T1056</f>
        <v>313</v>
      </c>
      <c r="Y1056" s="18">
        <f t="shared" si="133"/>
        <v>31.3</v>
      </c>
      <c r="Z1056" s="41">
        <v>4</v>
      </c>
      <c r="AA1056" s="41"/>
    </row>
    <row r="1057" spans="1:27" s="20" customFormat="1" ht="15.35" x14ac:dyDescent="0.5">
      <c r="A1057" s="1"/>
      <c r="B1057" s="18">
        <v>32.066666666666698</v>
      </c>
      <c r="C1057" s="18">
        <v>118.966666666667</v>
      </c>
      <c r="D1057" s="18">
        <v>33</v>
      </c>
      <c r="E1057" s="18">
        <v>31</v>
      </c>
      <c r="F1057" s="18">
        <v>36</v>
      </c>
      <c r="G1057" s="18">
        <v>1</v>
      </c>
      <c r="H1057" s="18" t="s">
        <v>448</v>
      </c>
      <c r="I1057" s="18" t="s">
        <v>444</v>
      </c>
      <c r="J1057" s="18">
        <v>25.4</v>
      </c>
      <c r="K1057" s="18">
        <v>1181.0214289999999</v>
      </c>
      <c r="L1057" s="18">
        <v>15</v>
      </c>
      <c r="M1057" s="18">
        <v>1.5023</v>
      </c>
      <c r="N1057" s="18">
        <v>5.19</v>
      </c>
      <c r="P1057" s="18">
        <v>99.6</v>
      </c>
      <c r="Q1057" s="18">
        <f t="shared" si="131"/>
        <v>9.9600000000000009</v>
      </c>
      <c r="R1057" s="41">
        <v>4</v>
      </c>
      <c r="S1057" s="18"/>
      <c r="T1057" s="18">
        <v>232.5</v>
      </c>
      <c r="U1057" s="18">
        <f t="shared" si="132"/>
        <v>23.25</v>
      </c>
      <c r="V1057" s="41">
        <v>4</v>
      </c>
      <c r="W1057" s="18"/>
      <c r="X1057" s="18">
        <f>P1057+T1057</f>
        <v>332.1</v>
      </c>
      <c r="Y1057" s="18">
        <f t="shared" si="133"/>
        <v>33.21</v>
      </c>
      <c r="Z1057" s="41">
        <v>4</v>
      </c>
      <c r="AA1057" s="41"/>
    </row>
    <row r="1058" spans="1:27" s="20" customFormat="1" ht="15.35" x14ac:dyDescent="0.5">
      <c r="A1058" s="1"/>
      <c r="B1058" s="18">
        <v>32.066666666666698</v>
      </c>
      <c r="C1058" s="18">
        <v>118.966666666667</v>
      </c>
      <c r="D1058" s="18">
        <v>33</v>
      </c>
      <c r="E1058" s="18">
        <v>31</v>
      </c>
      <c r="F1058" s="18">
        <v>36</v>
      </c>
      <c r="G1058" s="18">
        <v>1</v>
      </c>
      <c r="H1058" s="18" t="s">
        <v>448</v>
      </c>
      <c r="I1058" s="18" t="s">
        <v>445</v>
      </c>
      <c r="J1058" s="18">
        <v>25.4</v>
      </c>
      <c r="K1058" s="18">
        <v>1181.0214289999999</v>
      </c>
      <c r="L1058" s="18">
        <v>15</v>
      </c>
      <c r="M1058" s="18">
        <v>1.5023</v>
      </c>
      <c r="N1058" s="18">
        <v>5.1197999999999997</v>
      </c>
      <c r="P1058" s="18">
        <v>108.3</v>
      </c>
      <c r="Q1058" s="18">
        <f t="shared" si="131"/>
        <v>10.83</v>
      </c>
      <c r="R1058" s="41">
        <v>4</v>
      </c>
      <c r="S1058" s="18"/>
      <c r="T1058" s="18">
        <v>267.10000000000002</v>
      </c>
      <c r="U1058" s="18">
        <f t="shared" si="132"/>
        <v>26.710000000000004</v>
      </c>
      <c r="V1058" s="41">
        <v>4</v>
      </c>
      <c r="W1058" s="18"/>
      <c r="X1058" s="18">
        <f>P1058+T1058</f>
        <v>375.40000000000003</v>
      </c>
      <c r="Y1058" s="18">
        <f t="shared" si="133"/>
        <v>37.540000000000006</v>
      </c>
      <c r="Z1058" s="41">
        <v>4</v>
      </c>
      <c r="AA1058" s="41"/>
    </row>
    <row r="1059" spans="1:27" s="20" customFormat="1" ht="15.35" x14ac:dyDescent="0.5">
      <c r="A1059" s="1"/>
      <c r="B1059" s="18">
        <v>32.066666666666698</v>
      </c>
      <c r="C1059" s="18">
        <v>118.966666666667</v>
      </c>
      <c r="D1059" s="18">
        <v>33</v>
      </c>
      <c r="E1059" s="18">
        <v>31</v>
      </c>
      <c r="F1059" s="18">
        <v>36</v>
      </c>
      <c r="G1059" s="18">
        <v>1</v>
      </c>
      <c r="H1059" s="18" t="s">
        <v>449</v>
      </c>
      <c r="I1059" s="18" t="s">
        <v>442</v>
      </c>
      <c r="J1059" s="18">
        <v>17.8</v>
      </c>
      <c r="K1059" s="18">
        <v>1181.0214289999999</v>
      </c>
      <c r="L1059" s="18">
        <v>15</v>
      </c>
      <c r="M1059" s="18">
        <v>1.5023</v>
      </c>
      <c r="N1059" s="18">
        <v>5.4005999999999998</v>
      </c>
      <c r="P1059" s="18">
        <v>18.5</v>
      </c>
      <c r="Q1059" s="18">
        <f t="shared" si="131"/>
        <v>1.85</v>
      </c>
      <c r="R1059" s="41">
        <v>4</v>
      </c>
      <c r="S1059" s="18"/>
      <c r="T1059" s="18">
        <v>158.69999999999999</v>
      </c>
      <c r="U1059" s="18">
        <f t="shared" si="132"/>
        <v>15.87</v>
      </c>
      <c r="V1059" s="41">
        <v>4</v>
      </c>
      <c r="W1059" s="18"/>
      <c r="X1059" s="18">
        <f>P1059+T1059</f>
        <v>177.2</v>
      </c>
      <c r="Y1059" s="18">
        <f t="shared" si="133"/>
        <v>17.72</v>
      </c>
      <c r="Z1059" s="41">
        <v>4</v>
      </c>
      <c r="AA1059" s="41"/>
    </row>
    <row r="1060" spans="1:27" s="20" customFormat="1" ht="15.35" x14ac:dyDescent="0.5">
      <c r="A1060" s="1" t="s">
        <v>450</v>
      </c>
      <c r="B1060" s="18">
        <v>32.066666666666698</v>
      </c>
      <c r="C1060" s="18">
        <v>118.966666666667</v>
      </c>
      <c r="D1060" s="18">
        <v>33</v>
      </c>
      <c r="E1060" s="18">
        <v>31</v>
      </c>
      <c r="F1060" s="18">
        <v>36</v>
      </c>
      <c r="G1060" s="18">
        <v>1</v>
      </c>
      <c r="H1060" s="18" t="s">
        <v>449</v>
      </c>
      <c r="I1060" s="18" t="s">
        <v>443</v>
      </c>
      <c r="J1060" s="18">
        <v>17.8</v>
      </c>
      <c r="K1060" s="18">
        <v>1181.0214289999999</v>
      </c>
      <c r="L1060" s="18">
        <v>15</v>
      </c>
      <c r="M1060" s="18">
        <v>1.5023</v>
      </c>
      <c r="N1060" s="18">
        <v>4.4177999999999997</v>
      </c>
      <c r="P1060" s="18">
        <v>81.2</v>
      </c>
      <c r="Q1060" s="18">
        <f t="shared" si="131"/>
        <v>8.120000000000001</v>
      </c>
      <c r="R1060" s="41">
        <v>4</v>
      </c>
      <c r="S1060" s="18"/>
      <c r="T1060" s="18">
        <v>220.1</v>
      </c>
      <c r="U1060" s="18">
        <f t="shared" si="132"/>
        <v>22.01</v>
      </c>
      <c r="V1060" s="41">
        <v>4</v>
      </c>
      <c r="W1060" s="18"/>
      <c r="X1060" s="18">
        <f>P1060+T1060</f>
        <v>301.3</v>
      </c>
      <c r="Y1060" s="18">
        <f t="shared" si="133"/>
        <v>30.130000000000003</v>
      </c>
      <c r="Z1060" s="41">
        <v>4</v>
      </c>
      <c r="AA1060" s="41"/>
    </row>
    <row r="1061" spans="1:27" s="20" customFormat="1" ht="15.35" x14ac:dyDescent="0.5">
      <c r="A1061" s="1"/>
      <c r="B1061" s="18">
        <v>32.066666666666698</v>
      </c>
      <c r="C1061" s="18">
        <v>118.966666666667</v>
      </c>
      <c r="D1061" s="18">
        <v>33</v>
      </c>
      <c r="E1061" s="18">
        <v>31</v>
      </c>
      <c r="F1061" s="18">
        <v>36</v>
      </c>
      <c r="G1061" s="18">
        <v>1</v>
      </c>
      <c r="H1061" s="18" t="s">
        <v>449</v>
      </c>
      <c r="I1061" s="18" t="s">
        <v>444</v>
      </c>
      <c r="J1061" s="18">
        <v>17.8</v>
      </c>
      <c r="K1061" s="18">
        <v>1181.0214289999999</v>
      </c>
      <c r="L1061" s="18">
        <v>15</v>
      </c>
      <c r="M1061" s="18">
        <v>1.5023</v>
      </c>
      <c r="N1061" s="18">
        <v>4.2030000000000003</v>
      </c>
      <c r="P1061" s="18">
        <v>94.3</v>
      </c>
      <c r="Q1061" s="18">
        <f t="shared" si="131"/>
        <v>9.43</v>
      </c>
      <c r="R1061" s="41">
        <v>4</v>
      </c>
      <c r="S1061" s="18"/>
      <c r="T1061" s="18">
        <v>228.5</v>
      </c>
      <c r="U1061" s="18">
        <f t="shared" si="132"/>
        <v>22.85</v>
      </c>
      <c r="V1061" s="41">
        <v>4</v>
      </c>
      <c r="W1061" s="18"/>
      <c r="X1061" s="18">
        <f>P1061+T1061</f>
        <v>322.8</v>
      </c>
      <c r="Y1061" s="18">
        <f t="shared" si="133"/>
        <v>32.28</v>
      </c>
      <c r="Z1061" s="41">
        <v>4</v>
      </c>
      <c r="AA1061" s="41"/>
    </row>
    <row r="1062" spans="1:27" s="20" customFormat="1" ht="15.35" x14ac:dyDescent="0.5">
      <c r="A1062" s="1"/>
      <c r="B1062" s="18">
        <v>32.066666666666698</v>
      </c>
      <c r="C1062" s="18">
        <v>118.966666666667</v>
      </c>
      <c r="D1062" s="18">
        <v>33</v>
      </c>
      <c r="E1062" s="18">
        <v>31</v>
      </c>
      <c r="F1062" s="18">
        <v>36</v>
      </c>
      <c r="G1062" s="18">
        <v>1</v>
      </c>
      <c r="H1062" s="18" t="s">
        <v>449</v>
      </c>
      <c r="I1062" s="18" t="s">
        <v>445</v>
      </c>
      <c r="J1062" s="18">
        <v>17.8</v>
      </c>
      <c r="K1062" s="18">
        <v>1181.0214289999999</v>
      </c>
      <c r="L1062" s="18">
        <v>15</v>
      </c>
      <c r="M1062" s="18">
        <v>1.5023</v>
      </c>
      <c r="N1062" s="18">
        <v>3.7349999999999999</v>
      </c>
      <c r="P1062" s="18">
        <v>110.6</v>
      </c>
      <c r="Q1062" s="18">
        <f t="shared" si="131"/>
        <v>11.06</v>
      </c>
      <c r="R1062" s="41">
        <v>4</v>
      </c>
      <c r="S1062" s="18"/>
      <c r="T1062" s="18">
        <v>253.8</v>
      </c>
      <c r="U1062" s="18">
        <f t="shared" si="132"/>
        <v>25.380000000000003</v>
      </c>
      <c r="V1062" s="41">
        <v>4</v>
      </c>
      <c r="W1062" s="18"/>
      <c r="X1062" s="18">
        <f>P1062+T1062</f>
        <v>364.4</v>
      </c>
      <c r="Y1062" s="18">
        <f t="shared" si="133"/>
        <v>36.44</v>
      </c>
      <c r="Z1062" s="41">
        <v>4</v>
      </c>
      <c r="AA1062" s="41"/>
    </row>
    <row r="1063" spans="1:27" s="20" customFormat="1" ht="15.35" x14ac:dyDescent="0.5">
      <c r="A1063" s="1"/>
      <c r="B1063" s="18">
        <v>-3.9833333333333298</v>
      </c>
      <c r="C1063" s="18">
        <v>-55.516666666666701</v>
      </c>
      <c r="D1063" s="18">
        <v>7</v>
      </c>
      <c r="E1063" s="18">
        <v>41</v>
      </c>
      <c r="F1063" s="18">
        <v>52</v>
      </c>
      <c r="G1063" s="18">
        <v>2</v>
      </c>
      <c r="H1063" s="18" t="s">
        <v>451</v>
      </c>
      <c r="I1063" s="18" t="s">
        <v>452</v>
      </c>
      <c r="J1063" s="18">
        <v>26</v>
      </c>
      <c r="K1063" s="18">
        <v>1996.757143</v>
      </c>
      <c r="L1063" s="18">
        <v>10</v>
      </c>
      <c r="M1063" s="18">
        <v>1.3919600000000001</v>
      </c>
      <c r="N1063" s="18">
        <v>4.5</v>
      </c>
      <c r="P1063" s="18">
        <v>10.199999999999999</v>
      </c>
      <c r="Q1063" s="18">
        <f t="shared" si="131"/>
        <v>1.02</v>
      </c>
      <c r="R1063" s="41">
        <v>3</v>
      </c>
      <c r="S1063" s="18"/>
      <c r="T1063" s="18">
        <v>8.9</v>
      </c>
      <c r="U1063" s="18">
        <f t="shared" si="132"/>
        <v>0.89000000000000012</v>
      </c>
      <c r="V1063" s="41">
        <v>3</v>
      </c>
      <c r="W1063" s="18"/>
      <c r="X1063" s="18">
        <v>1.067650024</v>
      </c>
      <c r="Y1063" s="18">
        <f t="shared" si="133"/>
        <v>0.1067650024</v>
      </c>
      <c r="Z1063" s="41">
        <v>3</v>
      </c>
      <c r="AA1063" s="41"/>
    </row>
    <row r="1064" spans="1:27" s="20" customFormat="1" ht="15.35" x14ac:dyDescent="0.5">
      <c r="A1064" s="1"/>
      <c r="B1064" s="18">
        <v>19.5</v>
      </c>
      <c r="C1064" s="18">
        <v>-105.05</v>
      </c>
      <c r="D1064" s="18">
        <v>73</v>
      </c>
      <c r="E1064" s="18">
        <v>23</v>
      </c>
      <c r="F1064" s="18">
        <v>4</v>
      </c>
      <c r="G1064" s="18">
        <v>2</v>
      </c>
      <c r="H1064" s="18" t="s">
        <v>453</v>
      </c>
      <c r="I1064" s="18" t="s">
        <v>314</v>
      </c>
      <c r="J1064" s="18">
        <v>22</v>
      </c>
      <c r="K1064" s="18">
        <v>966</v>
      </c>
      <c r="L1064" s="18">
        <v>10</v>
      </c>
      <c r="M1064" s="18">
        <v>1.43964</v>
      </c>
      <c r="N1064" s="18">
        <v>7.1</v>
      </c>
      <c r="P1064" s="18">
        <v>9.8000000000000007</v>
      </c>
      <c r="Q1064" s="18">
        <f t="shared" si="131"/>
        <v>0.98000000000000009</v>
      </c>
      <c r="R1064" s="41">
        <v>3</v>
      </c>
      <c r="S1064" s="18"/>
      <c r="T1064" s="18">
        <v>5.3</v>
      </c>
      <c r="U1064" s="18">
        <f t="shared" si="132"/>
        <v>0.53</v>
      </c>
      <c r="V1064" s="41">
        <v>3</v>
      </c>
      <c r="W1064" s="18"/>
      <c r="X1064" s="18">
        <v>1.5886800539999999</v>
      </c>
      <c r="Y1064" s="18">
        <f t="shared" si="133"/>
        <v>0.15886800540000001</v>
      </c>
      <c r="Z1064" s="41">
        <v>3</v>
      </c>
      <c r="AA1064" s="41"/>
    </row>
    <row r="1065" spans="1:27" s="20" customFormat="1" ht="15.35" x14ac:dyDescent="0.5">
      <c r="A1065" s="1"/>
      <c r="B1065" s="18">
        <v>19.5</v>
      </c>
      <c r="C1065" s="18">
        <v>-105.05</v>
      </c>
      <c r="D1065" s="18">
        <v>73</v>
      </c>
      <c r="E1065" s="18">
        <v>23</v>
      </c>
      <c r="F1065" s="18">
        <v>4</v>
      </c>
      <c r="G1065" s="18">
        <v>2</v>
      </c>
      <c r="H1065" s="18" t="s">
        <v>453</v>
      </c>
      <c r="I1065" s="18" t="s">
        <v>314</v>
      </c>
      <c r="J1065" s="18">
        <v>20</v>
      </c>
      <c r="K1065" s="18">
        <v>966</v>
      </c>
      <c r="L1065" s="18">
        <v>10</v>
      </c>
      <c r="M1065" s="18">
        <v>1.43964</v>
      </c>
      <c r="N1065" s="18">
        <v>6.4</v>
      </c>
      <c r="P1065" s="18">
        <v>7.2</v>
      </c>
      <c r="Q1065" s="18">
        <f t="shared" si="131"/>
        <v>0.72000000000000008</v>
      </c>
      <c r="R1065" s="41">
        <v>3</v>
      </c>
      <c r="S1065" s="18"/>
      <c r="T1065" s="18">
        <v>4.5</v>
      </c>
      <c r="U1065" s="18">
        <f t="shared" si="132"/>
        <v>0.45</v>
      </c>
      <c r="V1065" s="41">
        <v>3</v>
      </c>
      <c r="W1065" s="18"/>
      <c r="X1065" s="18">
        <v>1.5886800539999999</v>
      </c>
      <c r="Y1065" s="18">
        <f t="shared" si="133"/>
        <v>0.15886800540000001</v>
      </c>
      <c r="Z1065" s="41">
        <v>3</v>
      </c>
      <c r="AA1065" s="41"/>
    </row>
    <row r="1066" spans="1:27" s="20" customFormat="1" ht="15.35" x14ac:dyDescent="0.5">
      <c r="A1066" s="1"/>
      <c r="B1066" s="18">
        <v>-3.9833333333333298</v>
      </c>
      <c r="C1066" s="18">
        <v>-55.516666666666701</v>
      </c>
      <c r="D1066" s="18">
        <v>7</v>
      </c>
      <c r="E1066" s="18">
        <v>41</v>
      </c>
      <c r="F1066" s="18">
        <v>52</v>
      </c>
      <c r="G1066" s="18">
        <v>2</v>
      </c>
      <c r="H1066" s="18" t="s">
        <v>451</v>
      </c>
      <c r="I1066" s="18" t="s">
        <v>431</v>
      </c>
      <c r="J1066" s="18">
        <v>16</v>
      </c>
      <c r="K1066" s="18">
        <v>1996.757143</v>
      </c>
      <c r="L1066" s="18">
        <v>30</v>
      </c>
      <c r="M1066" s="18">
        <v>1.3919600000000001</v>
      </c>
      <c r="N1066" s="18">
        <v>4.5</v>
      </c>
      <c r="P1066" s="18">
        <v>10.199999999999999</v>
      </c>
      <c r="Q1066" s="18">
        <f t="shared" si="131"/>
        <v>1.02</v>
      </c>
      <c r="R1066" s="41">
        <v>5</v>
      </c>
      <c r="S1066" s="18"/>
      <c r="T1066" s="18">
        <v>8.9</v>
      </c>
      <c r="U1066" s="18">
        <f t="shared" si="132"/>
        <v>0.89000000000000012</v>
      </c>
      <c r="V1066" s="41">
        <v>5</v>
      </c>
      <c r="W1066" s="18"/>
      <c r="X1066" s="18">
        <v>1.067650024</v>
      </c>
      <c r="Y1066" s="18">
        <f t="shared" si="133"/>
        <v>0.1067650024</v>
      </c>
      <c r="Z1066" s="41">
        <v>5</v>
      </c>
      <c r="AA1066" s="41"/>
    </row>
    <row r="1067" spans="1:27" s="20" customFormat="1" ht="15.35" x14ac:dyDescent="0.5">
      <c r="A1067" s="1"/>
      <c r="B1067" s="18">
        <v>-10.5</v>
      </c>
      <c r="C1067" s="18">
        <v>-62.5</v>
      </c>
      <c r="D1067" s="18">
        <v>49</v>
      </c>
      <c r="E1067" s="18">
        <v>17</v>
      </c>
      <c r="F1067" s="18">
        <v>34</v>
      </c>
      <c r="G1067" s="18">
        <v>2</v>
      </c>
      <c r="H1067" s="18" t="s">
        <v>451</v>
      </c>
      <c r="I1067" s="18"/>
      <c r="J1067" s="18">
        <v>20</v>
      </c>
      <c r="K1067" s="18">
        <v>1769.8</v>
      </c>
      <c r="L1067" s="18">
        <v>2</v>
      </c>
      <c r="M1067" s="18">
        <v>1.3244800999999999</v>
      </c>
      <c r="N1067" s="18">
        <v>4.8</v>
      </c>
      <c r="P1067" s="18">
        <v>2.72</v>
      </c>
      <c r="Q1067" s="18">
        <f t="shared" si="131"/>
        <v>0.27200000000000002</v>
      </c>
      <c r="R1067" s="41">
        <v>5</v>
      </c>
      <c r="S1067" s="18"/>
      <c r="T1067" s="18">
        <v>4.8600000000000003</v>
      </c>
      <c r="U1067" s="18">
        <f t="shared" si="132"/>
        <v>0.48600000000000004</v>
      </c>
      <c r="V1067" s="41">
        <v>5</v>
      </c>
      <c r="W1067" s="18"/>
      <c r="X1067" s="18">
        <v>0.8685139771</v>
      </c>
      <c r="Y1067" s="18">
        <f t="shared" si="133"/>
        <v>8.685139771E-2</v>
      </c>
      <c r="Z1067" s="41">
        <v>5</v>
      </c>
      <c r="AA1067" s="41"/>
    </row>
    <row r="1068" spans="1:27" s="20" customFormat="1" ht="15.35" x14ac:dyDescent="0.5">
      <c r="A1068" s="1"/>
      <c r="B1068" s="18">
        <v>-10.5</v>
      </c>
      <c r="C1068" s="18">
        <v>-62.5</v>
      </c>
      <c r="D1068" s="18">
        <v>49</v>
      </c>
      <c r="E1068" s="18">
        <v>17</v>
      </c>
      <c r="F1068" s="18">
        <v>34</v>
      </c>
      <c r="G1068" s="18">
        <v>2</v>
      </c>
      <c r="H1068" s="18" t="s">
        <v>451</v>
      </c>
      <c r="I1068" s="18" t="s">
        <v>454</v>
      </c>
      <c r="J1068" s="18">
        <v>20</v>
      </c>
      <c r="K1068" s="18">
        <v>1769.8</v>
      </c>
      <c r="L1068" s="18">
        <v>2</v>
      </c>
      <c r="M1068" s="18">
        <v>1.3244800999999999</v>
      </c>
      <c r="N1068" s="18">
        <v>4.8</v>
      </c>
      <c r="P1068" s="18">
        <v>5.01</v>
      </c>
      <c r="Q1068" s="18">
        <f t="shared" si="131"/>
        <v>0.501</v>
      </c>
      <c r="R1068" s="41">
        <v>5</v>
      </c>
      <c r="S1068" s="18"/>
      <c r="T1068" s="18">
        <v>0.56999999999999995</v>
      </c>
      <c r="U1068" s="18">
        <f t="shared" si="132"/>
        <v>5.6999999999999995E-2</v>
      </c>
      <c r="V1068" s="41">
        <v>5</v>
      </c>
      <c r="W1068" s="18"/>
      <c r="X1068" s="18">
        <v>0.8685139771</v>
      </c>
      <c r="Y1068" s="18">
        <f t="shared" si="133"/>
        <v>8.685139771E-2</v>
      </c>
      <c r="Z1068" s="41">
        <v>5</v>
      </c>
      <c r="AA1068" s="41"/>
    </row>
    <row r="1069" spans="1:27" s="20" customFormat="1" ht="15.35" x14ac:dyDescent="0.5">
      <c r="A1069" s="1" t="s">
        <v>455</v>
      </c>
      <c r="B1069" s="18">
        <v>-10.5</v>
      </c>
      <c r="C1069" s="18">
        <v>-62.5</v>
      </c>
      <c r="D1069" s="18">
        <v>49</v>
      </c>
      <c r="E1069" s="18">
        <v>17</v>
      </c>
      <c r="F1069" s="18">
        <v>34</v>
      </c>
      <c r="G1069" s="18">
        <v>2</v>
      </c>
      <c r="H1069" s="18" t="s">
        <v>451</v>
      </c>
      <c r="I1069" s="18" t="s">
        <v>456</v>
      </c>
      <c r="J1069" s="18">
        <v>20</v>
      </c>
      <c r="K1069" s="18">
        <v>1769.8</v>
      </c>
      <c r="L1069" s="18">
        <v>2</v>
      </c>
      <c r="M1069" s="18">
        <v>1.3244800999999999</v>
      </c>
      <c r="N1069" s="18">
        <v>4.8</v>
      </c>
      <c r="P1069" s="18">
        <v>5.01</v>
      </c>
      <c r="Q1069" s="18">
        <f t="shared" si="131"/>
        <v>0.501</v>
      </c>
      <c r="R1069" s="41">
        <v>5</v>
      </c>
      <c r="S1069" s="18"/>
      <c r="T1069" s="18">
        <v>1.06</v>
      </c>
      <c r="U1069" s="18">
        <f t="shared" si="132"/>
        <v>0.10600000000000001</v>
      </c>
      <c r="V1069" s="41">
        <v>5</v>
      </c>
      <c r="W1069" s="18"/>
      <c r="X1069" s="18">
        <v>0.8685139771</v>
      </c>
      <c r="Y1069" s="18">
        <f t="shared" si="133"/>
        <v>8.685139771E-2</v>
      </c>
      <c r="Z1069" s="41">
        <v>5</v>
      </c>
      <c r="AA1069" s="41"/>
    </row>
    <row r="1070" spans="1:27" s="20" customFormat="1" ht="15.35" x14ac:dyDescent="0.5">
      <c r="A1070" s="1"/>
      <c r="B1070" s="18">
        <v>-10.5</v>
      </c>
      <c r="C1070" s="18">
        <v>-62.5</v>
      </c>
      <c r="D1070" s="18">
        <v>49</v>
      </c>
      <c r="E1070" s="18">
        <v>17</v>
      </c>
      <c r="F1070" s="18">
        <v>34</v>
      </c>
      <c r="G1070" s="18">
        <v>2</v>
      </c>
      <c r="H1070" s="18" t="s">
        <v>451</v>
      </c>
      <c r="I1070" s="18" t="s">
        <v>457</v>
      </c>
      <c r="J1070" s="18">
        <v>20</v>
      </c>
      <c r="K1070" s="18">
        <v>1769.8</v>
      </c>
      <c r="L1070" s="18">
        <v>2</v>
      </c>
      <c r="M1070" s="18">
        <v>1.3244800999999999</v>
      </c>
      <c r="N1070" s="18">
        <v>4.8</v>
      </c>
      <c r="P1070" s="18">
        <v>8.15</v>
      </c>
      <c r="Q1070" s="18">
        <f t="shared" si="131"/>
        <v>0.81500000000000006</v>
      </c>
      <c r="R1070" s="41">
        <v>5</v>
      </c>
      <c r="S1070" s="18"/>
      <c r="T1070" s="18">
        <v>0.67</v>
      </c>
      <c r="U1070" s="18">
        <f t="shared" si="132"/>
        <v>6.7000000000000004E-2</v>
      </c>
      <c r="V1070" s="41">
        <v>5</v>
      </c>
      <c r="W1070" s="18"/>
      <c r="X1070" s="18">
        <v>0.8685139771</v>
      </c>
      <c r="Y1070" s="18">
        <f t="shared" si="133"/>
        <v>8.685139771E-2</v>
      </c>
      <c r="Z1070" s="41">
        <v>5</v>
      </c>
      <c r="AA1070" s="41"/>
    </row>
    <row r="1071" spans="1:27" s="20" customFormat="1" ht="15.35" x14ac:dyDescent="0.5">
      <c r="A1071" s="1"/>
      <c r="B1071" s="18">
        <v>-10.5</v>
      </c>
      <c r="C1071" s="18">
        <v>-62.5</v>
      </c>
      <c r="D1071" s="18">
        <v>49</v>
      </c>
      <c r="E1071" s="18">
        <v>17</v>
      </c>
      <c r="F1071" s="18">
        <v>34</v>
      </c>
      <c r="G1071" s="18">
        <v>2</v>
      </c>
      <c r="H1071" s="18" t="s">
        <v>451</v>
      </c>
      <c r="I1071" s="18" t="s">
        <v>458</v>
      </c>
      <c r="J1071" s="18">
        <v>20</v>
      </c>
      <c r="K1071" s="18">
        <v>1769.8</v>
      </c>
      <c r="L1071" s="18">
        <v>2</v>
      </c>
      <c r="M1071" s="18">
        <v>1.3244800999999999</v>
      </c>
      <c r="N1071" s="18">
        <v>4.8</v>
      </c>
      <c r="P1071" s="18">
        <v>10.61</v>
      </c>
      <c r="Q1071" s="18">
        <f t="shared" si="131"/>
        <v>1.0609999999999999</v>
      </c>
      <c r="R1071" s="41">
        <v>5</v>
      </c>
      <c r="S1071" s="18"/>
      <c r="T1071" s="18">
        <v>0.78</v>
      </c>
      <c r="U1071" s="18">
        <f t="shared" si="132"/>
        <v>7.8000000000000014E-2</v>
      </c>
      <c r="V1071" s="41">
        <v>5</v>
      </c>
      <c r="W1071" s="18"/>
      <c r="X1071" s="18">
        <v>0.8685139771</v>
      </c>
      <c r="Y1071" s="18">
        <f t="shared" si="133"/>
        <v>8.685139771E-2</v>
      </c>
      <c r="Z1071" s="41">
        <v>5</v>
      </c>
      <c r="AA1071" s="41"/>
    </row>
    <row r="1072" spans="1:27" s="20" customFormat="1" ht="15.35" x14ac:dyDescent="0.5">
      <c r="A1072" s="1" t="s">
        <v>459</v>
      </c>
      <c r="B1072" s="18">
        <v>-10.5</v>
      </c>
      <c r="C1072" s="18">
        <v>-62.5</v>
      </c>
      <c r="D1072" s="18">
        <v>49</v>
      </c>
      <c r="E1072" s="18">
        <v>17</v>
      </c>
      <c r="F1072" s="18">
        <v>34</v>
      </c>
      <c r="G1072" s="18">
        <v>2</v>
      </c>
      <c r="H1072" s="18" t="s">
        <v>451</v>
      </c>
      <c r="I1072" s="18" t="s">
        <v>460</v>
      </c>
      <c r="J1072" s="18">
        <v>20</v>
      </c>
      <c r="K1072" s="18">
        <v>1769.8</v>
      </c>
      <c r="L1072" s="18">
        <v>2</v>
      </c>
      <c r="M1072" s="18">
        <v>1.3244800999999999</v>
      </c>
      <c r="N1072" s="18">
        <v>4.8</v>
      </c>
      <c r="P1072" s="18">
        <v>4.29</v>
      </c>
      <c r="Q1072" s="18">
        <f t="shared" si="131"/>
        <v>0.42900000000000005</v>
      </c>
      <c r="R1072" s="41">
        <v>5</v>
      </c>
      <c r="S1072" s="18"/>
      <c r="T1072" s="18">
        <v>0.87</v>
      </c>
      <c r="U1072" s="18">
        <f t="shared" si="132"/>
        <v>8.7000000000000008E-2</v>
      </c>
      <c r="V1072" s="41">
        <v>5</v>
      </c>
      <c r="W1072" s="18"/>
      <c r="X1072" s="18">
        <v>0.8685139771</v>
      </c>
      <c r="Y1072" s="18">
        <f t="shared" si="133"/>
        <v>8.685139771E-2</v>
      </c>
      <c r="Z1072" s="41">
        <v>5</v>
      </c>
      <c r="AA1072" s="41"/>
    </row>
    <row r="1073" spans="1:27" s="20" customFormat="1" ht="15.35" x14ac:dyDescent="0.5">
      <c r="A1073" s="1"/>
      <c r="B1073" s="18">
        <v>-10.5</v>
      </c>
      <c r="C1073" s="18">
        <v>-62.5</v>
      </c>
      <c r="D1073" s="18">
        <v>49</v>
      </c>
      <c r="E1073" s="18">
        <v>17</v>
      </c>
      <c r="F1073" s="18">
        <v>34</v>
      </c>
      <c r="G1073" s="18">
        <v>2</v>
      </c>
      <c r="H1073" s="18" t="s">
        <v>451</v>
      </c>
      <c r="I1073" s="18" t="s">
        <v>461</v>
      </c>
      <c r="J1073" s="18">
        <v>20</v>
      </c>
      <c r="K1073" s="18">
        <v>1769.8</v>
      </c>
      <c r="L1073" s="18">
        <v>2</v>
      </c>
      <c r="M1073" s="18">
        <v>1.3244800999999999</v>
      </c>
      <c r="N1073" s="18">
        <v>4.8</v>
      </c>
      <c r="P1073" s="18">
        <v>8.3000000000000007</v>
      </c>
      <c r="Q1073" s="18">
        <f t="shared" si="131"/>
        <v>0.83000000000000007</v>
      </c>
      <c r="R1073" s="41">
        <v>5</v>
      </c>
      <c r="S1073" s="18"/>
      <c r="T1073" s="18">
        <v>0.78</v>
      </c>
      <c r="U1073" s="18">
        <f t="shared" si="132"/>
        <v>7.8000000000000014E-2</v>
      </c>
      <c r="V1073" s="41">
        <v>5</v>
      </c>
      <c r="W1073" s="18"/>
      <c r="X1073" s="18">
        <v>0.8685139771</v>
      </c>
      <c r="Y1073" s="18">
        <f t="shared" si="133"/>
        <v>8.685139771E-2</v>
      </c>
      <c r="Z1073" s="41">
        <v>5</v>
      </c>
      <c r="AA1073" s="41"/>
    </row>
    <row r="1074" spans="1:27" s="20" customFormat="1" ht="15.35" x14ac:dyDescent="0.5">
      <c r="A1074" s="1"/>
      <c r="B1074" s="18">
        <v>20.8</v>
      </c>
      <c r="C1074" s="18">
        <v>-156.23333333333301</v>
      </c>
      <c r="D1074" s="18">
        <v>22</v>
      </c>
      <c r="E1074" s="18">
        <v>31</v>
      </c>
      <c r="F1074" s="18">
        <v>47</v>
      </c>
      <c r="G1074" s="18">
        <v>2</v>
      </c>
      <c r="H1074" s="18" t="s">
        <v>451</v>
      </c>
      <c r="I1074" s="18" t="s">
        <v>462</v>
      </c>
      <c r="J1074" s="18">
        <v>16</v>
      </c>
      <c r="K1074" s="18">
        <v>2803.1</v>
      </c>
      <c r="L1074" s="18">
        <v>12</v>
      </c>
      <c r="M1074" s="18">
        <v>1.0523800000000001</v>
      </c>
      <c r="N1074" s="18">
        <v>5.2</v>
      </c>
      <c r="P1074" s="18">
        <v>19</v>
      </c>
      <c r="Q1074" s="18">
        <f t="shared" si="131"/>
        <v>1.9000000000000001</v>
      </c>
      <c r="R1074" s="41">
        <v>5</v>
      </c>
      <c r="S1074" s="18"/>
      <c r="T1074" s="18">
        <v>36</v>
      </c>
      <c r="U1074" s="18">
        <f t="shared" si="132"/>
        <v>3.6</v>
      </c>
      <c r="V1074" s="41">
        <v>5</v>
      </c>
      <c r="W1074" s="18"/>
      <c r="X1074" s="18">
        <v>1.9108199459999999</v>
      </c>
      <c r="Y1074" s="18">
        <f t="shared" si="133"/>
        <v>0.1910819946</v>
      </c>
      <c r="Z1074" s="41">
        <v>5</v>
      </c>
      <c r="AA1074" s="41"/>
    </row>
    <row r="1075" spans="1:27" s="20" customFormat="1" ht="15.35" x14ac:dyDescent="0.5">
      <c r="A1075" s="1"/>
      <c r="B1075" s="18">
        <v>20.8</v>
      </c>
      <c r="C1075" s="18">
        <v>-156.23333333333301</v>
      </c>
      <c r="D1075" s="18">
        <v>22</v>
      </c>
      <c r="E1075" s="18">
        <v>31</v>
      </c>
      <c r="F1075" s="18">
        <v>47</v>
      </c>
      <c r="G1075" s="18">
        <v>2</v>
      </c>
      <c r="H1075" s="18" t="s">
        <v>451</v>
      </c>
      <c r="I1075" s="18" t="s">
        <v>463</v>
      </c>
      <c r="J1075" s="18">
        <v>16</v>
      </c>
      <c r="K1075" s="18">
        <v>2803.1</v>
      </c>
      <c r="L1075" s="18">
        <v>12</v>
      </c>
      <c r="M1075" s="18">
        <v>1.0523800000000001</v>
      </c>
      <c r="N1075" s="18">
        <v>5.2</v>
      </c>
      <c r="P1075" s="18">
        <v>18</v>
      </c>
      <c r="Q1075" s="18">
        <f t="shared" si="131"/>
        <v>1.8</v>
      </c>
      <c r="R1075" s="41">
        <v>5</v>
      </c>
      <c r="S1075" s="18"/>
      <c r="T1075" s="18">
        <v>11</v>
      </c>
      <c r="U1075" s="18">
        <f t="shared" si="132"/>
        <v>1.1000000000000001</v>
      </c>
      <c r="V1075" s="41">
        <v>5</v>
      </c>
      <c r="W1075" s="18"/>
      <c r="X1075" s="18">
        <v>1.9108199459999999</v>
      </c>
      <c r="Y1075" s="18">
        <f t="shared" si="133"/>
        <v>0.1910819946</v>
      </c>
      <c r="Z1075" s="41">
        <v>5</v>
      </c>
      <c r="AA1075" s="41"/>
    </row>
    <row r="1076" spans="1:27" s="20" customFormat="1" ht="15.35" x14ac:dyDescent="0.5">
      <c r="A1076" s="1"/>
      <c r="B1076" s="18">
        <v>20.8</v>
      </c>
      <c r="C1076" s="18">
        <v>-156.23333333333301</v>
      </c>
      <c r="D1076" s="18">
        <v>22</v>
      </c>
      <c r="E1076" s="18">
        <v>31</v>
      </c>
      <c r="F1076" s="18">
        <v>47</v>
      </c>
      <c r="G1076" s="18">
        <v>2</v>
      </c>
      <c r="H1076" s="18" t="s">
        <v>451</v>
      </c>
      <c r="I1076" s="18" t="s">
        <v>464</v>
      </c>
      <c r="J1076" s="18">
        <v>16</v>
      </c>
      <c r="K1076" s="18">
        <v>2803.1</v>
      </c>
      <c r="L1076" s="18">
        <v>12</v>
      </c>
      <c r="M1076" s="18">
        <v>1.0523800000000001</v>
      </c>
      <c r="N1076" s="18">
        <v>5.2</v>
      </c>
      <c r="P1076" s="18">
        <v>41</v>
      </c>
      <c r="Q1076" s="18">
        <f t="shared" si="131"/>
        <v>4.1000000000000005</v>
      </c>
      <c r="R1076" s="41">
        <v>5</v>
      </c>
      <c r="S1076" s="18"/>
      <c r="T1076" s="18">
        <v>2</v>
      </c>
      <c r="U1076" s="18">
        <f t="shared" si="132"/>
        <v>0.2</v>
      </c>
      <c r="V1076" s="41">
        <v>5</v>
      </c>
      <c r="W1076" s="18"/>
      <c r="X1076" s="18">
        <v>1.9108199459999999</v>
      </c>
      <c r="Y1076" s="18">
        <f t="shared" si="133"/>
        <v>0.1910819946</v>
      </c>
      <c r="Z1076" s="41">
        <v>5</v>
      </c>
      <c r="AA1076" s="41"/>
    </row>
    <row r="1077" spans="1:27" s="20" customFormat="1" ht="15.35" x14ac:dyDescent="0.5">
      <c r="A1077" s="1"/>
      <c r="B1077" s="18">
        <v>19.883333333333301</v>
      </c>
      <c r="C1077" s="18">
        <v>-155.583333333333</v>
      </c>
      <c r="D1077" s="18">
        <v>40</v>
      </c>
      <c r="E1077" s="18">
        <v>33</v>
      </c>
      <c r="F1077" s="18">
        <v>27</v>
      </c>
      <c r="G1077" s="18">
        <v>2</v>
      </c>
      <c r="H1077" s="18" t="s">
        <v>465</v>
      </c>
      <c r="I1077" s="18" t="s">
        <v>466</v>
      </c>
      <c r="J1077" s="18">
        <v>16</v>
      </c>
      <c r="K1077" s="18">
        <v>1411.0714290000001</v>
      </c>
      <c r="L1077" s="18">
        <v>10</v>
      </c>
      <c r="M1077" s="18">
        <v>0.80991999999999997</v>
      </c>
      <c r="N1077" s="18">
        <v>4.9000000000000004</v>
      </c>
      <c r="P1077" s="18">
        <v>6.7</v>
      </c>
      <c r="Q1077" s="18">
        <f t="shared" si="131"/>
        <v>0.67</v>
      </c>
      <c r="R1077" s="41">
        <v>5</v>
      </c>
      <c r="S1077" s="18"/>
      <c r="T1077" s="18">
        <v>0.3</v>
      </c>
      <c r="U1077" s="18">
        <f t="shared" si="132"/>
        <v>0.03</v>
      </c>
      <c r="V1077" s="41">
        <v>5</v>
      </c>
      <c r="W1077" s="18"/>
      <c r="X1077" s="18">
        <v>0.9</v>
      </c>
      <c r="Y1077" s="18">
        <f t="shared" si="133"/>
        <v>9.0000000000000011E-2</v>
      </c>
      <c r="Z1077" s="41">
        <v>5</v>
      </c>
      <c r="AA1077" s="41"/>
    </row>
    <row r="1078" spans="1:27" s="20" customFormat="1" ht="15.35" x14ac:dyDescent="0.5">
      <c r="A1078" s="1"/>
      <c r="B1078" s="18">
        <v>19.883333333333301</v>
      </c>
      <c r="C1078" s="18">
        <v>-155.583333333333</v>
      </c>
      <c r="D1078" s="18">
        <v>40</v>
      </c>
      <c r="E1078" s="18">
        <v>33</v>
      </c>
      <c r="F1078" s="18">
        <v>27</v>
      </c>
      <c r="G1078" s="18">
        <v>2</v>
      </c>
      <c r="H1078" s="18" t="s">
        <v>465</v>
      </c>
      <c r="I1078" s="18" t="s">
        <v>467</v>
      </c>
      <c r="J1078" s="18">
        <v>16</v>
      </c>
      <c r="K1078" s="18">
        <v>1411.0714290000001</v>
      </c>
      <c r="L1078" s="18">
        <v>10</v>
      </c>
      <c r="M1078" s="18">
        <v>0.80991999999999997</v>
      </c>
      <c r="N1078" s="18">
        <v>4.6836000000000002</v>
      </c>
      <c r="P1078" s="18">
        <v>17.8</v>
      </c>
      <c r="Q1078" s="18">
        <f t="shared" si="131"/>
        <v>1.7800000000000002</v>
      </c>
      <c r="R1078" s="41">
        <v>5</v>
      </c>
      <c r="S1078" s="18"/>
      <c r="T1078" s="18">
        <v>8.9</v>
      </c>
      <c r="U1078" s="18">
        <f t="shared" si="132"/>
        <v>0.89000000000000012</v>
      </c>
      <c r="V1078" s="41">
        <v>5</v>
      </c>
      <c r="W1078" s="18"/>
      <c r="X1078" s="18">
        <v>1.1000000000000001</v>
      </c>
      <c r="Y1078" s="18">
        <f t="shared" si="133"/>
        <v>0.11000000000000001</v>
      </c>
      <c r="Z1078" s="41">
        <v>5</v>
      </c>
      <c r="AA1078" s="41"/>
    </row>
    <row r="1079" spans="1:27" s="20" customFormat="1" ht="15.35" x14ac:dyDescent="0.5">
      <c r="A1079" s="1" t="s">
        <v>468</v>
      </c>
      <c r="B1079" s="18">
        <v>9.3833333333333293</v>
      </c>
      <c r="C1079" s="18">
        <v>-66.25</v>
      </c>
      <c r="D1079" s="18">
        <v>7</v>
      </c>
      <c r="E1079" s="18">
        <v>25</v>
      </c>
      <c r="F1079" s="18">
        <v>68</v>
      </c>
      <c r="G1079" s="18">
        <v>2</v>
      </c>
      <c r="H1079" s="18" t="s">
        <v>469</v>
      </c>
      <c r="I1079" s="18"/>
      <c r="J1079" s="18">
        <v>35</v>
      </c>
      <c r="K1079" s="18">
        <v>1296.4071429999999</v>
      </c>
      <c r="L1079" s="18">
        <v>10</v>
      </c>
      <c r="M1079" s="18">
        <v>1.4604200000000001</v>
      </c>
      <c r="N1079" s="18">
        <v>4.2</v>
      </c>
      <c r="P1079" s="18">
        <v>130</v>
      </c>
      <c r="Q1079" s="18">
        <f t="shared" si="131"/>
        <v>13</v>
      </c>
      <c r="R1079" s="41">
        <v>5</v>
      </c>
      <c r="S1079" s="18"/>
      <c r="T1079" s="18">
        <v>4</v>
      </c>
      <c r="U1079" s="18">
        <f t="shared" si="132"/>
        <v>0.4</v>
      </c>
      <c r="V1079" s="41">
        <v>5</v>
      </c>
      <c r="W1079" s="18"/>
      <c r="X1079" s="18">
        <v>1.5</v>
      </c>
      <c r="Y1079" s="18">
        <f t="shared" si="133"/>
        <v>0.15000000000000002</v>
      </c>
      <c r="Z1079" s="41">
        <v>5</v>
      </c>
      <c r="AA1079" s="41"/>
    </row>
    <row r="1080" spans="1:27" s="20" customFormat="1" ht="15.35" x14ac:dyDescent="0.5">
      <c r="A1080" s="1"/>
      <c r="B1080" s="18">
        <v>9.3833333333333293</v>
      </c>
      <c r="C1080" s="18">
        <v>-66.25</v>
      </c>
      <c r="D1080" s="18">
        <v>7</v>
      </c>
      <c r="E1080" s="18">
        <v>25</v>
      </c>
      <c r="F1080" s="18">
        <v>68</v>
      </c>
      <c r="G1080" s="18">
        <v>2</v>
      </c>
      <c r="H1080" s="18" t="s">
        <v>469</v>
      </c>
      <c r="I1080" s="18"/>
      <c r="J1080" s="18">
        <v>35</v>
      </c>
      <c r="K1080" s="18">
        <v>1296.4071429999999</v>
      </c>
      <c r="L1080" s="18">
        <v>10</v>
      </c>
      <c r="M1080" s="18">
        <v>1.4604200000000001</v>
      </c>
      <c r="N1080" s="18">
        <v>4.9000000000000004</v>
      </c>
      <c r="P1080" s="18">
        <v>200</v>
      </c>
      <c r="Q1080" s="18">
        <f t="shared" si="131"/>
        <v>20</v>
      </c>
      <c r="R1080" s="41">
        <v>5</v>
      </c>
      <c r="S1080" s="18"/>
      <c r="T1080" s="18">
        <v>12</v>
      </c>
      <c r="U1080" s="18">
        <f t="shared" si="132"/>
        <v>1.2000000000000002</v>
      </c>
      <c r="V1080" s="41">
        <v>5</v>
      </c>
      <c r="W1080" s="18"/>
      <c r="X1080" s="18">
        <v>3.8</v>
      </c>
      <c r="Y1080" s="18">
        <f t="shared" si="133"/>
        <v>0.38</v>
      </c>
      <c r="Z1080" s="41">
        <v>5</v>
      </c>
      <c r="AA1080" s="41"/>
    </row>
    <row r="1081" spans="1:27" s="20" customFormat="1" ht="15.35" x14ac:dyDescent="0.5">
      <c r="A1081" s="1"/>
      <c r="B1081" s="18">
        <v>9.3833333333333293</v>
      </c>
      <c r="C1081" s="18">
        <v>-66.25</v>
      </c>
      <c r="D1081" s="18">
        <v>7</v>
      </c>
      <c r="E1081" s="18">
        <v>25</v>
      </c>
      <c r="F1081" s="18">
        <v>68</v>
      </c>
      <c r="G1081" s="18">
        <v>2</v>
      </c>
      <c r="H1081" s="18"/>
      <c r="I1081" s="18"/>
      <c r="J1081" s="18">
        <v>35</v>
      </c>
      <c r="K1081" s="18">
        <v>1296.4071429999999</v>
      </c>
      <c r="L1081" s="18">
        <v>10</v>
      </c>
      <c r="M1081" s="18">
        <v>1.4604200000000001</v>
      </c>
      <c r="N1081" s="18">
        <v>5.3</v>
      </c>
      <c r="P1081" s="18">
        <v>33</v>
      </c>
      <c r="Q1081" s="18">
        <f t="shared" si="131"/>
        <v>3.3000000000000003</v>
      </c>
      <c r="R1081" s="41">
        <v>5</v>
      </c>
      <c r="S1081" s="18"/>
      <c r="T1081" s="18">
        <v>0.72</v>
      </c>
      <c r="U1081" s="18">
        <f t="shared" si="132"/>
        <v>7.1999999999999995E-2</v>
      </c>
      <c r="V1081" s="41">
        <v>5</v>
      </c>
      <c r="W1081" s="18"/>
      <c r="X1081" s="18">
        <v>1.3</v>
      </c>
      <c r="Y1081" s="18">
        <f t="shared" si="133"/>
        <v>0.13</v>
      </c>
      <c r="Z1081" s="41">
        <v>5</v>
      </c>
      <c r="AA1081" s="41"/>
    </row>
    <row r="1082" spans="1:27" s="20" customFormat="1" ht="15.35" x14ac:dyDescent="0.5">
      <c r="A1082" s="1"/>
      <c r="B1082" s="18">
        <v>10.3333333333333</v>
      </c>
      <c r="C1082" s="18">
        <v>-66.9166666666667</v>
      </c>
      <c r="D1082" s="18">
        <v>7</v>
      </c>
      <c r="E1082" s="18">
        <v>25</v>
      </c>
      <c r="F1082" s="18">
        <v>68</v>
      </c>
      <c r="G1082" s="18">
        <v>2</v>
      </c>
      <c r="H1082" s="18"/>
      <c r="I1082" s="18"/>
      <c r="J1082" s="18">
        <v>32</v>
      </c>
      <c r="K1082" s="18">
        <v>1296.4071429999999</v>
      </c>
      <c r="L1082" s="18">
        <v>10</v>
      </c>
      <c r="M1082" s="18">
        <v>1.2</v>
      </c>
      <c r="N1082" s="18">
        <v>3.5</v>
      </c>
      <c r="P1082" s="18">
        <v>140</v>
      </c>
      <c r="Q1082" s="18">
        <f t="shared" si="131"/>
        <v>14</v>
      </c>
      <c r="R1082" s="41">
        <v>5</v>
      </c>
      <c r="S1082" s="18"/>
      <c r="T1082" s="18">
        <v>0.34</v>
      </c>
      <c r="U1082" s="18">
        <f t="shared" si="132"/>
        <v>3.4000000000000002E-2</v>
      </c>
      <c r="V1082" s="41">
        <v>5</v>
      </c>
      <c r="W1082" s="18"/>
      <c r="X1082" s="18">
        <v>3.9</v>
      </c>
      <c r="Y1082" s="18">
        <f t="shared" si="133"/>
        <v>0.39</v>
      </c>
      <c r="Z1082" s="41">
        <v>5</v>
      </c>
      <c r="AA1082" s="41"/>
    </row>
    <row r="1083" spans="1:27" s="20" customFormat="1" ht="15.35" x14ac:dyDescent="0.5">
      <c r="A1083" s="1"/>
      <c r="B1083" s="18">
        <v>59.316666666666698</v>
      </c>
      <c r="C1083" s="18">
        <v>18.066666666666698</v>
      </c>
      <c r="D1083" s="18">
        <v>45</v>
      </c>
      <c r="E1083" s="18">
        <v>35</v>
      </c>
      <c r="F1083" s="18">
        <v>20</v>
      </c>
      <c r="G1083" s="18">
        <v>2</v>
      </c>
      <c r="H1083" s="10" t="s">
        <v>470</v>
      </c>
      <c r="I1083" s="18"/>
      <c r="J1083" s="18">
        <v>17</v>
      </c>
      <c r="K1083" s="18">
        <v>468.25714290000002</v>
      </c>
      <c r="L1083" s="18">
        <v>5</v>
      </c>
      <c r="M1083" s="18">
        <v>1.4743999999999999</v>
      </c>
      <c r="N1083" s="18">
        <v>4.5</v>
      </c>
      <c r="P1083" s="18">
        <v>30</v>
      </c>
      <c r="Q1083" s="18">
        <f t="shared" si="131"/>
        <v>3</v>
      </c>
      <c r="R1083" s="41">
        <v>5</v>
      </c>
      <c r="S1083" s="18"/>
      <c r="T1083" s="18">
        <v>0.1</v>
      </c>
      <c r="U1083" s="18">
        <f t="shared" si="132"/>
        <v>1.0000000000000002E-2</v>
      </c>
      <c r="V1083" s="41">
        <v>5</v>
      </c>
      <c r="W1083" s="18"/>
      <c r="X1083" s="18">
        <v>1.45023999</v>
      </c>
      <c r="Y1083" s="18">
        <f t="shared" si="133"/>
        <v>0.14502399900000001</v>
      </c>
      <c r="Z1083" s="41">
        <v>5</v>
      </c>
      <c r="AA1083" s="41"/>
    </row>
    <row r="1084" spans="1:27" s="20" customFormat="1" ht="15.35" x14ac:dyDescent="0.5">
      <c r="A1084" s="1"/>
      <c r="B1084" s="18">
        <v>59.316666666666698</v>
      </c>
      <c r="C1084" s="18">
        <v>18.066666666666698</v>
      </c>
      <c r="D1084" s="18">
        <v>45</v>
      </c>
      <c r="E1084" s="18">
        <v>35</v>
      </c>
      <c r="F1084" s="18">
        <v>20</v>
      </c>
      <c r="G1084" s="18">
        <v>2</v>
      </c>
      <c r="H1084" s="10" t="s">
        <v>470</v>
      </c>
      <c r="I1084" s="18"/>
      <c r="J1084" s="18">
        <v>3.2</v>
      </c>
      <c r="K1084" s="18">
        <v>468.25714290000002</v>
      </c>
      <c r="L1084" s="18">
        <v>5</v>
      </c>
      <c r="M1084" s="18">
        <v>1.4743999999999999</v>
      </c>
      <c r="N1084" s="18">
        <v>4</v>
      </c>
      <c r="P1084" s="18">
        <v>16</v>
      </c>
      <c r="Q1084" s="18">
        <f t="shared" ref="Q1084:Q1131" si="134">P1084*0.1</f>
        <v>1.6</v>
      </c>
      <c r="R1084" s="41">
        <v>5</v>
      </c>
      <c r="S1084" s="18"/>
      <c r="T1084" s="18">
        <v>1.6</v>
      </c>
      <c r="U1084" s="18">
        <f t="shared" ref="U1084:U1131" si="135">T1084*0.1</f>
        <v>0.16000000000000003</v>
      </c>
      <c r="V1084" s="41">
        <v>5</v>
      </c>
      <c r="W1084" s="18"/>
      <c r="X1084" s="18">
        <v>1.45023999</v>
      </c>
      <c r="Y1084" s="18">
        <f t="shared" ref="Y1084:Y1131" si="136">X1084*0.1</f>
        <v>0.14502399900000001</v>
      </c>
      <c r="Z1084" s="41">
        <v>5</v>
      </c>
      <c r="AA1084" s="41"/>
    </row>
    <row r="1085" spans="1:27" s="20" customFormat="1" ht="15.35" x14ac:dyDescent="0.5">
      <c r="A1085" s="1"/>
      <c r="B1085" s="18">
        <v>10.4333333333333</v>
      </c>
      <c r="C1085" s="18">
        <v>-84</v>
      </c>
      <c r="D1085" s="18">
        <v>32</v>
      </c>
      <c r="E1085" s="18">
        <v>33</v>
      </c>
      <c r="F1085" s="18">
        <v>35</v>
      </c>
      <c r="G1085" s="18">
        <v>2</v>
      </c>
      <c r="H1085" s="18"/>
      <c r="I1085" s="18"/>
      <c r="J1085" s="18">
        <v>24.9</v>
      </c>
      <c r="K1085" s="18">
        <v>4181.3999999999996</v>
      </c>
      <c r="L1085" s="18">
        <v>10</v>
      </c>
      <c r="M1085" s="18">
        <v>1.5765400000000001</v>
      </c>
      <c r="N1085" s="18">
        <v>4.3</v>
      </c>
      <c r="P1085" s="18">
        <v>2.84</v>
      </c>
      <c r="Q1085" s="18">
        <f t="shared" si="134"/>
        <v>0.28399999999999997</v>
      </c>
      <c r="R1085" s="41">
        <v>5</v>
      </c>
      <c r="S1085" s="18"/>
      <c r="T1085" s="18">
        <v>9.2799999999999994</v>
      </c>
      <c r="U1085" s="18">
        <f t="shared" si="135"/>
        <v>0.92799999999999994</v>
      </c>
      <c r="V1085" s="41">
        <v>5</v>
      </c>
      <c r="W1085" s="18"/>
      <c r="X1085" s="18">
        <v>1.059829956</v>
      </c>
      <c r="Y1085" s="18">
        <f t="shared" si="136"/>
        <v>0.1059829956</v>
      </c>
      <c r="Z1085" s="41">
        <v>5</v>
      </c>
      <c r="AA1085" s="41"/>
    </row>
    <row r="1086" spans="1:27" s="20" customFormat="1" ht="15.35" x14ac:dyDescent="0.5">
      <c r="A1086" s="1"/>
      <c r="B1086" s="18">
        <v>10.4333333333333</v>
      </c>
      <c r="C1086" s="18">
        <v>-84</v>
      </c>
      <c r="D1086" s="18">
        <v>32</v>
      </c>
      <c r="E1086" s="18">
        <v>33</v>
      </c>
      <c r="F1086" s="18">
        <v>35</v>
      </c>
      <c r="G1086" s="18">
        <v>2</v>
      </c>
      <c r="H1086" s="18"/>
      <c r="I1086" s="18"/>
      <c r="J1086" s="18">
        <v>25.4</v>
      </c>
      <c r="K1086" s="18">
        <v>4181.3999999999996</v>
      </c>
      <c r="L1086" s="18">
        <v>10</v>
      </c>
      <c r="M1086" s="18">
        <v>1.5765400000000001</v>
      </c>
      <c r="N1086" s="18">
        <v>4.7</v>
      </c>
      <c r="P1086" s="18">
        <v>2.96</v>
      </c>
      <c r="Q1086" s="18">
        <f t="shared" si="134"/>
        <v>0.29599999999999999</v>
      </c>
      <c r="R1086" s="41">
        <v>5</v>
      </c>
      <c r="S1086" s="18"/>
      <c r="T1086" s="18">
        <v>7.36</v>
      </c>
      <c r="U1086" s="18">
        <f t="shared" si="135"/>
        <v>0.7360000000000001</v>
      </c>
      <c r="V1086" s="41">
        <v>5</v>
      </c>
      <c r="W1086" s="18"/>
      <c r="X1086" s="18">
        <v>1.059829956</v>
      </c>
      <c r="Y1086" s="18">
        <f t="shared" si="136"/>
        <v>0.1059829956</v>
      </c>
      <c r="Z1086" s="41">
        <v>5</v>
      </c>
      <c r="AA1086" s="41"/>
    </row>
    <row r="1087" spans="1:27" s="20" customFormat="1" ht="15.35" x14ac:dyDescent="0.5">
      <c r="A1087" s="1" t="s">
        <v>471</v>
      </c>
      <c r="B1087" s="18">
        <v>23.1666666666667</v>
      </c>
      <c r="C1087" s="18">
        <v>112.533333333333</v>
      </c>
      <c r="D1087" s="18">
        <v>43</v>
      </c>
      <c r="E1087" s="18">
        <v>21</v>
      </c>
      <c r="F1087" s="18">
        <v>36</v>
      </c>
      <c r="G1087" s="18">
        <v>2</v>
      </c>
      <c r="H1087" s="18" t="s">
        <v>472</v>
      </c>
      <c r="I1087" s="18"/>
      <c r="J1087" s="18">
        <v>18.5</v>
      </c>
      <c r="K1087" s="18">
        <v>1992.65</v>
      </c>
      <c r="L1087" s="18">
        <v>5</v>
      </c>
      <c r="M1087" s="18">
        <v>1.4367599</v>
      </c>
      <c r="N1087" s="18">
        <v>3.7</v>
      </c>
      <c r="P1087" s="18">
        <v>4</v>
      </c>
      <c r="Q1087" s="18">
        <f t="shared" si="134"/>
        <v>0.4</v>
      </c>
      <c r="R1087" s="41">
        <v>5</v>
      </c>
      <c r="S1087" s="18"/>
      <c r="T1087" s="18">
        <v>11.5</v>
      </c>
      <c r="U1087" s="18">
        <f t="shared" si="135"/>
        <v>1.1500000000000001</v>
      </c>
      <c r="V1087" s="41">
        <v>5</v>
      </c>
      <c r="W1087" s="18"/>
      <c r="X1087" s="18">
        <v>2.5</v>
      </c>
      <c r="Y1087" s="18">
        <f t="shared" si="136"/>
        <v>0.25</v>
      </c>
      <c r="Z1087" s="41">
        <v>5</v>
      </c>
      <c r="AA1087" s="41"/>
    </row>
    <row r="1088" spans="1:27" s="20" customFormat="1" ht="16" x14ac:dyDescent="0.5">
      <c r="A1088" s="1" t="s">
        <v>820</v>
      </c>
      <c r="B1088" s="18">
        <v>23.1666666666667</v>
      </c>
      <c r="C1088" s="18">
        <v>112.533333333333</v>
      </c>
      <c r="D1088" s="18">
        <v>43</v>
      </c>
      <c r="E1088" s="18">
        <v>21</v>
      </c>
      <c r="F1088" s="18">
        <v>36</v>
      </c>
      <c r="G1088" s="18">
        <v>2</v>
      </c>
      <c r="H1088" s="18" t="s">
        <v>472</v>
      </c>
      <c r="I1088" s="18" t="s">
        <v>473</v>
      </c>
      <c r="J1088" s="18">
        <v>18.5</v>
      </c>
      <c r="K1088" s="18">
        <v>1992.65</v>
      </c>
      <c r="L1088" s="18">
        <v>5</v>
      </c>
      <c r="M1088" s="18">
        <v>1.4367599</v>
      </c>
      <c r="N1088" s="18">
        <v>3.7</v>
      </c>
      <c r="P1088" s="18">
        <v>2.9</v>
      </c>
      <c r="Q1088" s="18">
        <f t="shared" si="134"/>
        <v>0.28999999999999998</v>
      </c>
      <c r="R1088" s="41">
        <v>5</v>
      </c>
      <c r="S1088" s="18"/>
      <c r="T1088" s="18">
        <v>6.1</v>
      </c>
      <c r="U1088" s="18">
        <f t="shared" si="135"/>
        <v>0.61</v>
      </c>
      <c r="V1088" s="41">
        <v>5</v>
      </c>
      <c r="W1088" s="18"/>
      <c r="X1088" s="18">
        <v>2.5</v>
      </c>
      <c r="Y1088" s="18">
        <f t="shared" si="136"/>
        <v>0.25</v>
      </c>
      <c r="Z1088" s="41">
        <v>5</v>
      </c>
      <c r="AA1088" s="41"/>
    </row>
    <row r="1089" spans="1:27" s="20" customFormat="1" ht="15.35" x14ac:dyDescent="0.5">
      <c r="A1089" s="1"/>
      <c r="B1089" s="18">
        <v>23.1666666666667</v>
      </c>
      <c r="C1089" s="18">
        <v>112.533333333333</v>
      </c>
      <c r="D1089" s="18">
        <v>43</v>
      </c>
      <c r="E1089" s="18">
        <v>21</v>
      </c>
      <c r="F1089" s="18">
        <v>36</v>
      </c>
      <c r="G1089" s="18">
        <v>2</v>
      </c>
      <c r="H1089" s="18" t="s">
        <v>474</v>
      </c>
      <c r="I1089" s="18"/>
      <c r="J1089" s="18">
        <v>21</v>
      </c>
      <c r="K1089" s="18">
        <v>1992.65</v>
      </c>
      <c r="L1089" s="18">
        <v>5</v>
      </c>
      <c r="M1089" s="18">
        <v>1.4367599</v>
      </c>
      <c r="N1089" s="18">
        <v>4.3</v>
      </c>
      <c r="P1089" s="18">
        <v>3.2</v>
      </c>
      <c r="Q1089" s="18">
        <f t="shared" si="134"/>
        <v>0.32000000000000006</v>
      </c>
      <c r="R1089" s="41">
        <v>5</v>
      </c>
      <c r="S1089" s="18"/>
      <c r="T1089" s="18">
        <v>5.9</v>
      </c>
      <c r="U1089" s="18">
        <f t="shared" si="135"/>
        <v>0.59000000000000008</v>
      </c>
      <c r="V1089" s="41">
        <v>5</v>
      </c>
      <c r="W1089" s="18"/>
      <c r="X1089" s="18">
        <v>1.3</v>
      </c>
      <c r="Y1089" s="18">
        <f t="shared" si="136"/>
        <v>0.13</v>
      </c>
      <c r="Z1089" s="41">
        <v>5</v>
      </c>
      <c r="AA1089" s="41"/>
    </row>
    <row r="1090" spans="1:27" s="20" customFormat="1" ht="15.35" x14ac:dyDescent="0.5">
      <c r="A1090" s="1"/>
      <c r="B1090" s="18">
        <v>23.1666666666667</v>
      </c>
      <c r="C1090" s="18">
        <v>112.533333333333</v>
      </c>
      <c r="D1090" s="18">
        <v>43</v>
      </c>
      <c r="E1090" s="18">
        <v>21</v>
      </c>
      <c r="F1090" s="18">
        <v>36</v>
      </c>
      <c r="G1090" s="18">
        <v>2</v>
      </c>
      <c r="H1090" s="18" t="s">
        <v>474</v>
      </c>
      <c r="I1090" s="18" t="s">
        <v>473</v>
      </c>
      <c r="J1090" s="18">
        <v>21</v>
      </c>
      <c r="K1090" s="18">
        <v>1992.65</v>
      </c>
      <c r="L1090" s="18">
        <v>5</v>
      </c>
      <c r="M1090" s="18">
        <v>1.4367599</v>
      </c>
      <c r="N1090" s="18">
        <v>4.3</v>
      </c>
      <c r="P1090" s="18">
        <v>3.1</v>
      </c>
      <c r="Q1090" s="18">
        <f t="shared" si="134"/>
        <v>0.31000000000000005</v>
      </c>
      <c r="R1090" s="41">
        <v>5</v>
      </c>
      <c r="S1090" s="18"/>
      <c r="T1090" s="18">
        <v>2.6</v>
      </c>
      <c r="U1090" s="18">
        <f t="shared" si="135"/>
        <v>0.26</v>
      </c>
      <c r="V1090" s="41">
        <v>5</v>
      </c>
      <c r="W1090" s="18"/>
      <c r="X1090" s="18">
        <v>1.3</v>
      </c>
      <c r="Y1090" s="18">
        <f t="shared" si="136"/>
        <v>0.13</v>
      </c>
      <c r="Z1090" s="41">
        <v>5</v>
      </c>
      <c r="AA1090" s="41"/>
    </row>
    <row r="1091" spans="1:27" s="20" customFormat="1" ht="15.35" x14ac:dyDescent="0.5">
      <c r="A1091" s="1" t="s">
        <v>475</v>
      </c>
      <c r="B1091" s="18">
        <v>23.1666666666667</v>
      </c>
      <c r="C1091" s="18">
        <v>112.533333333333</v>
      </c>
      <c r="D1091" s="18">
        <v>43</v>
      </c>
      <c r="E1091" s="18">
        <v>21</v>
      </c>
      <c r="F1091" s="18">
        <v>36</v>
      </c>
      <c r="G1091" s="18">
        <v>2</v>
      </c>
      <c r="H1091" s="18" t="s">
        <v>476</v>
      </c>
      <c r="I1091" s="18"/>
      <c r="J1091" s="18">
        <v>23</v>
      </c>
      <c r="K1091" s="18">
        <v>1992.65</v>
      </c>
      <c r="L1091" s="18">
        <v>20</v>
      </c>
      <c r="M1091" s="18">
        <v>1.4367599</v>
      </c>
      <c r="N1091" s="18">
        <v>3.7</v>
      </c>
      <c r="P1091" s="18">
        <v>3.3</v>
      </c>
      <c r="Q1091" s="18">
        <f t="shared" si="134"/>
        <v>0.33</v>
      </c>
      <c r="R1091" s="41">
        <v>5</v>
      </c>
      <c r="S1091" s="18"/>
      <c r="T1091" s="18">
        <v>10.6</v>
      </c>
      <c r="U1091" s="18">
        <f t="shared" si="135"/>
        <v>1.06</v>
      </c>
      <c r="V1091" s="41">
        <v>5</v>
      </c>
      <c r="W1091" s="18"/>
      <c r="X1091" s="18">
        <v>2.5</v>
      </c>
      <c r="Y1091" s="18">
        <f t="shared" si="136"/>
        <v>0.25</v>
      </c>
      <c r="Z1091" s="41">
        <v>5</v>
      </c>
      <c r="AA1091" s="41"/>
    </row>
    <row r="1092" spans="1:27" s="20" customFormat="1" ht="15.35" x14ac:dyDescent="0.5">
      <c r="A1092" s="1"/>
      <c r="B1092" s="18">
        <v>23.1666666666667</v>
      </c>
      <c r="C1092" s="18">
        <v>112.533333333333</v>
      </c>
      <c r="D1092" s="18">
        <v>43</v>
      </c>
      <c r="E1092" s="18">
        <v>21</v>
      </c>
      <c r="F1092" s="18">
        <v>36</v>
      </c>
      <c r="G1092" s="18">
        <v>2</v>
      </c>
      <c r="H1092" s="18" t="s">
        <v>477</v>
      </c>
      <c r="I1092" s="18"/>
      <c r="J1092" s="18">
        <v>25</v>
      </c>
      <c r="K1092" s="18">
        <v>1992.65</v>
      </c>
      <c r="L1092" s="18">
        <v>20</v>
      </c>
      <c r="M1092" s="18">
        <v>1.4367599</v>
      </c>
      <c r="N1092" s="18">
        <v>4.3</v>
      </c>
      <c r="P1092" s="18">
        <v>2.8</v>
      </c>
      <c r="Q1092" s="18">
        <f t="shared" si="134"/>
        <v>0.27999999999999997</v>
      </c>
      <c r="R1092" s="41">
        <v>5</v>
      </c>
      <c r="S1092" s="18"/>
      <c r="T1092" s="18">
        <v>4.9000000000000004</v>
      </c>
      <c r="U1092" s="18">
        <f t="shared" si="135"/>
        <v>0.49000000000000005</v>
      </c>
      <c r="V1092" s="41">
        <v>5</v>
      </c>
      <c r="W1092" s="18"/>
      <c r="X1092" s="18">
        <v>1.3</v>
      </c>
      <c r="Y1092" s="18">
        <f t="shared" si="136"/>
        <v>0.13</v>
      </c>
      <c r="Z1092" s="41">
        <v>5</v>
      </c>
      <c r="AA1092" s="41"/>
    </row>
    <row r="1093" spans="1:27" s="20" customFormat="1" ht="15.35" x14ac:dyDescent="0.5">
      <c r="A1093" s="1"/>
      <c r="B1093" s="18">
        <v>10.4333333333333</v>
      </c>
      <c r="C1093" s="18">
        <v>-84</v>
      </c>
      <c r="D1093" s="18">
        <v>32</v>
      </c>
      <c r="E1093" s="18">
        <v>33</v>
      </c>
      <c r="F1093" s="18">
        <v>35</v>
      </c>
      <c r="G1093" s="18">
        <v>2</v>
      </c>
      <c r="H1093" s="18" t="s">
        <v>478</v>
      </c>
      <c r="I1093" s="18"/>
      <c r="J1093" s="18">
        <v>23.2</v>
      </c>
      <c r="K1093" s="18">
        <v>4181.3999999999996</v>
      </c>
      <c r="L1093" s="18">
        <v>10</v>
      </c>
      <c r="M1093" s="18">
        <v>1.5765400000000001</v>
      </c>
      <c r="N1093" s="18">
        <v>6.8</v>
      </c>
      <c r="P1093" s="18">
        <v>14.4</v>
      </c>
      <c r="Q1093" s="18">
        <f t="shared" si="134"/>
        <v>1.4400000000000002</v>
      </c>
      <c r="R1093" s="41">
        <v>5</v>
      </c>
      <c r="S1093" s="18"/>
      <c r="T1093" s="18">
        <v>1.1000000000000001</v>
      </c>
      <c r="U1093" s="18">
        <f t="shared" si="135"/>
        <v>0.11000000000000001</v>
      </c>
      <c r="V1093" s="41">
        <v>5</v>
      </c>
      <c r="W1093" s="18"/>
      <c r="X1093" s="18">
        <v>8.1999999999999993</v>
      </c>
      <c r="Y1093" s="18">
        <f t="shared" si="136"/>
        <v>0.82</v>
      </c>
      <c r="Z1093" s="41">
        <v>5</v>
      </c>
      <c r="AA1093" s="41"/>
    </row>
    <row r="1094" spans="1:27" s="20" customFormat="1" ht="15.35" x14ac:dyDescent="0.5">
      <c r="A1094" s="1"/>
      <c r="B1094" s="18">
        <v>10.4333333333333</v>
      </c>
      <c r="C1094" s="18">
        <v>-84</v>
      </c>
      <c r="D1094" s="18">
        <v>32</v>
      </c>
      <c r="E1094" s="18">
        <v>33</v>
      </c>
      <c r="F1094" s="18">
        <v>35</v>
      </c>
      <c r="G1094" s="18">
        <v>2</v>
      </c>
      <c r="H1094" s="18" t="s">
        <v>478</v>
      </c>
      <c r="I1094" s="18"/>
      <c r="J1094" s="18">
        <v>30</v>
      </c>
      <c r="K1094" s="18">
        <v>4181.3999999999996</v>
      </c>
      <c r="L1094" s="18">
        <v>10</v>
      </c>
      <c r="M1094" s="18">
        <v>1.5765400000000001</v>
      </c>
      <c r="N1094" s="18">
        <v>6.8</v>
      </c>
      <c r="P1094" s="18">
        <v>26.6</v>
      </c>
      <c r="Q1094" s="18">
        <f t="shared" si="134"/>
        <v>2.66</v>
      </c>
      <c r="R1094" s="41">
        <v>5</v>
      </c>
      <c r="S1094" s="18"/>
      <c r="T1094" s="18">
        <v>10.8</v>
      </c>
      <c r="U1094" s="18">
        <f t="shared" si="135"/>
        <v>1.08</v>
      </c>
      <c r="V1094" s="41">
        <v>5</v>
      </c>
      <c r="W1094" s="18"/>
      <c r="X1094" s="18">
        <v>8.1999999999999993</v>
      </c>
      <c r="Y1094" s="18">
        <f t="shared" si="136"/>
        <v>0.82</v>
      </c>
      <c r="Z1094" s="41">
        <v>5</v>
      </c>
      <c r="AA1094" s="41"/>
    </row>
    <row r="1095" spans="1:27" s="20" customFormat="1" ht="15.35" x14ac:dyDescent="0.5">
      <c r="A1095" s="1"/>
      <c r="B1095" s="18">
        <v>10.4333333333333</v>
      </c>
      <c r="C1095" s="18">
        <v>-84</v>
      </c>
      <c r="D1095" s="18">
        <v>32</v>
      </c>
      <c r="E1095" s="18">
        <v>33</v>
      </c>
      <c r="F1095" s="18">
        <v>35</v>
      </c>
      <c r="G1095" s="18">
        <v>2</v>
      </c>
      <c r="H1095" s="18" t="s">
        <v>478</v>
      </c>
      <c r="I1095" s="18"/>
      <c r="J1095" s="18">
        <v>25</v>
      </c>
      <c r="K1095" s="18">
        <v>4181.3999999999996</v>
      </c>
      <c r="L1095" s="18">
        <v>10</v>
      </c>
      <c r="M1095" s="18">
        <v>1.5765400000000001</v>
      </c>
      <c r="N1095" s="18">
        <v>6.7</v>
      </c>
      <c r="P1095" s="18">
        <v>9.1999999999999993</v>
      </c>
      <c r="Q1095" s="18">
        <f t="shared" si="134"/>
        <v>0.91999999999999993</v>
      </c>
      <c r="R1095" s="41">
        <v>5</v>
      </c>
      <c r="S1095" s="18"/>
      <c r="T1095" s="18">
        <v>0.1</v>
      </c>
      <c r="U1095" s="18">
        <f t="shared" si="135"/>
        <v>1.0000000000000002E-2</v>
      </c>
      <c r="V1095" s="41">
        <v>5</v>
      </c>
      <c r="W1095" s="18"/>
      <c r="X1095" s="18">
        <v>6.9</v>
      </c>
      <c r="Y1095" s="18">
        <f t="shared" si="136"/>
        <v>0.69000000000000006</v>
      </c>
      <c r="Z1095" s="41">
        <v>5</v>
      </c>
      <c r="AA1095" s="41"/>
    </row>
    <row r="1096" spans="1:27" s="20" customFormat="1" ht="15.35" x14ac:dyDescent="0.5">
      <c r="A1096" s="1"/>
      <c r="B1096" s="18">
        <v>10.4333333333333</v>
      </c>
      <c r="C1096" s="18">
        <v>-84</v>
      </c>
      <c r="D1096" s="18">
        <v>32</v>
      </c>
      <c r="E1096" s="18">
        <v>33</v>
      </c>
      <c r="F1096" s="18">
        <v>35</v>
      </c>
      <c r="G1096" s="18">
        <v>2</v>
      </c>
      <c r="H1096" s="18" t="s">
        <v>478</v>
      </c>
      <c r="I1096" s="18"/>
      <c r="J1096" s="18">
        <v>28.8</v>
      </c>
      <c r="K1096" s="18">
        <v>4181.3999999999996</v>
      </c>
      <c r="L1096" s="18">
        <v>10</v>
      </c>
      <c r="M1096" s="18">
        <v>1.5765400000000001</v>
      </c>
      <c r="N1096" s="18">
        <v>6.7</v>
      </c>
      <c r="P1096" s="18">
        <v>15.3</v>
      </c>
      <c r="Q1096" s="18">
        <f t="shared" si="134"/>
        <v>1.5300000000000002</v>
      </c>
      <c r="R1096" s="41">
        <v>5</v>
      </c>
      <c r="S1096" s="18"/>
      <c r="T1096" s="18">
        <v>8.6999999999999993</v>
      </c>
      <c r="U1096" s="18">
        <f t="shared" si="135"/>
        <v>0.87</v>
      </c>
      <c r="V1096" s="41">
        <v>5</v>
      </c>
      <c r="W1096" s="18"/>
      <c r="X1096" s="18">
        <v>6.9</v>
      </c>
      <c r="Y1096" s="18">
        <f t="shared" si="136"/>
        <v>0.69000000000000006</v>
      </c>
      <c r="Z1096" s="41">
        <v>5</v>
      </c>
      <c r="AA1096" s="41"/>
    </row>
    <row r="1097" spans="1:27" s="20" customFormat="1" ht="15.35" x14ac:dyDescent="0.5">
      <c r="A1097" s="1" t="s">
        <v>480</v>
      </c>
      <c r="B1097" s="18">
        <v>-15.9166666666667</v>
      </c>
      <c r="C1097" s="18">
        <v>-47.85</v>
      </c>
      <c r="D1097" s="18">
        <v>40</v>
      </c>
      <c r="E1097" s="18">
        <v>10</v>
      </c>
      <c r="F1097" s="18">
        <v>50</v>
      </c>
      <c r="G1097" s="18">
        <v>2</v>
      </c>
      <c r="H1097" s="18" t="s">
        <v>479</v>
      </c>
      <c r="I1097" s="18" t="s">
        <v>481</v>
      </c>
      <c r="J1097" s="18">
        <v>20.5</v>
      </c>
      <c r="K1097" s="18">
        <v>1529.5357140000001</v>
      </c>
      <c r="L1097" s="18">
        <v>2</v>
      </c>
      <c r="M1097" s="18">
        <v>1.2925199999999999</v>
      </c>
      <c r="N1097" s="18">
        <v>3.9</v>
      </c>
      <c r="P1097" s="18">
        <v>26.6</v>
      </c>
      <c r="Q1097" s="18">
        <f t="shared" si="134"/>
        <v>2.66</v>
      </c>
      <c r="R1097" s="41">
        <v>3</v>
      </c>
      <c r="S1097" s="18"/>
      <c r="T1097" s="18">
        <v>5.8</v>
      </c>
      <c r="U1097" s="18">
        <f t="shared" si="135"/>
        <v>0.57999999999999996</v>
      </c>
      <c r="V1097" s="41">
        <v>3</v>
      </c>
      <c r="W1097" s="18"/>
      <c r="X1097" s="18">
        <v>2.83</v>
      </c>
      <c r="Y1097" s="18">
        <f t="shared" si="136"/>
        <v>0.28300000000000003</v>
      </c>
      <c r="Z1097" s="41">
        <v>3</v>
      </c>
      <c r="AA1097" s="41"/>
    </row>
    <row r="1098" spans="1:27" s="20" customFormat="1" ht="15.35" x14ac:dyDescent="0.5">
      <c r="A1098" s="1"/>
      <c r="B1098" s="18">
        <v>-15.9166666666667</v>
      </c>
      <c r="C1098" s="18">
        <v>-47.85</v>
      </c>
      <c r="D1098" s="18">
        <v>40</v>
      </c>
      <c r="E1098" s="18">
        <v>10</v>
      </c>
      <c r="F1098" s="18">
        <v>50</v>
      </c>
      <c r="G1098" s="18">
        <v>2</v>
      </c>
      <c r="H1098" s="18" t="s">
        <v>479</v>
      </c>
      <c r="I1098" s="18" t="s">
        <v>482</v>
      </c>
      <c r="J1098" s="18">
        <v>20.5</v>
      </c>
      <c r="K1098" s="18">
        <v>1529.5357140000001</v>
      </c>
      <c r="L1098" s="18">
        <v>2</v>
      </c>
      <c r="M1098" s="18">
        <v>1.2925199999999999</v>
      </c>
      <c r="N1098" s="18">
        <v>3.1</v>
      </c>
      <c r="P1098" s="18">
        <v>14.4</v>
      </c>
      <c r="Q1098" s="18">
        <f t="shared" si="134"/>
        <v>1.4400000000000002</v>
      </c>
      <c r="R1098" s="41">
        <v>3</v>
      </c>
      <c r="S1098" s="18"/>
      <c r="T1098" s="18">
        <v>11.5</v>
      </c>
      <c r="U1098" s="18">
        <f t="shared" si="135"/>
        <v>1.1500000000000001</v>
      </c>
      <c r="V1098" s="41">
        <v>3</v>
      </c>
      <c r="W1098" s="18"/>
      <c r="X1098" s="18">
        <v>2.6</v>
      </c>
      <c r="Y1098" s="18">
        <f t="shared" si="136"/>
        <v>0.26</v>
      </c>
      <c r="Z1098" s="41">
        <v>3</v>
      </c>
      <c r="AA1098" s="41"/>
    </row>
    <row r="1099" spans="1:27" s="20" customFormat="1" ht="15.35" x14ac:dyDescent="0.5">
      <c r="A1099" s="1"/>
      <c r="B1099" s="18">
        <v>-15.9166666666667</v>
      </c>
      <c r="C1099" s="18">
        <v>-47.85</v>
      </c>
      <c r="D1099" s="18">
        <v>40</v>
      </c>
      <c r="E1099" s="18">
        <v>10</v>
      </c>
      <c r="F1099" s="18">
        <v>50</v>
      </c>
      <c r="G1099" s="18">
        <v>2</v>
      </c>
      <c r="H1099" s="18" t="s">
        <v>479</v>
      </c>
      <c r="I1099" s="18" t="s">
        <v>483</v>
      </c>
      <c r="J1099" s="18">
        <v>20.5</v>
      </c>
      <c r="K1099" s="18">
        <v>1529.5357140000001</v>
      </c>
      <c r="L1099" s="18">
        <v>2</v>
      </c>
      <c r="M1099" s="18">
        <v>1.2925199999999999</v>
      </c>
      <c r="N1099" s="18">
        <v>4.0999999999999996</v>
      </c>
      <c r="P1099" s="18">
        <v>42.9</v>
      </c>
      <c r="Q1099" s="18">
        <f t="shared" si="134"/>
        <v>4.29</v>
      </c>
      <c r="R1099" s="41">
        <v>3</v>
      </c>
      <c r="S1099" s="18"/>
      <c r="T1099" s="18">
        <v>14.5</v>
      </c>
      <c r="U1099" s="18">
        <f t="shared" si="135"/>
        <v>1.4500000000000002</v>
      </c>
      <c r="V1099" s="41">
        <v>3</v>
      </c>
      <c r="W1099" s="18"/>
      <c r="X1099" s="18">
        <v>3.2</v>
      </c>
      <c r="Y1099" s="18">
        <f t="shared" si="136"/>
        <v>0.32000000000000006</v>
      </c>
      <c r="Z1099" s="41">
        <v>3</v>
      </c>
      <c r="AA1099" s="41"/>
    </row>
    <row r="1100" spans="1:27" s="20" customFormat="1" ht="15.35" x14ac:dyDescent="0.5">
      <c r="A1100" s="1"/>
      <c r="B1100" s="18">
        <v>-15.9166666666667</v>
      </c>
      <c r="C1100" s="18">
        <v>-47.85</v>
      </c>
      <c r="D1100" s="18">
        <v>40</v>
      </c>
      <c r="E1100" s="18">
        <v>10</v>
      </c>
      <c r="F1100" s="18">
        <v>50</v>
      </c>
      <c r="G1100" s="18">
        <v>2</v>
      </c>
      <c r="H1100" s="18" t="s">
        <v>479</v>
      </c>
      <c r="I1100" s="18" t="s">
        <v>484</v>
      </c>
      <c r="J1100" s="18">
        <v>20.5</v>
      </c>
      <c r="K1100" s="18">
        <v>1529.5357140000001</v>
      </c>
      <c r="L1100" s="18">
        <v>2</v>
      </c>
      <c r="M1100" s="18">
        <v>1.2925199999999999</v>
      </c>
      <c r="N1100" s="18">
        <v>3.9</v>
      </c>
      <c r="P1100" s="18">
        <v>26.6</v>
      </c>
      <c r="Q1100" s="18">
        <f t="shared" si="134"/>
        <v>2.66</v>
      </c>
      <c r="R1100" s="41">
        <v>3</v>
      </c>
      <c r="S1100" s="18"/>
      <c r="T1100" s="18">
        <v>5.9</v>
      </c>
      <c r="U1100" s="18">
        <f t="shared" si="135"/>
        <v>0.59000000000000008</v>
      </c>
      <c r="V1100" s="41">
        <v>3</v>
      </c>
      <c r="W1100" s="18"/>
      <c r="X1100" s="18">
        <v>2.83</v>
      </c>
      <c r="Y1100" s="18">
        <f t="shared" si="136"/>
        <v>0.28300000000000003</v>
      </c>
      <c r="Z1100" s="41">
        <v>3</v>
      </c>
      <c r="AA1100" s="41"/>
    </row>
    <row r="1101" spans="1:27" s="20" customFormat="1" ht="15.35" x14ac:dyDescent="0.5">
      <c r="A1101" s="1" t="s">
        <v>485</v>
      </c>
      <c r="B1101" s="18">
        <v>-10.9</v>
      </c>
      <c r="C1101" s="18">
        <v>-62.75</v>
      </c>
      <c r="D1101" s="18">
        <v>49</v>
      </c>
      <c r="E1101" s="18">
        <v>17</v>
      </c>
      <c r="F1101" s="18">
        <v>34</v>
      </c>
      <c r="G1101" s="18">
        <v>2</v>
      </c>
      <c r="H1101" s="18" t="s">
        <v>486</v>
      </c>
      <c r="I1101" s="18" t="s">
        <v>314</v>
      </c>
      <c r="J1101" s="18">
        <v>23.7</v>
      </c>
      <c r="K1101" s="18">
        <v>1692.7928569999999</v>
      </c>
      <c r="L1101" s="18">
        <v>10</v>
      </c>
      <c r="M1101" s="18">
        <v>1.3244800999999999</v>
      </c>
      <c r="N1101" s="18">
        <v>5.7666000000000004</v>
      </c>
      <c r="P1101" s="18">
        <v>3.08</v>
      </c>
      <c r="Q1101" s="18">
        <f t="shared" si="134"/>
        <v>0.30800000000000005</v>
      </c>
      <c r="R1101" s="41">
        <v>3</v>
      </c>
      <c r="S1101" s="18"/>
      <c r="T1101" s="18">
        <v>1.56</v>
      </c>
      <c r="U1101" s="18">
        <f t="shared" si="135"/>
        <v>0.15600000000000003</v>
      </c>
      <c r="V1101" s="41">
        <v>3</v>
      </c>
      <c r="W1101" s="18"/>
      <c r="X1101" s="18">
        <v>0.8685139771</v>
      </c>
      <c r="Y1101" s="18">
        <f t="shared" si="136"/>
        <v>8.685139771E-2</v>
      </c>
      <c r="Z1101" s="41">
        <v>3</v>
      </c>
      <c r="AA1101" s="41"/>
    </row>
    <row r="1102" spans="1:27" s="20" customFormat="1" ht="15.35" x14ac:dyDescent="0.5">
      <c r="A1102" s="1"/>
      <c r="B1102" s="18">
        <v>-10.9</v>
      </c>
      <c r="C1102" s="18">
        <v>-62.75</v>
      </c>
      <c r="D1102" s="18">
        <v>49</v>
      </c>
      <c r="E1102" s="18">
        <v>17</v>
      </c>
      <c r="F1102" s="18">
        <v>34</v>
      </c>
      <c r="G1102" s="18">
        <v>2</v>
      </c>
      <c r="H1102" s="18" t="s">
        <v>486</v>
      </c>
      <c r="I1102" s="18" t="s">
        <v>487</v>
      </c>
      <c r="J1102" s="18">
        <v>29</v>
      </c>
      <c r="K1102" s="18">
        <v>1692.7928569999999</v>
      </c>
      <c r="L1102" s="18">
        <v>10</v>
      </c>
      <c r="M1102" s="18">
        <v>1.3244800999999999</v>
      </c>
      <c r="N1102" s="18">
        <v>5.7666000000000004</v>
      </c>
      <c r="P1102" s="18">
        <v>2.79</v>
      </c>
      <c r="Q1102" s="18">
        <f t="shared" si="134"/>
        <v>0.27900000000000003</v>
      </c>
      <c r="R1102" s="41">
        <v>3</v>
      </c>
      <c r="S1102" s="18"/>
      <c r="T1102" s="18">
        <v>1.43</v>
      </c>
      <c r="U1102" s="18">
        <f t="shared" si="135"/>
        <v>0.14299999999999999</v>
      </c>
      <c r="V1102" s="41">
        <v>3</v>
      </c>
      <c r="W1102" s="18"/>
      <c r="X1102" s="18">
        <v>0.8685139771</v>
      </c>
      <c r="Y1102" s="18">
        <f t="shared" si="136"/>
        <v>8.685139771E-2</v>
      </c>
      <c r="Z1102" s="41">
        <v>3</v>
      </c>
      <c r="AA1102" s="41"/>
    </row>
    <row r="1103" spans="1:27" s="20" customFormat="1" ht="15.35" x14ac:dyDescent="0.5">
      <c r="A1103" s="1"/>
      <c r="B1103" s="18">
        <v>10.4333333333333</v>
      </c>
      <c r="C1103" s="18">
        <v>-84</v>
      </c>
      <c r="D1103" s="18">
        <v>32</v>
      </c>
      <c r="E1103" s="18">
        <v>33</v>
      </c>
      <c r="F1103" s="18">
        <v>35</v>
      </c>
      <c r="G1103" s="18">
        <v>2</v>
      </c>
      <c r="H1103" s="18" t="s">
        <v>350</v>
      </c>
      <c r="I1103" s="18"/>
      <c r="J1103" s="18">
        <v>25.8</v>
      </c>
      <c r="K1103" s="18">
        <v>4181.3999999999996</v>
      </c>
      <c r="L1103" s="18">
        <v>10</v>
      </c>
      <c r="M1103" s="18">
        <v>1.5765400000000001</v>
      </c>
      <c r="N1103" s="18">
        <v>4</v>
      </c>
      <c r="P1103" s="18">
        <v>59.5</v>
      </c>
      <c r="Q1103" s="18">
        <f t="shared" si="134"/>
        <v>5.95</v>
      </c>
      <c r="R1103" s="41">
        <v>3</v>
      </c>
      <c r="S1103" s="18"/>
      <c r="T1103" s="18">
        <v>59.6</v>
      </c>
      <c r="U1103" s="18">
        <f t="shared" si="135"/>
        <v>5.9600000000000009</v>
      </c>
      <c r="V1103" s="41">
        <v>3</v>
      </c>
      <c r="W1103" s="18"/>
      <c r="X1103" s="18">
        <v>1.059829956</v>
      </c>
      <c r="Y1103" s="18">
        <f t="shared" si="136"/>
        <v>0.1059829956</v>
      </c>
      <c r="Z1103" s="41">
        <v>3</v>
      </c>
      <c r="AA1103" s="41"/>
    </row>
    <row r="1104" spans="1:27" s="20" customFormat="1" ht="15.35" x14ac:dyDescent="0.5">
      <c r="A1104" s="1"/>
      <c r="B1104" s="18">
        <v>10.4333333333333</v>
      </c>
      <c r="C1104" s="18">
        <v>-84</v>
      </c>
      <c r="D1104" s="18">
        <v>32</v>
      </c>
      <c r="E1104" s="18">
        <v>33</v>
      </c>
      <c r="F1104" s="18">
        <v>35</v>
      </c>
      <c r="G1104" s="18">
        <v>2</v>
      </c>
      <c r="H1104" s="18" t="s">
        <v>351</v>
      </c>
      <c r="I1104" s="18"/>
      <c r="J1104" s="18">
        <v>25.8</v>
      </c>
      <c r="K1104" s="18">
        <v>4181.3999999999996</v>
      </c>
      <c r="L1104" s="18">
        <v>10</v>
      </c>
      <c r="M1104" s="18">
        <v>1.5765400000000001</v>
      </c>
      <c r="N1104" s="18">
        <v>4</v>
      </c>
      <c r="P1104" s="18">
        <v>67.5</v>
      </c>
      <c r="Q1104" s="18">
        <f t="shared" si="134"/>
        <v>6.75</v>
      </c>
      <c r="R1104" s="41">
        <v>5</v>
      </c>
      <c r="S1104" s="18"/>
      <c r="T1104" s="18">
        <v>35.700000000000003</v>
      </c>
      <c r="U1104" s="18">
        <f t="shared" si="135"/>
        <v>3.5700000000000003</v>
      </c>
      <c r="V1104" s="41">
        <v>5</v>
      </c>
      <c r="W1104" s="18"/>
      <c r="X1104" s="18">
        <v>1.059829956</v>
      </c>
      <c r="Y1104" s="18">
        <f t="shared" si="136"/>
        <v>0.1059829956</v>
      </c>
      <c r="Z1104" s="41">
        <v>5</v>
      </c>
      <c r="AA1104" s="41"/>
    </row>
    <row r="1105" spans="1:27" s="20" customFormat="1" ht="15.35" x14ac:dyDescent="0.5">
      <c r="A1105" s="1" t="s">
        <v>489</v>
      </c>
      <c r="B1105" s="18">
        <v>34.283333333333303</v>
      </c>
      <c r="C1105" s="18">
        <v>-117.65</v>
      </c>
      <c r="D1105" s="18">
        <v>38</v>
      </c>
      <c r="E1105" s="18">
        <v>36</v>
      </c>
      <c r="F1105" s="18">
        <v>26</v>
      </c>
      <c r="G1105" s="18">
        <v>2</v>
      </c>
      <c r="H1105" s="18" t="s">
        <v>490</v>
      </c>
      <c r="I1105" s="18"/>
      <c r="J1105" s="18">
        <v>11.5</v>
      </c>
      <c r="K1105" s="18">
        <v>536.97142859999997</v>
      </c>
      <c r="L1105" s="18">
        <v>2</v>
      </c>
      <c r="M1105" s="18">
        <v>1.5652999999999999</v>
      </c>
      <c r="N1105" s="18">
        <v>5.9</v>
      </c>
      <c r="P1105" s="18">
        <v>14.13</v>
      </c>
      <c r="Q1105" s="18">
        <f t="shared" si="134"/>
        <v>1.4130000000000003</v>
      </c>
      <c r="R1105" s="41">
        <v>5</v>
      </c>
      <c r="S1105" s="18"/>
      <c r="T1105" s="18">
        <v>37.15</v>
      </c>
      <c r="U1105" s="18">
        <f t="shared" si="135"/>
        <v>3.7149999999999999</v>
      </c>
      <c r="V1105" s="41">
        <v>5</v>
      </c>
      <c r="W1105" s="18"/>
      <c r="X1105" s="18">
        <v>5.1678100589999998</v>
      </c>
      <c r="Y1105" s="18">
        <f t="shared" si="136"/>
        <v>0.51678100589999998</v>
      </c>
      <c r="Z1105" s="41">
        <v>5</v>
      </c>
      <c r="AA1105" s="41"/>
    </row>
    <row r="1106" spans="1:27" s="20" customFormat="1" ht="15.35" x14ac:dyDescent="0.5">
      <c r="A1106" s="1"/>
      <c r="B1106" s="18">
        <v>34.299999999999997</v>
      </c>
      <c r="C1106" s="18">
        <v>-117.65</v>
      </c>
      <c r="D1106" s="18">
        <v>38</v>
      </c>
      <c r="E1106" s="18">
        <v>36</v>
      </c>
      <c r="F1106" s="18">
        <v>26</v>
      </c>
      <c r="G1106" s="18">
        <v>2</v>
      </c>
      <c r="H1106" s="18" t="s">
        <v>490</v>
      </c>
      <c r="I1106" s="18" t="s">
        <v>491</v>
      </c>
      <c r="J1106" s="18">
        <v>11.5</v>
      </c>
      <c r="K1106" s="18">
        <v>536.97142859999997</v>
      </c>
      <c r="L1106" s="18">
        <v>2</v>
      </c>
      <c r="M1106" s="18">
        <v>1.5652999999999999</v>
      </c>
      <c r="N1106" s="18">
        <v>6.7</v>
      </c>
      <c r="P1106" s="18">
        <v>3</v>
      </c>
      <c r="Q1106" s="18">
        <f t="shared" si="134"/>
        <v>0.30000000000000004</v>
      </c>
      <c r="R1106" s="41">
        <v>5</v>
      </c>
      <c r="S1106" s="18"/>
      <c r="T1106" s="18">
        <v>3.02</v>
      </c>
      <c r="U1106" s="18">
        <f t="shared" si="135"/>
        <v>0.30200000000000005</v>
      </c>
      <c r="V1106" s="41">
        <v>5</v>
      </c>
      <c r="W1106" s="18"/>
      <c r="X1106" s="18">
        <v>5.1678100589999998</v>
      </c>
      <c r="Y1106" s="18">
        <f t="shared" si="136"/>
        <v>0.51678100589999998</v>
      </c>
      <c r="Z1106" s="41">
        <v>5</v>
      </c>
      <c r="AA1106" s="41"/>
    </row>
    <row r="1107" spans="1:27" s="20" customFormat="1" ht="15.35" x14ac:dyDescent="0.5">
      <c r="A1107" s="1"/>
      <c r="B1107" s="18">
        <v>34.316666666666698</v>
      </c>
      <c r="C1107" s="18">
        <v>-117.65</v>
      </c>
      <c r="D1107" s="18">
        <v>38</v>
      </c>
      <c r="E1107" s="18">
        <v>36</v>
      </c>
      <c r="F1107" s="18">
        <v>26</v>
      </c>
      <c r="G1107" s="18">
        <v>2</v>
      </c>
      <c r="H1107" s="18" t="s">
        <v>490</v>
      </c>
      <c r="I1107" s="18" t="s">
        <v>492</v>
      </c>
      <c r="J1107" s="18">
        <v>11.5</v>
      </c>
      <c r="K1107" s="18">
        <v>536.97142859999997</v>
      </c>
      <c r="L1107" s="18">
        <v>2</v>
      </c>
      <c r="M1107" s="18">
        <v>1.5652999999999999</v>
      </c>
      <c r="N1107" s="18">
        <v>5.9</v>
      </c>
      <c r="P1107" s="18">
        <v>14.13</v>
      </c>
      <c r="Q1107" s="18">
        <f t="shared" si="134"/>
        <v>1.4130000000000003</v>
      </c>
      <c r="R1107" s="41">
        <v>5</v>
      </c>
      <c r="S1107" s="18"/>
      <c r="T1107" s="18">
        <v>37.15</v>
      </c>
      <c r="U1107" s="18">
        <f t="shared" si="135"/>
        <v>3.7149999999999999</v>
      </c>
      <c r="V1107" s="41">
        <v>5</v>
      </c>
      <c r="W1107" s="18"/>
      <c r="X1107" s="18">
        <v>5.1678100589999998</v>
      </c>
      <c r="Y1107" s="18">
        <f t="shared" si="136"/>
        <v>0.51678100589999998</v>
      </c>
      <c r="Z1107" s="41">
        <v>5</v>
      </c>
      <c r="AA1107" s="41"/>
    </row>
    <row r="1108" spans="1:27" s="20" customFormat="1" ht="15.35" x14ac:dyDescent="0.5">
      <c r="A1108" s="1"/>
      <c r="B1108" s="18">
        <v>34.3333333333333</v>
      </c>
      <c r="C1108" s="18">
        <v>-117.65</v>
      </c>
      <c r="D1108" s="18">
        <v>38</v>
      </c>
      <c r="E1108" s="18">
        <v>36</v>
      </c>
      <c r="F1108" s="18">
        <v>26</v>
      </c>
      <c r="G1108" s="18">
        <v>2</v>
      </c>
      <c r="H1108" s="18" t="s">
        <v>490</v>
      </c>
      <c r="I1108" s="18" t="s">
        <v>493</v>
      </c>
      <c r="J1108" s="18">
        <v>11.5</v>
      </c>
      <c r="K1108" s="18">
        <v>536.97142859999997</v>
      </c>
      <c r="L1108" s="18">
        <v>2</v>
      </c>
      <c r="M1108" s="18">
        <v>1.5652999999999999</v>
      </c>
      <c r="N1108" s="18">
        <v>6.7</v>
      </c>
      <c r="P1108" s="18">
        <v>3</v>
      </c>
      <c r="Q1108" s="18">
        <f t="shared" si="134"/>
        <v>0.30000000000000004</v>
      </c>
      <c r="R1108" s="41">
        <v>5</v>
      </c>
      <c r="S1108" s="18"/>
      <c r="T1108" s="18">
        <v>3.02</v>
      </c>
      <c r="U1108" s="18">
        <f t="shared" si="135"/>
        <v>0.30200000000000005</v>
      </c>
      <c r="V1108" s="41">
        <v>5</v>
      </c>
      <c r="W1108" s="18"/>
      <c r="X1108" s="18">
        <v>5.1678100589999998</v>
      </c>
      <c r="Y1108" s="18">
        <f t="shared" si="136"/>
        <v>0.51678100589999998</v>
      </c>
      <c r="Z1108" s="41">
        <v>5</v>
      </c>
      <c r="AA1108" s="41"/>
    </row>
    <row r="1109" spans="1:27" s="20" customFormat="1" ht="15.35" x14ac:dyDescent="0.5">
      <c r="A1109" s="1" t="s">
        <v>494</v>
      </c>
      <c r="B1109" s="18">
        <v>34.35</v>
      </c>
      <c r="C1109" s="18">
        <v>-117.65</v>
      </c>
      <c r="D1109" s="18">
        <v>65</v>
      </c>
      <c r="E1109" s="18">
        <v>14</v>
      </c>
      <c r="F1109" s="18">
        <v>21</v>
      </c>
      <c r="G1109" s="18">
        <v>2</v>
      </c>
      <c r="H1109" s="18" t="s">
        <v>490</v>
      </c>
      <c r="I1109" s="18" t="s">
        <v>495</v>
      </c>
      <c r="J1109" s="18">
        <v>11.5</v>
      </c>
      <c r="K1109" s="18">
        <v>536.97142859999997</v>
      </c>
      <c r="L1109" s="18">
        <v>2</v>
      </c>
      <c r="M1109" s="18">
        <v>1.5652999999999999</v>
      </c>
      <c r="N1109" s="18">
        <v>6.7</v>
      </c>
      <c r="P1109" s="18">
        <v>3</v>
      </c>
      <c r="Q1109" s="18">
        <f t="shared" si="134"/>
        <v>0.30000000000000004</v>
      </c>
      <c r="R1109" s="41">
        <v>5</v>
      </c>
      <c r="S1109" s="18"/>
      <c r="T1109" s="18">
        <v>3.02</v>
      </c>
      <c r="U1109" s="18">
        <f t="shared" si="135"/>
        <v>0.30200000000000005</v>
      </c>
      <c r="V1109" s="41">
        <v>5</v>
      </c>
      <c r="W1109" s="18"/>
      <c r="X1109" s="18">
        <v>5.1678100589999998</v>
      </c>
      <c r="Y1109" s="18">
        <f t="shared" si="136"/>
        <v>0.51678100589999998</v>
      </c>
      <c r="Z1109" s="41">
        <v>5</v>
      </c>
      <c r="AA1109" s="41"/>
    </row>
    <row r="1110" spans="1:27" s="20" customFormat="1" ht="15.35" x14ac:dyDescent="0.5">
      <c r="A1110" s="1" t="s">
        <v>496</v>
      </c>
      <c r="B1110" s="18">
        <v>34.366666666666703</v>
      </c>
      <c r="C1110" s="18">
        <v>-117.65</v>
      </c>
      <c r="D1110" s="18">
        <v>65</v>
      </c>
      <c r="E1110" s="18">
        <v>14</v>
      </c>
      <c r="F1110" s="18">
        <v>21</v>
      </c>
      <c r="G1110" s="18">
        <v>2</v>
      </c>
      <c r="H1110" s="18" t="s">
        <v>490</v>
      </c>
      <c r="I1110" s="18" t="s">
        <v>495</v>
      </c>
      <c r="J1110" s="18">
        <v>11.5</v>
      </c>
      <c r="K1110" s="18">
        <v>536.97142859999997</v>
      </c>
      <c r="L1110" s="18">
        <v>2</v>
      </c>
      <c r="M1110" s="18">
        <v>1.5652999999999999</v>
      </c>
      <c r="N1110" s="18">
        <v>5.9</v>
      </c>
      <c r="P1110" s="18">
        <v>14.13</v>
      </c>
      <c r="Q1110" s="18">
        <f t="shared" si="134"/>
        <v>1.4130000000000003</v>
      </c>
      <c r="R1110" s="41">
        <v>5</v>
      </c>
      <c r="S1110" s="18"/>
      <c r="T1110" s="18">
        <v>37.15</v>
      </c>
      <c r="U1110" s="18">
        <f t="shared" si="135"/>
        <v>3.7149999999999999</v>
      </c>
      <c r="V1110" s="41">
        <v>5</v>
      </c>
      <c r="W1110" s="18"/>
      <c r="X1110" s="18">
        <v>5.1678100589999998</v>
      </c>
      <c r="Y1110" s="18">
        <f t="shared" si="136"/>
        <v>0.51678100589999998</v>
      </c>
      <c r="Z1110" s="41">
        <v>5</v>
      </c>
      <c r="AA1110" s="41"/>
    </row>
    <row r="1111" spans="1:27" s="20" customFormat="1" ht="15.35" x14ac:dyDescent="0.5">
      <c r="A1111" s="1"/>
      <c r="B1111" s="18">
        <v>34.383333333333297</v>
      </c>
      <c r="C1111" s="18">
        <v>-117.65</v>
      </c>
      <c r="D1111" s="18">
        <v>65</v>
      </c>
      <c r="E1111" s="18">
        <v>14</v>
      </c>
      <c r="F1111" s="18">
        <v>21</v>
      </c>
      <c r="G1111" s="18">
        <v>2</v>
      </c>
      <c r="H1111" s="18" t="s">
        <v>490</v>
      </c>
      <c r="I1111" s="18" t="s">
        <v>495</v>
      </c>
      <c r="J1111" s="18">
        <v>11.5</v>
      </c>
      <c r="K1111" s="18">
        <v>536.97142859999997</v>
      </c>
      <c r="L1111" s="18">
        <v>2</v>
      </c>
      <c r="M1111" s="18">
        <v>1.5652999999999999</v>
      </c>
      <c r="N1111" s="18">
        <v>6.7</v>
      </c>
      <c r="P1111" s="18">
        <v>3</v>
      </c>
      <c r="Q1111" s="18">
        <f t="shared" si="134"/>
        <v>0.30000000000000004</v>
      </c>
      <c r="R1111" s="41">
        <v>5</v>
      </c>
      <c r="S1111" s="18"/>
      <c r="T1111" s="18">
        <v>3.02</v>
      </c>
      <c r="U1111" s="18">
        <f t="shared" si="135"/>
        <v>0.30200000000000005</v>
      </c>
      <c r="V1111" s="41">
        <v>5</v>
      </c>
      <c r="W1111" s="18"/>
      <c r="X1111" s="18">
        <v>5.1678100589999998</v>
      </c>
      <c r="Y1111" s="18">
        <f t="shared" si="136"/>
        <v>0.51678100589999998</v>
      </c>
      <c r="Z1111" s="41">
        <v>5</v>
      </c>
      <c r="AA1111" s="41"/>
    </row>
    <row r="1112" spans="1:27" s="20" customFormat="1" ht="15.35" x14ac:dyDescent="0.5">
      <c r="A1112" s="1" t="s">
        <v>499</v>
      </c>
      <c r="B1112" s="18">
        <v>36.016666666666701</v>
      </c>
      <c r="C1112" s="18">
        <v>140.11666666666699</v>
      </c>
      <c r="D1112" s="18">
        <v>33</v>
      </c>
      <c r="E1112" s="18">
        <v>45</v>
      </c>
      <c r="F1112" s="18">
        <v>22</v>
      </c>
      <c r="G1112" s="18">
        <v>2</v>
      </c>
      <c r="H1112" s="18" t="s">
        <v>497</v>
      </c>
      <c r="I1112" s="18" t="s">
        <v>498</v>
      </c>
      <c r="J1112" s="18">
        <v>15.2</v>
      </c>
      <c r="K1112" s="18">
        <v>1440.2285710000001</v>
      </c>
      <c r="L1112" s="18">
        <v>5</v>
      </c>
      <c r="M1112" s="18">
        <v>0.87922</v>
      </c>
      <c r="N1112" s="18">
        <v>5.7</v>
      </c>
      <c r="P1112" s="18">
        <v>18.100000000000001</v>
      </c>
      <c r="Q1112" s="18">
        <f t="shared" si="134"/>
        <v>1.8100000000000003</v>
      </c>
      <c r="R1112" s="41">
        <v>3</v>
      </c>
      <c r="S1112" s="18"/>
      <c r="T1112" s="18">
        <v>24.7</v>
      </c>
      <c r="U1112" s="18">
        <f t="shared" si="135"/>
        <v>2.4700000000000002</v>
      </c>
      <c r="V1112" s="41">
        <v>3</v>
      </c>
      <c r="W1112" s="18"/>
      <c r="X1112" s="18">
        <v>1.5</v>
      </c>
      <c r="Y1112" s="18">
        <f t="shared" si="136"/>
        <v>0.15000000000000002</v>
      </c>
      <c r="Z1112" s="41">
        <v>3</v>
      </c>
      <c r="AA1112" s="41"/>
    </row>
    <row r="1113" spans="1:27" s="20" customFormat="1" ht="15.35" x14ac:dyDescent="0.5">
      <c r="A1113" s="1"/>
      <c r="B1113" s="18">
        <v>51.766666666666701</v>
      </c>
      <c r="C1113" s="18">
        <v>9.56666666666667</v>
      </c>
      <c r="D1113" s="18">
        <v>37</v>
      </c>
      <c r="E1113" s="18">
        <v>34</v>
      </c>
      <c r="F1113" s="18">
        <v>29</v>
      </c>
      <c r="G1113" s="18">
        <v>2</v>
      </c>
      <c r="H1113" s="10" t="s">
        <v>500</v>
      </c>
      <c r="I1113" s="18"/>
      <c r="J1113" s="18">
        <v>6.9</v>
      </c>
      <c r="K1113" s="18">
        <v>734.20714290000001</v>
      </c>
      <c r="L1113" s="18">
        <v>5</v>
      </c>
      <c r="M1113" s="18">
        <v>1.32192</v>
      </c>
      <c r="N1113" s="18">
        <v>4.4000000000000004</v>
      </c>
      <c r="P1113" s="18">
        <v>36.799999999999997</v>
      </c>
      <c r="Q1113" s="18">
        <f t="shared" si="134"/>
        <v>3.6799999999999997</v>
      </c>
      <c r="R1113" s="41">
        <v>3</v>
      </c>
      <c r="S1113" s="18"/>
      <c r="T1113" s="18">
        <v>5.2</v>
      </c>
      <c r="U1113" s="18">
        <f t="shared" si="135"/>
        <v>0.52</v>
      </c>
      <c r="V1113" s="41">
        <v>3</v>
      </c>
      <c r="W1113" s="18"/>
      <c r="X1113" s="18">
        <v>3.6</v>
      </c>
      <c r="Y1113" s="18">
        <f t="shared" si="136"/>
        <v>0.36000000000000004</v>
      </c>
      <c r="Z1113" s="41">
        <v>3</v>
      </c>
      <c r="AA1113" s="41"/>
    </row>
    <row r="1114" spans="1:27" s="20" customFormat="1" ht="15.35" x14ac:dyDescent="0.5">
      <c r="A1114" s="1"/>
      <c r="B1114" s="18">
        <v>45.170999999999999</v>
      </c>
      <c r="C1114" s="18">
        <v>-123.914</v>
      </c>
      <c r="D1114" s="18">
        <v>33</v>
      </c>
      <c r="E1114" s="18">
        <v>45</v>
      </c>
      <c r="F1114" s="18">
        <v>22</v>
      </c>
      <c r="G1114" s="18">
        <v>2</v>
      </c>
      <c r="H1114" s="18" t="s">
        <v>501</v>
      </c>
      <c r="I1114" s="18" t="s">
        <v>502</v>
      </c>
      <c r="J1114" s="18">
        <v>12.4</v>
      </c>
      <c r="K1114" s="18">
        <v>2100</v>
      </c>
      <c r="L1114" s="18">
        <v>10</v>
      </c>
      <c r="M1114" s="18">
        <v>0.59</v>
      </c>
      <c r="N1114" s="18">
        <v>4.7</v>
      </c>
      <c r="P1114" s="18">
        <v>2.8</v>
      </c>
      <c r="Q1114" s="18">
        <f t="shared" si="134"/>
        <v>0.27999999999999997</v>
      </c>
      <c r="R1114" s="41">
        <v>3</v>
      </c>
      <c r="S1114" s="18"/>
      <c r="T1114" s="18">
        <v>7.2</v>
      </c>
      <c r="U1114" s="18">
        <f t="shared" si="135"/>
        <v>0.72000000000000008</v>
      </c>
      <c r="V1114" s="41">
        <v>3</v>
      </c>
      <c r="W1114" s="18"/>
      <c r="X1114" s="18">
        <v>6</v>
      </c>
      <c r="Y1114" s="18">
        <f t="shared" si="136"/>
        <v>0.60000000000000009</v>
      </c>
      <c r="Z1114" s="41">
        <v>3</v>
      </c>
      <c r="AA1114" s="41"/>
    </row>
    <row r="1115" spans="1:27" s="20" customFormat="1" ht="15.35" x14ac:dyDescent="0.5">
      <c r="A1115" s="1"/>
      <c r="B1115" s="18">
        <v>44.606000000000002</v>
      </c>
      <c r="C1115" s="18">
        <v>-123.90900000000001</v>
      </c>
      <c r="D1115" s="18">
        <v>33</v>
      </c>
      <c r="E1115" s="18">
        <v>45</v>
      </c>
      <c r="F1115" s="18">
        <v>22</v>
      </c>
      <c r="G1115" s="18">
        <v>2</v>
      </c>
      <c r="H1115" s="18" t="s">
        <v>501</v>
      </c>
      <c r="I1115" s="18" t="s">
        <v>503</v>
      </c>
      <c r="J1115" s="18">
        <v>11.7</v>
      </c>
      <c r="K1115" s="18">
        <v>1860</v>
      </c>
      <c r="L1115" s="18">
        <v>10</v>
      </c>
      <c r="M1115" s="18">
        <v>0.62</v>
      </c>
      <c r="N1115" s="18">
        <v>5.5</v>
      </c>
      <c r="P1115" s="18">
        <v>2.6</v>
      </c>
      <c r="Q1115" s="18">
        <f t="shared" si="134"/>
        <v>0.26</v>
      </c>
      <c r="R1115" s="41">
        <v>3</v>
      </c>
      <c r="S1115" s="18"/>
      <c r="T1115" s="18">
        <v>8.9</v>
      </c>
      <c r="U1115" s="18">
        <f t="shared" si="135"/>
        <v>0.89000000000000012</v>
      </c>
      <c r="V1115" s="41">
        <v>3</v>
      </c>
      <c r="W1115" s="18"/>
      <c r="X1115" s="18">
        <v>5.6</v>
      </c>
      <c r="Y1115" s="18">
        <f t="shared" si="136"/>
        <v>0.55999999999999994</v>
      </c>
      <c r="Z1115" s="41">
        <v>3</v>
      </c>
      <c r="AA1115" s="41"/>
    </row>
    <row r="1116" spans="1:27" s="20" customFormat="1" ht="15.35" x14ac:dyDescent="0.5">
      <c r="A1116" s="1" t="s">
        <v>499</v>
      </c>
      <c r="B1116" s="18">
        <v>44.722000000000001</v>
      </c>
      <c r="C1116" s="18">
        <v>-123.81</v>
      </c>
      <c r="D1116" s="18">
        <v>33</v>
      </c>
      <c r="E1116" s="18">
        <v>45</v>
      </c>
      <c r="F1116" s="18">
        <v>22</v>
      </c>
      <c r="G1116" s="18">
        <v>2</v>
      </c>
      <c r="H1116" s="18" t="s">
        <v>501</v>
      </c>
      <c r="I1116" s="18" t="s">
        <v>504</v>
      </c>
      <c r="J1116" s="18">
        <v>12.1</v>
      </c>
      <c r="K1116" s="18">
        <v>1920</v>
      </c>
      <c r="L1116" s="18">
        <v>10</v>
      </c>
      <c r="M1116" s="18">
        <v>0.64</v>
      </c>
      <c r="N1116" s="18">
        <v>5.4</v>
      </c>
      <c r="P1116" s="18">
        <v>2.1</v>
      </c>
      <c r="Q1116" s="18">
        <f t="shared" si="134"/>
        <v>0.21000000000000002</v>
      </c>
      <c r="R1116" s="41">
        <v>3</v>
      </c>
      <c r="S1116" s="18"/>
      <c r="T1116" s="18">
        <v>4.0999999999999996</v>
      </c>
      <c r="U1116" s="18">
        <f t="shared" si="135"/>
        <v>0.41</v>
      </c>
      <c r="V1116" s="41">
        <v>3</v>
      </c>
      <c r="W1116" s="18"/>
      <c r="X1116" s="18">
        <v>4.0999999999999996</v>
      </c>
      <c r="Y1116" s="18">
        <f t="shared" si="136"/>
        <v>0.41</v>
      </c>
      <c r="Z1116" s="41">
        <v>3</v>
      </c>
      <c r="AA1116" s="41"/>
    </row>
    <row r="1117" spans="1:27" s="20" customFormat="1" ht="15.35" x14ac:dyDescent="0.5">
      <c r="A1117" s="1"/>
      <c r="B1117" s="18">
        <v>50.133333333333297</v>
      </c>
      <c r="C1117" s="18">
        <v>11.866666666666699</v>
      </c>
      <c r="D1117" s="18">
        <v>68</v>
      </c>
      <c r="E1117" s="18">
        <v>17</v>
      </c>
      <c r="F1117" s="18">
        <v>15</v>
      </c>
      <c r="G1117" s="18">
        <v>2</v>
      </c>
      <c r="H1117" s="10" t="s">
        <v>500</v>
      </c>
      <c r="I1117" s="18" t="s">
        <v>431</v>
      </c>
      <c r="J1117" s="18">
        <v>10</v>
      </c>
      <c r="K1117" s="18">
        <v>693.51428569999996</v>
      </c>
      <c r="L1117" s="18">
        <v>20</v>
      </c>
      <c r="M1117" s="18">
        <v>1.2802199999999999</v>
      </c>
      <c r="N1117" s="18">
        <v>4.2</v>
      </c>
      <c r="P1117" s="18">
        <v>3.42</v>
      </c>
      <c r="Q1117" s="18">
        <f t="shared" si="134"/>
        <v>0.34200000000000003</v>
      </c>
      <c r="R1117" s="41">
        <v>3</v>
      </c>
      <c r="S1117" s="18"/>
      <c r="T1117" s="18">
        <v>0.06</v>
      </c>
      <c r="U1117" s="18">
        <f t="shared" si="135"/>
        <v>6.0000000000000001E-3</v>
      </c>
      <c r="V1117" s="41">
        <v>3</v>
      </c>
      <c r="W1117" s="18"/>
      <c r="X1117" s="18">
        <v>2.2407800290000002</v>
      </c>
      <c r="Y1117" s="18">
        <f t="shared" si="136"/>
        <v>0.22407800290000002</v>
      </c>
      <c r="Z1117" s="41">
        <v>3</v>
      </c>
      <c r="AA1117" s="41"/>
    </row>
    <row r="1118" spans="1:27" s="20" customFormat="1" ht="15.35" x14ac:dyDescent="0.5">
      <c r="A1118" s="1"/>
      <c r="B1118" s="18">
        <v>50.133333333333297</v>
      </c>
      <c r="C1118" s="18">
        <v>11.866666666666699</v>
      </c>
      <c r="D1118" s="18">
        <v>68</v>
      </c>
      <c r="E1118" s="18">
        <v>17</v>
      </c>
      <c r="F1118" s="18">
        <v>15</v>
      </c>
      <c r="G1118" s="18">
        <v>2</v>
      </c>
      <c r="H1118" s="10" t="s">
        <v>500</v>
      </c>
      <c r="I1118" s="18" t="s">
        <v>505</v>
      </c>
      <c r="J1118" s="18">
        <v>10</v>
      </c>
      <c r="K1118" s="18">
        <v>693.51428569999996</v>
      </c>
      <c r="L1118" s="18">
        <v>20</v>
      </c>
      <c r="M1118" s="18">
        <v>1.2802199999999999</v>
      </c>
      <c r="N1118" s="18">
        <v>4.2</v>
      </c>
      <c r="P1118" s="18">
        <v>5.68</v>
      </c>
      <c r="Q1118" s="18">
        <f t="shared" si="134"/>
        <v>0.56799999999999995</v>
      </c>
      <c r="R1118" s="41">
        <v>3</v>
      </c>
      <c r="S1118" s="18"/>
      <c r="T1118" s="18">
        <v>0.05</v>
      </c>
      <c r="U1118" s="18">
        <f t="shared" si="135"/>
        <v>5.000000000000001E-3</v>
      </c>
      <c r="V1118" s="41">
        <v>3</v>
      </c>
      <c r="W1118" s="18"/>
      <c r="X1118" s="18">
        <v>2.2407800290000002</v>
      </c>
      <c r="Y1118" s="18">
        <f t="shared" si="136"/>
        <v>0.22407800290000002</v>
      </c>
      <c r="Z1118" s="41">
        <v>3</v>
      </c>
      <c r="AA1118" s="41"/>
    </row>
    <row r="1119" spans="1:27" s="20" customFormat="1" ht="15.35" x14ac:dyDescent="0.5">
      <c r="A1119" s="1"/>
      <c r="B1119" s="18">
        <v>36.016666666666701</v>
      </c>
      <c r="C1119" s="18">
        <v>140.11666666666699</v>
      </c>
      <c r="D1119" s="18">
        <v>33</v>
      </c>
      <c r="E1119" s="18">
        <v>45</v>
      </c>
      <c r="F1119" s="18">
        <v>22</v>
      </c>
      <c r="G1119" s="18">
        <v>2</v>
      </c>
      <c r="H1119" s="18" t="s">
        <v>506</v>
      </c>
      <c r="I1119" s="18" t="s">
        <v>398</v>
      </c>
      <c r="J1119" s="18">
        <v>14</v>
      </c>
      <c r="K1119" s="18">
        <v>1440.2285710000001</v>
      </c>
      <c r="L1119" s="18">
        <v>5</v>
      </c>
      <c r="M1119" s="18">
        <v>0.87922</v>
      </c>
      <c r="N1119" s="18">
        <v>5.9</v>
      </c>
      <c r="P1119" s="18">
        <v>14.5</v>
      </c>
      <c r="Q1119" s="18">
        <f t="shared" si="134"/>
        <v>1.4500000000000002</v>
      </c>
      <c r="R1119" s="41">
        <v>3</v>
      </c>
      <c r="S1119" s="18"/>
      <c r="T1119" s="18">
        <v>18.2</v>
      </c>
      <c r="U1119" s="18">
        <f t="shared" si="135"/>
        <v>1.82</v>
      </c>
      <c r="V1119" s="41">
        <v>3</v>
      </c>
      <c r="W1119" s="18"/>
      <c r="X1119" s="18">
        <v>0.03</v>
      </c>
      <c r="Y1119" s="18">
        <f t="shared" si="136"/>
        <v>3.0000000000000001E-3</v>
      </c>
      <c r="Z1119" s="41">
        <v>3</v>
      </c>
      <c r="AA1119" s="41"/>
    </row>
    <row r="1120" spans="1:27" s="20" customFormat="1" ht="15.35" x14ac:dyDescent="0.5">
      <c r="A1120" s="1"/>
      <c r="B1120" s="18">
        <v>36.016666666666701</v>
      </c>
      <c r="C1120" s="18">
        <v>140.11666666666699</v>
      </c>
      <c r="D1120" s="18">
        <v>33</v>
      </c>
      <c r="E1120" s="18">
        <v>45</v>
      </c>
      <c r="F1120" s="18">
        <v>22</v>
      </c>
      <c r="G1120" s="18">
        <v>2</v>
      </c>
      <c r="H1120" s="18" t="s">
        <v>506</v>
      </c>
      <c r="I1120" s="18" t="s">
        <v>507</v>
      </c>
      <c r="J1120" s="18">
        <v>14</v>
      </c>
      <c r="K1120" s="18">
        <v>1440.2285710000001</v>
      </c>
      <c r="L1120" s="18">
        <v>5</v>
      </c>
      <c r="M1120" s="18">
        <v>0.87922</v>
      </c>
      <c r="N1120" s="18">
        <v>5.5198</v>
      </c>
      <c r="P1120" s="18">
        <v>18.7</v>
      </c>
      <c r="Q1120" s="18">
        <f t="shared" si="134"/>
        <v>1.87</v>
      </c>
      <c r="R1120" s="41">
        <v>3</v>
      </c>
      <c r="S1120" s="18"/>
      <c r="T1120" s="18">
        <v>21.4</v>
      </c>
      <c r="U1120" s="18">
        <f t="shared" si="135"/>
        <v>2.14</v>
      </c>
      <c r="V1120" s="41">
        <v>3</v>
      </c>
      <c r="W1120" s="18"/>
      <c r="X1120" s="18">
        <v>0.03</v>
      </c>
      <c r="Y1120" s="18">
        <f t="shared" si="136"/>
        <v>3.0000000000000001E-3</v>
      </c>
      <c r="Z1120" s="41">
        <v>3</v>
      </c>
      <c r="AA1120" s="41"/>
    </row>
    <row r="1121" spans="1:27" s="20" customFormat="1" ht="15.35" x14ac:dyDescent="0.5">
      <c r="A1121" s="1" t="s">
        <v>508</v>
      </c>
      <c r="B1121" s="18">
        <v>36.016666666666701</v>
      </c>
      <c r="C1121" s="18">
        <v>140.11666666666699</v>
      </c>
      <c r="D1121" s="18">
        <v>33</v>
      </c>
      <c r="E1121" s="18">
        <v>45</v>
      </c>
      <c r="F1121" s="18">
        <v>22</v>
      </c>
      <c r="G1121" s="18">
        <v>2</v>
      </c>
      <c r="H1121" s="18" t="s">
        <v>506</v>
      </c>
      <c r="I1121" s="18" t="s">
        <v>509</v>
      </c>
      <c r="J1121" s="18">
        <v>14</v>
      </c>
      <c r="K1121" s="18">
        <v>1440.2285710000001</v>
      </c>
      <c r="L1121" s="18">
        <v>5</v>
      </c>
      <c r="M1121" s="18">
        <v>0.87922</v>
      </c>
      <c r="N1121" s="18">
        <v>5.5198</v>
      </c>
      <c r="P1121" s="18">
        <v>56.8</v>
      </c>
      <c r="Q1121" s="18">
        <f t="shared" si="134"/>
        <v>5.68</v>
      </c>
      <c r="R1121" s="41">
        <v>3</v>
      </c>
      <c r="S1121" s="18"/>
      <c r="T1121" s="18">
        <v>48.7</v>
      </c>
      <c r="U1121" s="18">
        <f t="shared" si="135"/>
        <v>4.870000000000001</v>
      </c>
      <c r="V1121" s="41">
        <v>3</v>
      </c>
      <c r="W1121" s="18"/>
      <c r="X1121" s="18">
        <v>0.03</v>
      </c>
      <c r="Y1121" s="18">
        <f t="shared" si="136"/>
        <v>3.0000000000000001E-3</v>
      </c>
      <c r="Z1121" s="41">
        <v>3</v>
      </c>
      <c r="AA1121" s="41"/>
    </row>
    <row r="1122" spans="1:27" s="20" customFormat="1" ht="15.35" x14ac:dyDescent="0.5">
      <c r="A1122" s="1"/>
      <c r="B1122" s="18">
        <v>36.016666666666701</v>
      </c>
      <c r="C1122" s="18">
        <v>140.11666666666699</v>
      </c>
      <c r="D1122" s="18">
        <v>33</v>
      </c>
      <c r="E1122" s="18">
        <v>45</v>
      </c>
      <c r="F1122" s="18">
        <v>22</v>
      </c>
      <c r="G1122" s="18">
        <v>2</v>
      </c>
      <c r="H1122" s="18" t="s">
        <v>506</v>
      </c>
      <c r="I1122" s="18" t="s">
        <v>398</v>
      </c>
      <c r="J1122" s="18">
        <v>14</v>
      </c>
      <c r="K1122" s="18">
        <v>1440.2285710000001</v>
      </c>
      <c r="L1122" s="18">
        <v>5</v>
      </c>
      <c r="M1122" s="18">
        <v>0.87922</v>
      </c>
      <c r="N1122" s="18">
        <v>5.5198</v>
      </c>
      <c r="P1122" s="18">
        <v>10.5</v>
      </c>
      <c r="Q1122" s="18">
        <f t="shared" si="134"/>
        <v>1.05</v>
      </c>
      <c r="R1122" s="41">
        <v>3</v>
      </c>
      <c r="S1122" s="18"/>
      <c r="T1122" s="18">
        <v>48.9</v>
      </c>
      <c r="U1122" s="18">
        <f t="shared" si="135"/>
        <v>4.8900000000000006</v>
      </c>
      <c r="V1122" s="41">
        <v>3</v>
      </c>
      <c r="W1122" s="18"/>
      <c r="X1122" s="18">
        <v>0.03</v>
      </c>
      <c r="Y1122" s="18">
        <f t="shared" si="136"/>
        <v>3.0000000000000001E-3</v>
      </c>
      <c r="Z1122" s="41">
        <v>3</v>
      </c>
      <c r="AA1122" s="41"/>
    </row>
    <row r="1123" spans="1:27" s="20" customFormat="1" ht="15.35" x14ac:dyDescent="0.5">
      <c r="A1123" s="1" t="s">
        <v>510</v>
      </c>
      <c r="B1123" s="18">
        <v>36.016666666666701</v>
      </c>
      <c r="C1123" s="18">
        <v>140.11666666666699</v>
      </c>
      <c r="D1123" s="18">
        <v>33</v>
      </c>
      <c r="E1123" s="18">
        <v>45</v>
      </c>
      <c r="F1123" s="18">
        <v>22</v>
      </c>
      <c r="G1123" s="18">
        <v>2</v>
      </c>
      <c r="H1123" s="18" t="s">
        <v>506</v>
      </c>
      <c r="I1123" s="18" t="s">
        <v>507</v>
      </c>
      <c r="J1123" s="18">
        <v>14</v>
      </c>
      <c r="K1123" s="18">
        <v>1440.2285710000001</v>
      </c>
      <c r="L1123" s="18">
        <v>5</v>
      </c>
      <c r="M1123" s="18">
        <v>0.87922</v>
      </c>
      <c r="N1123" s="18">
        <v>5.5198</v>
      </c>
      <c r="P1123" s="18">
        <v>14.2</v>
      </c>
      <c r="Q1123" s="18">
        <f t="shared" si="134"/>
        <v>1.42</v>
      </c>
      <c r="R1123" s="41">
        <v>3</v>
      </c>
      <c r="S1123" s="18"/>
      <c r="T1123" s="18">
        <v>72.5</v>
      </c>
      <c r="U1123" s="18">
        <f t="shared" si="135"/>
        <v>7.25</v>
      </c>
      <c r="V1123" s="41">
        <v>3</v>
      </c>
      <c r="W1123" s="18"/>
      <c r="X1123" s="18">
        <v>0.03</v>
      </c>
      <c r="Y1123" s="18">
        <f t="shared" si="136"/>
        <v>3.0000000000000001E-3</v>
      </c>
      <c r="Z1123" s="41">
        <v>3</v>
      </c>
      <c r="AA1123" s="41"/>
    </row>
    <row r="1124" spans="1:27" s="20" customFormat="1" ht="15.35" x14ac:dyDescent="0.5">
      <c r="A1124" s="1"/>
      <c r="B1124" s="18">
        <v>36.016666666666701</v>
      </c>
      <c r="C1124" s="18">
        <v>140.11666666666699</v>
      </c>
      <c r="D1124" s="18">
        <v>33</v>
      </c>
      <c r="E1124" s="18">
        <v>45</v>
      </c>
      <c r="F1124" s="18">
        <v>22</v>
      </c>
      <c r="G1124" s="18">
        <v>2</v>
      </c>
      <c r="H1124" s="18" t="s">
        <v>506</v>
      </c>
      <c r="I1124" s="18" t="s">
        <v>509</v>
      </c>
      <c r="J1124" s="18">
        <v>14</v>
      </c>
      <c r="K1124" s="18">
        <v>1440.2285710000001</v>
      </c>
      <c r="L1124" s="18">
        <v>5</v>
      </c>
      <c r="M1124" s="18">
        <v>0.87922</v>
      </c>
      <c r="N1124" s="18">
        <v>5.5198</v>
      </c>
      <c r="P1124" s="18">
        <v>36.5</v>
      </c>
      <c r="Q1124" s="18">
        <f t="shared" si="134"/>
        <v>3.6500000000000004</v>
      </c>
      <c r="R1124" s="41">
        <v>3</v>
      </c>
      <c r="S1124" s="18"/>
      <c r="T1124" s="18">
        <v>125.4</v>
      </c>
      <c r="U1124" s="18">
        <f t="shared" si="135"/>
        <v>12.540000000000001</v>
      </c>
      <c r="V1124" s="41">
        <v>3</v>
      </c>
      <c r="W1124" s="18"/>
      <c r="X1124" s="18">
        <v>0.03</v>
      </c>
      <c r="Y1124" s="18">
        <f t="shared" si="136"/>
        <v>3.0000000000000001E-3</v>
      </c>
      <c r="Z1124" s="41">
        <v>3</v>
      </c>
      <c r="AA1124" s="41"/>
    </row>
    <row r="1125" spans="1:27" s="20" customFormat="1" ht="15.35" x14ac:dyDescent="0.5">
      <c r="A1125" s="1"/>
      <c r="B1125" s="18">
        <v>36.016666666666701</v>
      </c>
      <c r="C1125" s="18">
        <v>140.11666666666699</v>
      </c>
      <c r="D1125" s="18">
        <v>33</v>
      </c>
      <c r="E1125" s="18">
        <v>45</v>
      </c>
      <c r="F1125" s="18">
        <v>22</v>
      </c>
      <c r="G1125" s="18">
        <v>2</v>
      </c>
      <c r="H1125" s="18" t="s">
        <v>506</v>
      </c>
      <c r="I1125" s="18" t="s">
        <v>398</v>
      </c>
      <c r="J1125" s="18">
        <v>14</v>
      </c>
      <c r="K1125" s="18">
        <v>1440.2285710000001</v>
      </c>
      <c r="L1125" s="18">
        <v>5</v>
      </c>
      <c r="M1125" s="18">
        <v>0.87922</v>
      </c>
      <c r="N1125" s="18">
        <v>5.2389999999999999</v>
      </c>
      <c r="P1125" s="18">
        <v>12.4</v>
      </c>
      <c r="Q1125" s="18">
        <f t="shared" si="134"/>
        <v>1.2400000000000002</v>
      </c>
      <c r="R1125" s="41">
        <v>3</v>
      </c>
      <c r="S1125" s="18"/>
      <c r="T1125" s="18">
        <v>28.1</v>
      </c>
      <c r="U1125" s="18">
        <f t="shared" si="135"/>
        <v>2.8100000000000005</v>
      </c>
      <c r="V1125" s="41">
        <v>3</v>
      </c>
      <c r="W1125" s="18"/>
      <c r="X1125" s="18">
        <v>0.03</v>
      </c>
      <c r="Y1125" s="18">
        <f t="shared" si="136"/>
        <v>3.0000000000000001E-3</v>
      </c>
      <c r="Z1125" s="41">
        <v>3</v>
      </c>
      <c r="AA1125" s="41"/>
    </row>
    <row r="1126" spans="1:27" s="20" customFormat="1" ht="15.35" x14ac:dyDescent="0.5">
      <c r="A1126" s="1"/>
      <c r="B1126" s="18">
        <v>36.016666666666701</v>
      </c>
      <c r="C1126" s="18">
        <v>140.11666666666699</v>
      </c>
      <c r="D1126" s="18">
        <v>33</v>
      </c>
      <c r="E1126" s="18">
        <v>45</v>
      </c>
      <c r="F1126" s="18">
        <v>22</v>
      </c>
      <c r="G1126" s="18">
        <v>2</v>
      </c>
      <c r="H1126" s="18" t="s">
        <v>506</v>
      </c>
      <c r="I1126" s="18" t="s">
        <v>507</v>
      </c>
      <c r="J1126" s="18">
        <v>14</v>
      </c>
      <c r="K1126" s="18">
        <v>1440.2285710000001</v>
      </c>
      <c r="L1126" s="18">
        <v>5</v>
      </c>
      <c r="M1126" s="18">
        <v>0.87922</v>
      </c>
      <c r="N1126" s="18">
        <v>5.2389999999999999</v>
      </c>
      <c r="P1126" s="18">
        <v>18.5</v>
      </c>
      <c r="Q1126" s="18">
        <f t="shared" si="134"/>
        <v>1.85</v>
      </c>
      <c r="R1126" s="41">
        <v>3</v>
      </c>
      <c r="S1126" s="18"/>
      <c r="T1126" s="18">
        <v>27.9</v>
      </c>
      <c r="U1126" s="18">
        <f t="shared" si="135"/>
        <v>2.79</v>
      </c>
      <c r="V1126" s="41">
        <v>3</v>
      </c>
      <c r="W1126" s="18"/>
      <c r="X1126" s="18">
        <v>0.03</v>
      </c>
      <c r="Y1126" s="18">
        <f t="shared" si="136"/>
        <v>3.0000000000000001E-3</v>
      </c>
      <c r="Z1126" s="41">
        <v>3</v>
      </c>
      <c r="AA1126" s="41"/>
    </row>
    <row r="1127" spans="1:27" s="20" customFormat="1" ht="15.35" x14ac:dyDescent="0.5">
      <c r="A1127" s="1"/>
      <c r="B1127" s="18">
        <v>36.016666666666701</v>
      </c>
      <c r="C1127" s="18">
        <v>140.11666666666699</v>
      </c>
      <c r="D1127" s="18">
        <v>33</v>
      </c>
      <c r="E1127" s="18">
        <v>45</v>
      </c>
      <c r="F1127" s="18">
        <v>22</v>
      </c>
      <c r="G1127" s="18">
        <v>2</v>
      </c>
      <c r="H1127" s="18" t="s">
        <v>506</v>
      </c>
      <c r="I1127" s="18" t="s">
        <v>509</v>
      </c>
      <c r="J1127" s="18">
        <v>14</v>
      </c>
      <c r="K1127" s="18">
        <v>1440.2285710000001</v>
      </c>
      <c r="L1127" s="18">
        <v>5</v>
      </c>
      <c r="M1127" s="18">
        <v>0.87922</v>
      </c>
      <c r="N1127" s="18">
        <v>5.2389999999999999</v>
      </c>
      <c r="P1127" s="18">
        <v>26.1</v>
      </c>
      <c r="Q1127" s="18">
        <f t="shared" si="134"/>
        <v>2.6100000000000003</v>
      </c>
      <c r="R1127" s="41">
        <v>3</v>
      </c>
      <c r="S1127" s="18"/>
      <c r="T1127" s="18">
        <v>32.5</v>
      </c>
      <c r="U1127" s="18">
        <f t="shared" si="135"/>
        <v>3.25</v>
      </c>
      <c r="V1127" s="41">
        <v>3</v>
      </c>
      <c r="W1127" s="18"/>
      <c r="X1127" s="18">
        <v>0.03</v>
      </c>
      <c r="Y1127" s="18">
        <f t="shared" si="136"/>
        <v>3.0000000000000001E-3</v>
      </c>
      <c r="Z1127" s="41">
        <v>3</v>
      </c>
      <c r="AA1127" s="41"/>
    </row>
    <row r="1128" spans="1:27" s="20" customFormat="1" ht="15.35" x14ac:dyDescent="0.5">
      <c r="A1128" s="1"/>
      <c r="B1128" s="18">
        <v>47.566666666666698</v>
      </c>
      <c r="C1128" s="18">
        <v>11.633333333333301</v>
      </c>
      <c r="D1128" s="18">
        <v>37</v>
      </c>
      <c r="E1128" s="18">
        <v>34</v>
      </c>
      <c r="F1128" s="18">
        <v>29</v>
      </c>
      <c r="G1128" s="18">
        <v>2</v>
      </c>
      <c r="H1128" s="18" t="s">
        <v>511</v>
      </c>
      <c r="I1128" s="18"/>
      <c r="J1128" s="18">
        <v>7.5</v>
      </c>
      <c r="K1128" s="18">
        <v>1089.9071429999999</v>
      </c>
      <c r="L1128" s="18">
        <v>10</v>
      </c>
      <c r="M1128" s="18">
        <v>1.4137999999999999</v>
      </c>
      <c r="N1128" s="18">
        <v>6.5</v>
      </c>
      <c r="P1128" s="18">
        <v>21</v>
      </c>
      <c r="Q1128" s="18">
        <f t="shared" si="134"/>
        <v>2.1</v>
      </c>
      <c r="R1128" s="41">
        <v>3</v>
      </c>
      <c r="S1128" s="18"/>
      <c r="T1128" s="18">
        <v>1.5</v>
      </c>
      <c r="U1128" s="18">
        <f t="shared" si="135"/>
        <v>0.15000000000000002</v>
      </c>
      <c r="V1128" s="41">
        <v>3</v>
      </c>
      <c r="W1128" s="18"/>
      <c r="X1128" s="18">
        <v>9</v>
      </c>
      <c r="Y1128" s="18">
        <f t="shared" si="136"/>
        <v>0.9</v>
      </c>
      <c r="Z1128" s="41">
        <v>3</v>
      </c>
      <c r="AA1128" s="41"/>
    </row>
    <row r="1129" spans="1:27" s="20" customFormat="1" ht="15.35" x14ac:dyDescent="0.5">
      <c r="A1129" s="1" t="s">
        <v>512</v>
      </c>
      <c r="B1129" s="18">
        <v>47.566666666666698</v>
      </c>
      <c r="C1129" s="18">
        <v>11.633333333333301</v>
      </c>
      <c r="D1129" s="18">
        <v>37</v>
      </c>
      <c r="E1129" s="18">
        <v>34</v>
      </c>
      <c r="F1129" s="18">
        <v>29</v>
      </c>
      <c r="G1129" s="18">
        <v>2</v>
      </c>
      <c r="H1129" s="18" t="s">
        <v>511</v>
      </c>
      <c r="I1129" s="18"/>
      <c r="J1129" s="18">
        <v>7.5</v>
      </c>
      <c r="K1129" s="18">
        <v>1089.9071429999999</v>
      </c>
      <c r="L1129" s="18">
        <v>10</v>
      </c>
      <c r="M1129" s="18">
        <v>1.4137999999999999</v>
      </c>
      <c r="N1129" s="18">
        <v>6.4</v>
      </c>
      <c r="P1129" s="18">
        <v>8.8000000000000007</v>
      </c>
      <c r="Q1129" s="18">
        <f t="shared" si="134"/>
        <v>0.88000000000000012</v>
      </c>
      <c r="R1129" s="41">
        <v>3</v>
      </c>
      <c r="S1129" s="18"/>
      <c r="T1129" s="18">
        <v>2.1</v>
      </c>
      <c r="U1129" s="18">
        <f t="shared" si="135"/>
        <v>0.21000000000000002</v>
      </c>
      <c r="V1129" s="41">
        <v>3</v>
      </c>
      <c r="W1129" s="18"/>
      <c r="X1129" s="18">
        <v>9</v>
      </c>
      <c r="Y1129" s="18">
        <f t="shared" si="136"/>
        <v>0.9</v>
      </c>
      <c r="Z1129" s="41">
        <v>3</v>
      </c>
      <c r="AA1129" s="41"/>
    </row>
    <row r="1130" spans="1:27" s="20" customFormat="1" ht="15.35" x14ac:dyDescent="0.5">
      <c r="A1130" s="1"/>
      <c r="B1130" s="18">
        <v>62.766666666666701</v>
      </c>
      <c r="C1130" s="18">
        <v>30.966666666666701</v>
      </c>
      <c r="D1130" s="18">
        <v>88</v>
      </c>
      <c r="E1130" s="18">
        <v>8</v>
      </c>
      <c r="F1130" s="18">
        <v>4</v>
      </c>
      <c r="G1130" s="18">
        <v>2</v>
      </c>
      <c r="H1130" s="18"/>
      <c r="I1130" s="18"/>
      <c r="J1130" s="18">
        <v>2</v>
      </c>
      <c r="K1130" s="18">
        <v>643.07857139999999</v>
      </c>
      <c r="L1130" s="18">
        <v>15</v>
      </c>
      <c r="M1130" s="18">
        <v>0.53703999999999996</v>
      </c>
      <c r="N1130" s="18">
        <v>4.5</v>
      </c>
      <c r="P1130" s="18">
        <v>79.2</v>
      </c>
      <c r="Q1130" s="18">
        <f t="shared" si="134"/>
        <v>7.9200000000000008</v>
      </c>
      <c r="R1130" s="41">
        <v>3</v>
      </c>
      <c r="S1130" s="18"/>
      <c r="T1130" s="18">
        <v>22.3</v>
      </c>
      <c r="U1130" s="18">
        <f t="shared" si="135"/>
        <v>2.23</v>
      </c>
      <c r="V1130" s="41">
        <v>3</v>
      </c>
      <c r="W1130" s="18"/>
      <c r="X1130" s="18">
        <v>28</v>
      </c>
      <c r="Y1130" s="18">
        <f t="shared" si="136"/>
        <v>2.8000000000000003</v>
      </c>
      <c r="Z1130" s="41">
        <v>3</v>
      </c>
      <c r="AA1130" s="41"/>
    </row>
    <row r="1131" spans="1:27" s="20" customFormat="1" ht="15.35" x14ac:dyDescent="0.5">
      <c r="A1131" s="1"/>
      <c r="B1131" s="18">
        <v>62.766666666666701</v>
      </c>
      <c r="C1131" s="18">
        <v>30.966666666666701</v>
      </c>
      <c r="D1131" s="18">
        <v>88</v>
      </c>
      <c r="E1131" s="18">
        <v>8</v>
      </c>
      <c r="F1131" s="18">
        <v>4</v>
      </c>
      <c r="G1131" s="18">
        <v>2</v>
      </c>
      <c r="H1131" s="18"/>
      <c r="I1131" s="18"/>
      <c r="J1131" s="18">
        <v>2</v>
      </c>
      <c r="K1131" s="18">
        <v>643.07857139999999</v>
      </c>
      <c r="L1131" s="18">
        <v>15</v>
      </c>
      <c r="M1131" s="18">
        <v>0.53703999999999996</v>
      </c>
      <c r="N1131" s="18">
        <v>4.5</v>
      </c>
      <c r="P1131" s="18">
        <v>82.8</v>
      </c>
      <c r="Q1131" s="18">
        <f t="shared" si="134"/>
        <v>8.2799999999999994</v>
      </c>
      <c r="R1131" s="41">
        <v>3</v>
      </c>
      <c r="S1131" s="18"/>
      <c r="T1131" s="18">
        <v>18.100000000000001</v>
      </c>
      <c r="U1131" s="18">
        <f t="shared" si="135"/>
        <v>1.8100000000000003</v>
      </c>
      <c r="V1131" s="41">
        <v>3</v>
      </c>
      <c r="W1131" s="18"/>
      <c r="X1131" s="18">
        <v>28</v>
      </c>
      <c r="Y1131" s="18">
        <f t="shared" si="136"/>
        <v>2.8000000000000003</v>
      </c>
      <c r="Z1131" s="41">
        <v>3</v>
      </c>
      <c r="AA1131" s="41"/>
    </row>
    <row r="1132" spans="1:27" s="20" customFormat="1" ht="15.35" x14ac:dyDescent="0.5">
      <c r="A1132" s="1"/>
      <c r="B1132" s="18">
        <v>62.766666666666701</v>
      </c>
      <c r="C1132" s="18">
        <v>30.966666666666701</v>
      </c>
      <c r="D1132" s="18">
        <v>88</v>
      </c>
      <c r="E1132" s="18">
        <v>8</v>
      </c>
      <c r="F1132" s="18">
        <v>4</v>
      </c>
      <c r="G1132" s="18">
        <v>2</v>
      </c>
      <c r="H1132" s="18"/>
      <c r="I1132" s="18"/>
      <c r="J1132" s="18">
        <v>2</v>
      </c>
      <c r="K1132" s="18">
        <v>643.07857139999999</v>
      </c>
      <c r="L1132" s="18">
        <v>15</v>
      </c>
      <c r="M1132" s="18">
        <v>0.53703999999999996</v>
      </c>
      <c r="N1132" s="18">
        <v>4.5</v>
      </c>
      <c r="P1132" s="18">
        <v>100</v>
      </c>
      <c r="Q1132" s="18">
        <f t="shared" ref="Q1132:Q1195" si="137">P1132*0.1</f>
        <v>10</v>
      </c>
      <c r="R1132" s="41">
        <v>3</v>
      </c>
      <c r="S1132" s="18"/>
      <c r="T1132" s="18">
        <v>42.6</v>
      </c>
      <c r="U1132" s="18">
        <f t="shared" ref="U1132:U1195" si="138">T1132*0.1</f>
        <v>4.2600000000000007</v>
      </c>
      <c r="V1132" s="41">
        <v>3</v>
      </c>
      <c r="W1132" s="18"/>
      <c r="X1132" s="18">
        <v>28</v>
      </c>
      <c r="Y1132" s="18">
        <f t="shared" ref="Y1132:Y1195" si="139">X1132*0.1</f>
        <v>2.8000000000000003</v>
      </c>
      <c r="Z1132" s="41">
        <v>3</v>
      </c>
      <c r="AA1132" s="41"/>
    </row>
    <row r="1133" spans="1:27" s="20" customFormat="1" ht="15.35" x14ac:dyDescent="0.5">
      <c r="A1133" s="1"/>
      <c r="B1133" s="18">
        <v>62.766666666666701</v>
      </c>
      <c r="C1133" s="18">
        <v>30.966666666666701</v>
      </c>
      <c r="D1133" s="18">
        <v>88</v>
      </c>
      <c r="E1133" s="18">
        <v>8</v>
      </c>
      <c r="F1133" s="18">
        <v>4</v>
      </c>
      <c r="G1133" s="18">
        <v>2</v>
      </c>
      <c r="H1133" s="18"/>
      <c r="I1133" s="18"/>
      <c r="J1133" s="18">
        <v>2</v>
      </c>
      <c r="K1133" s="18">
        <v>643.07857139999999</v>
      </c>
      <c r="L1133" s="18">
        <v>15</v>
      </c>
      <c r="M1133" s="18">
        <v>0.53703999999999996</v>
      </c>
      <c r="N1133" s="18">
        <v>5.2</v>
      </c>
      <c r="P1133" s="18">
        <v>187</v>
      </c>
      <c r="Q1133" s="18">
        <f t="shared" si="137"/>
        <v>18.7</v>
      </c>
      <c r="R1133" s="41">
        <v>3</v>
      </c>
      <c r="S1133" s="18"/>
      <c r="T1133" s="18">
        <v>68.8</v>
      </c>
      <c r="U1133" s="18">
        <f t="shared" si="138"/>
        <v>6.88</v>
      </c>
      <c r="V1133" s="41">
        <v>3</v>
      </c>
      <c r="W1133" s="18"/>
      <c r="X1133" s="18">
        <v>28</v>
      </c>
      <c r="Y1133" s="18">
        <f t="shared" si="139"/>
        <v>2.8000000000000003</v>
      </c>
      <c r="Z1133" s="41">
        <v>3</v>
      </c>
      <c r="AA1133" s="41"/>
    </row>
    <row r="1134" spans="1:27" s="20" customFormat="1" ht="15.35" x14ac:dyDescent="0.5">
      <c r="A1134" s="1"/>
      <c r="B1134" s="18">
        <v>47.85</v>
      </c>
      <c r="C1134" s="18">
        <v>19.966666666666701</v>
      </c>
      <c r="D1134" s="18">
        <v>27</v>
      </c>
      <c r="E1134" s="18">
        <v>20</v>
      </c>
      <c r="F1134" s="18">
        <v>53</v>
      </c>
      <c r="G1134" s="18">
        <v>2</v>
      </c>
      <c r="H1134" s="18"/>
      <c r="I1134" s="18"/>
      <c r="J1134" s="18">
        <v>15</v>
      </c>
      <c r="K1134" s="18">
        <v>621.01428569999996</v>
      </c>
      <c r="L1134" s="18">
        <v>10</v>
      </c>
      <c r="M1134" s="18">
        <v>1.45468</v>
      </c>
      <c r="N1134" s="18">
        <v>5.4</v>
      </c>
      <c r="P1134" s="18">
        <v>2.1</v>
      </c>
      <c r="Q1134" s="18">
        <f t="shared" si="137"/>
        <v>0.21000000000000002</v>
      </c>
      <c r="R1134" s="41">
        <v>3</v>
      </c>
      <c r="S1134" s="18"/>
      <c r="T1134" s="18">
        <v>0.47</v>
      </c>
      <c r="U1134" s="18">
        <f t="shared" si="138"/>
        <v>4.7E-2</v>
      </c>
      <c r="V1134" s="41">
        <v>3</v>
      </c>
      <c r="W1134" s="18"/>
      <c r="X1134" s="18">
        <v>12.3</v>
      </c>
      <c r="Y1134" s="18">
        <f t="shared" si="139"/>
        <v>1.2300000000000002</v>
      </c>
      <c r="Z1134" s="41">
        <v>3</v>
      </c>
      <c r="AA1134" s="41"/>
    </row>
    <row r="1135" spans="1:27" s="20" customFormat="1" ht="15.35" x14ac:dyDescent="0.5">
      <c r="A1135" s="1" t="s">
        <v>513</v>
      </c>
      <c r="B1135" s="18">
        <v>47.85</v>
      </c>
      <c r="C1135" s="18">
        <v>19.966666666666701</v>
      </c>
      <c r="D1135" s="18">
        <v>27</v>
      </c>
      <c r="E1135" s="18">
        <v>20</v>
      </c>
      <c r="F1135" s="18">
        <v>53</v>
      </c>
      <c r="G1135" s="18">
        <v>2</v>
      </c>
      <c r="H1135" s="18"/>
      <c r="I1135" s="18"/>
      <c r="J1135" s="18">
        <v>10</v>
      </c>
      <c r="K1135" s="18">
        <v>621.01428569999996</v>
      </c>
      <c r="L1135" s="18">
        <v>10</v>
      </c>
      <c r="M1135" s="18">
        <v>1.45468</v>
      </c>
      <c r="N1135" s="18">
        <v>5.4</v>
      </c>
      <c r="P1135" s="18">
        <v>1.8</v>
      </c>
      <c r="Q1135" s="18">
        <f t="shared" si="137"/>
        <v>0.18000000000000002</v>
      </c>
      <c r="R1135" s="41">
        <v>3</v>
      </c>
      <c r="S1135" s="18"/>
      <c r="T1135" s="18">
        <v>1.05</v>
      </c>
      <c r="U1135" s="18">
        <f t="shared" si="138"/>
        <v>0.10500000000000001</v>
      </c>
      <c r="V1135" s="41">
        <v>3</v>
      </c>
      <c r="W1135" s="18"/>
      <c r="X1135" s="18">
        <v>12.3</v>
      </c>
      <c r="Y1135" s="18">
        <f t="shared" si="139"/>
        <v>1.2300000000000002</v>
      </c>
      <c r="Z1135" s="41">
        <v>3</v>
      </c>
      <c r="AA1135" s="41"/>
    </row>
    <row r="1136" spans="1:27" s="20" customFormat="1" ht="15.35" x14ac:dyDescent="0.5">
      <c r="A1136" s="1"/>
      <c r="B1136" s="18">
        <v>42.5</v>
      </c>
      <c r="C1136" s="18">
        <v>-72.1666666666667</v>
      </c>
      <c r="D1136" s="18">
        <v>86</v>
      </c>
      <c r="E1136" s="18">
        <v>10</v>
      </c>
      <c r="F1136" s="18">
        <v>4</v>
      </c>
      <c r="G1136" s="18">
        <v>2</v>
      </c>
      <c r="H1136" s="18" t="s">
        <v>514</v>
      </c>
      <c r="I1136" s="18"/>
      <c r="J1136" s="18">
        <v>16</v>
      </c>
      <c r="K1136" s="18">
        <v>1264.442857</v>
      </c>
      <c r="L1136" s="18">
        <v>5</v>
      </c>
      <c r="M1136" s="18">
        <v>1.2743199999999999</v>
      </c>
      <c r="N1136" s="18">
        <v>3.75</v>
      </c>
      <c r="P1136" s="18">
        <v>0.72</v>
      </c>
      <c r="Q1136" s="18">
        <f t="shared" si="137"/>
        <v>7.1999999999999995E-2</v>
      </c>
      <c r="R1136" s="41">
        <v>3</v>
      </c>
      <c r="S1136" s="18"/>
      <c r="T1136" s="18">
        <v>0.22</v>
      </c>
      <c r="U1136" s="18">
        <f t="shared" si="138"/>
        <v>2.2000000000000002E-2</v>
      </c>
      <c r="V1136" s="41">
        <v>3</v>
      </c>
      <c r="W1136" s="18"/>
      <c r="X1136" s="18">
        <v>0.77492401119999998</v>
      </c>
      <c r="Y1136" s="18">
        <f t="shared" si="139"/>
        <v>7.7492401119999998E-2</v>
      </c>
      <c r="Z1136" s="41">
        <v>3</v>
      </c>
      <c r="AA1136" s="41"/>
    </row>
    <row r="1137" spans="1:27" s="20" customFormat="1" ht="15.35" x14ac:dyDescent="0.5">
      <c r="A1137" s="1"/>
      <c r="B1137" s="18">
        <v>42.5</v>
      </c>
      <c r="C1137" s="18">
        <v>-72.1666666666667</v>
      </c>
      <c r="D1137" s="18">
        <v>86</v>
      </c>
      <c r="E1137" s="18">
        <v>10</v>
      </c>
      <c r="F1137" s="18">
        <v>4</v>
      </c>
      <c r="G1137" s="18">
        <v>2</v>
      </c>
      <c r="H1137" s="18" t="s">
        <v>514</v>
      </c>
      <c r="I1137" s="18" t="s">
        <v>515</v>
      </c>
      <c r="J1137" s="18">
        <v>16</v>
      </c>
      <c r="K1137" s="18">
        <v>1264.442857</v>
      </c>
      <c r="L1137" s="18">
        <v>5</v>
      </c>
      <c r="M1137" s="18">
        <v>1.2743199999999999</v>
      </c>
      <c r="N1137" s="18">
        <v>3.55</v>
      </c>
      <c r="P1137" s="18">
        <v>1.3</v>
      </c>
      <c r="Q1137" s="18">
        <f t="shared" si="137"/>
        <v>0.13</v>
      </c>
      <c r="R1137" s="41">
        <v>6</v>
      </c>
      <c r="S1137" s="18"/>
      <c r="T1137" s="18">
        <v>0.48</v>
      </c>
      <c r="U1137" s="18">
        <f t="shared" si="138"/>
        <v>4.8000000000000001E-2</v>
      </c>
      <c r="V1137" s="41">
        <v>6</v>
      </c>
      <c r="W1137" s="18"/>
      <c r="X1137" s="18">
        <v>0.77492401119999998</v>
      </c>
      <c r="Y1137" s="18">
        <f t="shared" si="139"/>
        <v>7.7492401119999998E-2</v>
      </c>
      <c r="Z1137" s="41">
        <v>6</v>
      </c>
      <c r="AA1137" s="41"/>
    </row>
    <row r="1138" spans="1:27" s="20" customFormat="1" ht="15.35" x14ac:dyDescent="0.5">
      <c r="A1138" s="1"/>
      <c r="B1138" s="18">
        <v>42.5</v>
      </c>
      <c r="C1138" s="18">
        <v>-72.1666666666667</v>
      </c>
      <c r="D1138" s="18">
        <v>86</v>
      </c>
      <c r="E1138" s="18">
        <v>10</v>
      </c>
      <c r="F1138" s="18">
        <v>4</v>
      </c>
      <c r="G1138" s="18">
        <v>2</v>
      </c>
      <c r="H1138" s="18" t="s">
        <v>514</v>
      </c>
      <c r="I1138" s="18" t="s">
        <v>516</v>
      </c>
      <c r="J1138" s="18">
        <v>16</v>
      </c>
      <c r="K1138" s="18">
        <v>1264.442857</v>
      </c>
      <c r="L1138" s="18">
        <v>5</v>
      </c>
      <c r="M1138" s="18">
        <v>1.2743199999999999</v>
      </c>
      <c r="N1138" s="18">
        <v>3.21</v>
      </c>
      <c r="P1138" s="18">
        <v>1</v>
      </c>
      <c r="Q1138" s="18">
        <f t="shared" si="137"/>
        <v>0.1</v>
      </c>
      <c r="R1138" s="41">
        <v>6</v>
      </c>
      <c r="S1138" s="18"/>
      <c r="T1138" s="18">
        <v>23</v>
      </c>
      <c r="U1138" s="18">
        <f t="shared" si="138"/>
        <v>2.3000000000000003</v>
      </c>
      <c r="V1138" s="41">
        <v>6</v>
      </c>
      <c r="W1138" s="18"/>
      <c r="X1138" s="18">
        <v>0.77492401119999998</v>
      </c>
      <c r="Y1138" s="18">
        <f t="shared" si="139"/>
        <v>7.7492401119999998E-2</v>
      </c>
      <c r="Z1138" s="41">
        <v>6</v>
      </c>
      <c r="AA1138" s="41"/>
    </row>
    <row r="1139" spans="1:27" s="20" customFormat="1" ht="15.35" x14ac:dyDescent="0.5">
      <c r="A1139" s="1"/>
      <c r="B1139" s="18">
        <v>42.5</v>
      </c>
      <c r="C1139" s="18">
        <v>-72.1666666666667</v>
      </c>
      <c r="D1139" s="18">
        <v>86</v>
      </c>
      <c r="E1139" s="18">
        <v>10</v>
      </c>
      <c r="F1139" s="18">
        <v>4</v>
      </c>
      <c r="G1139" s="18">
        <v>2</v>
      </c>
      <c r="H1139" s="18" t="s">
        <v>517</v>
      </c>
      <c r="I1139" s="18"/>
      <c r="J1139" s="18">
        <v>15</v>
      </c>
      <c r="K1139" s="18">
        <v>1264.442857</v>
      </c>
      <c r="L1139" s="18">
        <v>5</v>
      </c>
      <c r="M1139" s="18">
        <v>1.2743199999999999</v>
      </c>
      <c r="N1139" s="18">
        <v>3.64</v>
      </c>
      <c r="P1139" s="18">
        <v>3.4</v>
      </c>
      <c r="Q1139" s="18">
        <f t="shared" si="137"/>
        <v>0.34</v>
      </c>
      <c r="R1139" s="41">
        <v>6</v>
      </c>
      <c r="S1139" s="18"/>
      <c r="T1139" s="18">
        <v>3.6</v>
      </c>
      <c r="U1139" s="18">
        <f t="shared" si="138"/>
        <v>0.36000000000000004</v>
      </c>
      <c r="V1139" s="41">
        <v>6</v>
      </c>
      <c r="W1139" s="18"/>
      <c r="X1139" s="18">
        <v>0.77492401119999998</v>
      </c>
      <c r="Y1139" s="18">
        <f t="shared" si="139"/>
        <v>7.7492401119999998E-2</v>
      </c>
      <c r="Z1139" s="41">
        <v>6</v>
      </c>
      <c r="AA1139" s="41"/>
    </row>
    <row r="1140" spans="1:27" s="20" customFormat="1" ht="15.35" x14ac:dyDescent="0.5">
      <c r="A1140" s="1"/>
      <c r="B1140" s="18">
        <v>42.5</v>
      </c>
      <c r="C1140" s="18">
        <v>-72.1666666666667</v>
      </c>
      <c r="D1140" s="18">
        <v>86</v>
      </c>
      <c r="E1140" s="18">
        <v>10</v>
      </c>
      <c r="F1140" s="18">
        <v>4</v>
      </c>
      <c r="G1140" s="18">
        <v>2</v>
      </c>
      <c r="H1140" s="18" t="s">
        <v>517</v>
      </c>
      <c r="I1140" s="18" t="s">
        <v>515</v>
      </c>
      <c r="J1140" s="18">
        <v>15</v>
      </c>
      <c r="K1140" s="18">
        <v>1264.442857</v>
      </c>
      <c r="L1140" s="18">
        <v>5</v>
      </c>
      <c r="M1140" s="18">
        <v>1.2743199999999999</v>
      </c>
      <c r="N1140" s="18">
        <v>3.31</v>
      </c>
      <c r="P1140" s="18">
        <v>4.5</v>
      </c>
      <c r="Q1140" s="18">
        <f t="shared" si="137"/>
        <v>0.45</v>
      </c>
      <c r="R1140" s="41">
        <v>6</v>
      </c>
      <c r="S1140" s="18"/>
      <c r="T1140" s="18">
        <v>17</v>
      </c>
      <c r="U1140" s="18">
        <f t="shared" si="138"/>
        <v>1.7000000000000002</v>
      </c>
      <c r="V1140" s="41">
        <v>6</v>
      </c>
      <c r="W1140" s="18"/>
      <c r="X1140" s="18">
        <v>0.77492401119999998</v>
      </c>
      <c r="Y1140" s="18">
        <f t="shared" si="139"/>
        <v>7.7492401119999998E-2</v>
      </c>
      <c r="Z1140" s="41">
        <v>6</v>
      </c>
      <c r="AA1140" s="41"/>
    </row>
    <row r="1141" spans="1:27" s="20" customFormat="1" ht="15.35" x14ac:dyDescent="0.5">
      <c r="A1141" s="1"/>
      <c r="B1141" s="18">
        <v>42.5</v>
      </c>
      <c r="C1141" s="18">
        <v>-72.1666666666667</v>
      </c>
      <c r="D1141" s="18">
        <v>86</v>
      </c>
      <c r="E1141" s="18">
        <v>10</v>
      </c>
      <c r="F1141" s="18">
        <v>4</v>
      </c>
      <c r="G1141" s="18">
        <v>2</v>
      </c>
      <c r="H1141" s="18" t="s">
        <v>517</v>
      </c>
      <c r="I1141" s="18" t="s">
        <v>516</v>
      </c>
      <c r="J1141" s="18">
        <v>15</v>
      </c>
      <c r="K1141" s="18">
        <v>1264.442857</v>
      </c>
      <c r="L1141" s="18">
        <v>5</v>
      </c>
      <c r="M1141" s="18">
        <v>1.2743199999999999</v>
      </c>
      <c r="N1141" s="18">
        <v>2.94</v>
      </c>
      <c r="P1141" s="18">
        <v>14</v>
      </c>
      <c r="Q1141" s="18">
        <f t="shared" si="137"/>
        <v>1.4000000000000001</v>
      </c>
      <c r="R1141" s="41">
        <v>6</v>
      </c>
      <c r="S1141" s="18"/>
      <c r="T1141" s="18">
        <v>31</v>
      </c>
      <c r="U1141" s="18">
        <f t="shared" si="138"/>
        <v>3.1</v>
      </c>
      <c r="V1141" s="41">
        <v>6</v>
      </c>
      <c r="W1141" s="18"/>
      <c r="X1141" s="18">
        <v>0.77492401119999998</v>
      </c>
      <c r="Y1141" s="18">
        <f t="shared" si="139"/>
        <v>7.7492401119999998E-2</v>
      </c>
      <c r="Z1141" s="41">
        <v>6</v>
      </c>
      <c r="AA1141" s="41"/>
    </row>
    <row r="1142" spans="1:27" s="20" customFormat="1" ht="15.35" x14ac:dyDescent="0.5">
      <c r="A1142" s="1" t="s">
        <v>519</v>
      </c>
      <c r="B1142" s="18">
        <v>39.049999999999997</v>
      </c>
      <c r="C1142" s="18">
        <v>-79.816666666666706</v>
      </c>
      <c r="D1142" s="18">
        <v>45</v>
      </c>
      <c r="E1142" s="18">
        <v>35</v>
      </c>
      <c r="F1142" s="18">
        <v>20</v>
      </c>
      <c r="G1142" s="18">
        <v>2</v>
      </c>
      <c r="H1142" s="18" t="s">
        <v>451</v>
      </c>
      <c r="I1142" s="18" t="s">
        <v>518</v>
      </c>
      <c r="J1142" s="18">
        <v>3.5</v>
      </c>
      <c r="K1142" s="18">
        <v>1337.628571</v>
      </c>
      <c r="L1142" s="18">
        <v>15</v>
      </c>
      <c r="M1142" s="18">
        <v>1.2970999000000001</v>
      </c>
      <c r="N1142" s="18">
        <v>4</v>
      </c>
      <c r="P1142" s="18">
        <v>2.2000000000000002</v>
      </c>
      <c r="Q1142" s="18">
        <f t="shared" si="137"/>
        <v>0.22000000000000003</v>
      </c>
      <c r="R1142" s="41">
        <v>6</v>
      </c>
      <c r="S1142" s="18"/>
      <c r="T1142" s="18">
        <v>6</v>
      </c>
      <c r="U1142" s="18">
        <f t="shared" si="138"/>
        <v>0.60000000000000009</v>
      </c>
      <c r="V1142" s="41">
        <v>6</v>
      </c>
      <c r="W1142" s="18"/>
      <c r="X1142" s="18">
        <v>1.5169000239999999</v>
      </c>
      <c r="Y1142" s="18">
        <f t="shared" si="139"/>
        <v>0.1516900024</v>
      </c>
      <c r="Z1142" s="41">
        <v>6</v>
      </c>
      <c r="AA1142" s="41"/>
    </row>
    <row r="1143" spans="1:27" s="20" customFormat="1" ht="15.35" x14ac:dyDescent="0.5">
      <c r="A1143" s="1"/>
      <c r="B1143" s="18">
        <v>39.049999999999997</v>
      </c>
      <c r="C1143" s="18">
        <v>-79.816666666666706</v>
      </c>
      <c r="D1143" s="18">
        <v>45</v>
      </c>
      <c r="E1143" s="18">
        <v>35</v>
      </c>
      <c r="F1143" s="18">
        <v>20</v>
      </c>
      <c r="G1143" s="18">
        <v>2</v>
      </c>
      <c r="H1143" s="18" t="s">
        <v>451</v>
      </c>
      <c r="I1143" s="18" t="s">
        <v>520</v>
      </c>
      <c r="J1143" s="18">
        <v>3.5</v>
      </c>
      <c r="K1143" s="18">
        <v>1337.628571</v>
      </c>
      <c r="L1143" s="18">
        <v>15</v>
      </c>
      <c r="M1143" s="18">
        <v>1.2970999000000001</v>
      </c>
      <c r="N1143" s="18">
        <v>3.5</v>
      </c>
      <c r="P1143" s="18">
        <v>6.3</v>
      </c>
      <c r="Q1143" s="18">
        <f t="shared" si="137"/>
        <v>0.63</v>
      </c>
      <c r="R1143" s="41">
        <v>6</v>
      </c>
      <c r="S1143" s="18"/>
      <c r="T1143" s="18">
        <v>20</v>
      </c>
      <c r="U1143" s="18">
        <f t="shared" si="138"/>
        <v>2</v>
      </c>
      <c r="V1143" s="41">
        <v>6</v>
      </c>
      <c r="W1143" s="18"/>
      <c r="X1143" s="18">
        <v>1.5169000239999999</v>
      </c>
      <c r="Y1143" s="18">
        <f t="shared" si="139"/>
        <v>0.1516900024</v>
      </c>
      <c r="Z1143" s="41">
        <v>6</v>
      </c>
      <c r="AA1143" s="41"/>
    </row>
    <row r="1144" spans="1:27" s="20" customFormat="1" ht="15.35" x14ac:dyDescent="0.5">
      <c r="A1144" s="1"/>
      <c r="B1144" s="18">
        <v>39.049999999999997</v>
      </c>
      <c r="C1144" s="18">
        <v>-79.816666666666706</v>
      </c>
      <c r="D1144" s="18">
        <v>45</v>
      </c>
      <c r="E1144" s="18">
        <v>35</v>
      </c>
      <c r="F1144" s="18">
        <v>20</v>
      </c>
      <c r="G1144" s="18">
        <v>2</v>
      </c>
      <c r="H1144" s="18" t="s">
        <v>451</v>
      </c>
      <c r="I1144" s="18" t="s">
        <v>521</v>
      </c>
      <c r="J1144" s="18">
        <v>3.5</v>
      </c>
      <c r="K1144" s="18">
        <v>1337.628571</v>
      </c>
      <c r="L1144" s="18">
        <v>15</v>
      </c>
      <c r="M1144" s="18">
        <v>1.2970999000000001</v>
      </c>
      <c r="N1144" s="18">
        <v>4.7</v>
      </c>
      <c r="P1144" s="18">
        <v>4.0999999999999996</v>
      </c>
      <c r="Q1144" s="18">
        <f t="shared" si="137"/>
        <v>0.41</v>
      </c>
      <c r="R1144" s="41">
        <v>6</v>
      </c>
      <c r="S1144" s="18"/>
      <c r="T1144" s="18">
        <v>15</v>
      </c>
      <c r="U1144" s="18">
        <f t="shared" si="138"/>
        <v>1.5</v>
      </c>
      <c r="V1144" s="41">
        <v>6</v>
      </c>
      <c r="W1144" s="18"/>
      <c r="X1144" s="18">
        <v>1.5169000239999999</v>
      </c>
      <c r="Y1144" s="18">
        <f t="shared" si="139"/>
        <v>0.1516900024</v>
      </c>
      <c r="Z1144" s="41">
        <v>6</v>
      </c>
      <c r="AA1144" s="41"/>
    </row>
    <row r="1145" spans="1:27" s="20" customFormat="1" ht="15.35" x14ac:dyDescent="0.5">
      <c r="A1145" s="1"/>
      <c r="B1145" s="18">
        <v>39.049999999999997</v>
      </c>
      <c r="C1145" s="18">
        <v>-79.816666666666706</v>
      </c>
      <c r="D1145" s="18">
        <v>45</v>
      </c>
      <c r="E1145" s="18">
        <v>35</v>
      </c>
      <c r="F1145" s="18">
        <v>20</v>
      </c>
      <c r="G1145" s="18">
        <v>2</v>
      </c>
      <c r="H1145" s="18" t="s">
        <v>451</v>
      </c>
      <c r="I1145" s="18" t="s">
        <v>522</v>
      </c>
      <c r="J1145" s="18">
        <v>3.5</v>
      </c>
      <c r="K1145" s="18">
        <v>1337.628571</v>
      </c>
      <c r="L1145" s="18">
        <v>15</v>
      </c>
      <c r="M1145" s="18">
        <v>1.2970999000000001</v>
      </c>
      <c r="N1145" s="18">
        <v>3.6</v>
      </c>
      <c r="P1145" s="18">
        <v>5.0999999999999996</v>
      </c>
      <c r="Q1145" s="18">
        <f t="shared" si="137"/>
        <v>0.51</v>
      </c>
      <c r="R1145" s="41">
        <v>6</v>
      </c>
      <c r="S1145" s="18"/>
      <c r="T1145" s="18">
        <v>21</v>
      </c>
      <c r="U1145" s="18">
        <f t="shared" si="138"/>
        <v>2.1</v>
      </c>
      <c r="V1145" s="41">
        <v>6</v>
      </c>
      <c r="W1145" s="18"/>
      <c r="X1145" s="18">
        <v>1.5169000239999999</v>
      </c>
      <c r="Y1145" s="18">
        <f t="shared" si="139"/>
        <v>0.1516900024</v>
      </c>
      <c r="Z1145" s="41">
        <v>6</v>
      </c>
      <c r="AA1145" s="41"/>
    </row>
    <row r="1146" spans="1:27" s="20" customFormat="1" ht="15.35" x14ac:dyDescent="0.5">
      <c r="A1146" s="1"/>
      <c r="B1146" s="18">
        <v>44.866666666666703</v>
      </c>
      <c r="C1146" s="18">
        <v>-68.099999999999994</v>
      </c>
      <c r="D1146" s="18">
        <v>84</v>
      </c>
      <c r="E1146" s="18">
        <v>11</v>
      </c>
      <c r="F1146" s="18">
        <v>5</v>
      </c>
      <c r="G1146" s="18">
        <v>2</v>
      </c>
      <c r="H1146" s="18" t="s">
        <v>451</v>
      </c>
      <c r="I1146" s="18" t="s">
        <v>523</v>
      </c>
      <c r="J1146" s="18">
        <v>4.3</v>
      </c>
      <c r="K1146" s="18">
        <v>1186.185714</v>
      </c>
      <c r="L1146" s="18">
        <v>15</v>
      </c>
      <c r="M1146" s="18">
        <v>1.3013399999999999</v>
      </c>
      <c r="N1146" s="18">
        <v>3.5</v>
      </c>
      <c r="P1146" s="18">
        <v>2.2000000000000002</v>
      </c>
      <c r="Q1146" s="18">
        <f t="shared" si="137"/>
        <v>0.22000000000000003</v>
      </c>
      <c r="R1146" s="41">
        <v>3</v>
      </c>
      <c r="S1146" s="18"/>
      <c r="T1146" s="18">
        <v>1.1000000000000001</v>
      </c>
      <c r="U1146" s="18">
        <f t="shared" si="138"/>
        <v>0.11000000000000001</v>
      </c>
      <c r="V1146" s="41">
        <v>3</v>
      </c>
      <c r="W1146" s="18"/>
      <c r="X1146" s="18">
        <v>0.97111499020000003</v>
      </c>
      <c r="Y1146" s="18">
        <f t="shared" si="139"/>
        <v>9.7111499020000006E-2</v>
      </c>
      <c r="Z1146" s="41">
        <v>3</v>
      </c>
      <c r="AA1146" s="41"/>
    </row>
    <row r="1147" spans="1:27" s="20" customFormat="1" ht="15.35" x14ac:dyDescent="0.5">
      <c r="A1147" s="1"/>
      <c r="B1147" s="18">
        <v>44.866666666666703</v>
      </c>
      <c r="C1147" s="18">
        <v>-68.099999999999994</v>
      </c>
      <c r="D1147" s="18">
        <v>84</v>
      </c>
      <c r="E1147" s="18">
        <v>11</v>
      </c>
      <c r="F1147" s="18">
        <v>5</v>
      </c>
      <c r="G1147" s="18">
        <v>2</v>
      </c>
      <c r="H1147" s="18" t="s">
        <v>451</v>
      </c>
      <c r="I1147" s="18" t="s">
        <v>524</v>
      </c>
      <c r="J1147" s="18">
        <v>4.3</v>
      </c>
      <c r="K1147" s="18">
        <v>1186.185714</v>
      </c>
      <c r="L1147" s="18">
        <v>15</v>
      </c>
      <c r="M1147" s="18">
        <v>1.3013399999999999</v>
      </c>
      <c r="N1147" s="18">
        <v>3.9</v>
      </c>
      <c r="P1147" s="18">
        <v>7</v>
      </c>
      <c r="Q1147" s="18">
        <f t="shared" si="137"/>
        <v>0.70000000000000007</v>
      </c>
      <c r="R1147" s="41">
        <v>3</v>
      </c>
      <c r="S1147" s="18"/>
      <c r="T1147" s="18">
        <v>5.9</v>
      </c>
      <c r="U1147" s="18">
        <f t="shared" si="138"/>
        <v>0.59000000000000008</v>
      </c>
      <c r="V1147" s="41">
        <v>3</v>
      </c>
      <c r="W1147" s="18"/>
      <c r="X1147" s="18">
        <v>0.97111499020000003</v>
      </c>
      <c r="Y1147" s="18">
        <f t="shared" si="139"/>
        <v>9.7111499020000006E-2</v>
      </c>
      <c r="Z1147" s="41">
        <v>3</v>
      </c>
      <c r="AA1147" s="41"/>
    </row>
    <row r="1148" spans="1:27" s="20" customFormat="1" ht="15.35" x14ac:dyDescent="0.5">
      <c r="B1148" s="18">
        <v>44.866666666666703</v>
      </c>
      <c r="C1148" s="18">
        <v>-68.099999999999994</v>
      </c>
      <c r="D1148" s="18">
        <v>84</v>
      </c>
      <c r="E1148" s="18">
        <v>11</v>
      </c>
      <c r="F1148" s="18">
        <v>5</v>
      </c>
      <c r="G1148" s="18">
        <v>2</v>
      </c>
      <c r="H1148" s="18" t="s">
        <v>451</v>
      </c>
      <c r="I1148" s="18" t="s">
        <v>525</v>
      </c>
      <c r="J1148" s="18">
        <v>4.3</v>
      </c>
      <c r="K1148" s="18">
        <v>1186.185714</v>
      </c>
      <c r="L1148" s="18">
        <v>15</v>
      </c>
      <c r="M1148" s="18">
        <v>1.3013399999999999</v>
      </c>
      <c r="N1148" s="18">
        <v>3.1</v>
      </c>
      <c r="P1148" s="18">
        <v>7.2</v>
      </c>
      <c r="Q1148" s="18">
        <f t="shared" si="137"/>
        <v>0.72000000000000008</v>
      </c>
      <c r="R1148" s="41">
        <v>3</v>
      </c>
      <c r="S1148" s="18"/>
      <c r="T1148" s="18">
        <v>2.7</v>
      </c>
      <c r="U1148" s="18">
        <f t="shared" si="138"/>
        <v>0.27</v>
      </c>
      <c r="V1148" s="41">
        <v>3</v>
      </c>
      <c r="W1148" s="18"/>
      <c r="X1148" s="18">
        <v>0.97111499020000003</v>
      </c>
      <c r="Y1148" s="18">
        <f t="shared" si="139"/>
        <v>9.7111499020000006E-2</v>
      </c>
      <c r="Z1148" s="41">
        <v>3</v>
      </c>
      <c r="AA1148" s="41"/>
    </row>
    <row r="1149" spans="1:27" s="20" customFormat="1" ht="15.35" x14ac:dyDescent="0.5">
      <c r="A1149" s="1"/>
      <c r="B1149" s="18">
        <v>44.866666666666703</v>
      </c>
      <c r="C1149" s="18">
        <v>-68.099999999999994</v>
      </c>
      <c r="D1149" s="18">
        <v>84</v>
      </c>
      <c r="E1149" s="18">
        <v>11</v>
      </c>
      <c r="F1149" s="18">
        <v>5</v>
      </c>
      <c r="G1149" s="18">
        <v>2</v>
      </c>
      <c r="H1149" s="18" t="s">
        <v>451</v>
      </c>
      <c r="I1149" s="18" t="s">
        <v>526</v>
      </c>
      <c r="J1149" s="18">
        <v>4.3</v>
      </c>
      <c r="K1149" s="18">
        <v>1186.185714</v>
      </c>
      <c r="L1149" s="18">
        <v>15</v>
      </c>
      <c r="M1149" s="18">
        <v>1.3013399999999999</v>
      </c>
      <c r="N1149" s="18">
        <v>3.5</v>
      </c>
      <c r="P1149" s="18">
        <v>32</v>
      </c>
      <c r="Q1149" s="18">
        <f t="shared" si="137"/>
        <v>3.2</v>
      </c>
      <c r="R1149" s="41">
        <v>3</v>
      </c>
      <c r="S1149" s="18"/>
      <c r="T1149" s="18">
        <v>11</v>
      </c>
      <c r="U1149" s="18">
        <f t="shared" si="138"/>
        <v>1.1000000000000001</v>
      </c>
      <c r="V1149" s="41">
        <v>3</v>
      </c>
      <c r="W1149" s="18"/>
      <c r="X1149" s="18">
        <v>0.97111499020000003</v>
      </c>
      <c r="Y1149" s="18">
        <f t="shared" si="139"/>
        <v>9.7111499020000006E-2</v>
      </c>
      <c r="Z1149" s="41">
        <v>3</v>
      </c>
      <c r="AA1149" s="41"/>
    </row>
    <row r="1150" spans="1:27" s="20" customFormat="1" ht="15.35" x14ac:dyDescent="0.5">
      <c r="A1150" s="1" t="s">
        <v>527</v>
      </c>
      <c r="B1150" s="18">
        <v>-4.0999999999999996</v>
      </c>
      <c r="C1150" s="18">
        <v>-78.966666666666697</v>
      </c>
      <c r="D1150" s="18">
        <v>43</v>
      </c>
      <c r="E1150" s="18">
        <v>32</v>
      </c>
      <c r="F1150" s="18">
        <v>25</v>
      </c>
      <c r="G1150" s="18">
        <v>2</v>
      </c>
      <c r="H1150" s="10" t="s">
        <v>528</v>
      </c>
      <c r="I1150" s="18" t="s">
        <v>529</v>
      </c>
      <c r="J1150" s="18">
        <v>19.399999999999999</v>
      </c>
      <c r="K1150" s="18">
        <v>1037.642857</v>
      </c>
      <c r="L1150" s="18">
        <v>20</v>
      </c>
      <c r="M1150" s="18">
        <v>1.31908</v>
      </c>
      <c r="N1150" s="18">
        <v>5</v>
      </c>
      <c r="P1150" s="18">
        <v>2.2000000000000002</v>
      </c>
      <c r="Q1150" s="18">
        <f t="shared" si="137"/>
        <v>0.22000000000000003</v>
      </c>
      <c r="R1150" s="41">
        <v>3</v>
      </c>
      <c r="S1150" s="18"/>
      <c r="T1150" s="18">
        <v>0.4</v>
      </c>
      <c r="U1150" s="18">
        <f t="shared" si="138"/>
        <v>4.0000000000000008E-2</v>
      </c>
      <c r="V1150" s="41">
        <v>3</v>
      </c>
      <c r="W1150" s="18"/>
      <c r="X1150" s="18">
        <v>5.8</v>
      </c>
      <c r="Y1150" s="18">
        <f t="shared" si="139"/>
        <v>0.57999999999999996</v>
      </c>
      <c r="Z1150" s="41">
        <v>3</v>
      </c>
      <c r="AA1150" s="41"/>
    </row>
    <row r="1151" spans="1:27" s="20" customFormat="1" ht="15.35" x14ac:dyDescent="0.5">
      <c r="A1151" s="1"/>
      <c r="B1151" s="18">
        <v>-4.0999999999999996</v>
      </c>
      <c r="C1151" s="18">
        <v>-78.966666666666697</v>
      </c>
      <c r="D1151" s="18">
        <v>43</v>
      </c>
      <c r="E1151" s="18">
        <v>32</v>
      </c>
      <c r="F1151" s="18">
        <v>25</v>
      </c>
      <c r="G1151" s="18">
        <v>2</v>
      </c>
      <c r="H1151" s="10" t="s">
        <v>528</v>
      </c>
      <c r="I1151" s="18" t="s">
        <v>530</v>
      </c>
      <c r="J1151" s="18">
        <v>19.399999999999999</v>
      </c>
      <c r="K1151" s="18">
        <v>1037.642857</v>
      </c>
      <c r="L1151" s="18">
        <v>20</v>
      </c>
      <c r="M1151" s="18">
        <v>1.31908</v>
      </c>
      <c r="N1151" s="18">
        <v>5.0999999999999996</v>
      </c>
      <c r="P1151" s="18">
        <v>1.8</v>
      </c>
      <c r="Q1151" s="18">
        <f t="shared" si="137"/>
        <v>0.18000000000000002</v>
      </c>
      <c r="R1151" s="41">
        <v>3</v>
      </c>
      <c r="S1151" s="18"/>
      <c r="T1151" s="18">
        <v>0.4</v>
      </c>
      <c r="U1151" s="18">
        <f t="shared" si="138"/>
        <v>4.0000000000000008E-2</v>
      </c>
      <c r="V1151" s="41">
        <v>3</v>
      </c>
      <c r="W1151" s="18"/>
      <c r="X1151" s="18">
        <v>4.7</v>
      </c>
      <c r="Y1151" s="18">
        <f t="shared" si="139"/>
        <v>0.47000000000000003</v>
      </c>
      <c r="Z1151" s="41">
        <v>3</v>
      </c>
      <c r="AA1151" s="41"/>
    </row>
    <row r="1152" spans="1:27" s="20" customFormat="1" ht="15.35" x14ac:dyDescent="0.5">
      <c r="A1152" s="1"/>
      <c r="B1152" s="18">
        <v>-4.0999999999999996</v>
      </c>
      <c r="C1152" s="18">
        <v>-78.966666666666697</v>
      </c>
      <c r="D1152" s="18">
        <v>43</v>
      </c>
      <c r="E1152" s="18">
        <v>32</v>
      </c>
      <c r="F1152" s="18">
        <v>25</v>
      </c>
      <c r="G1152" s="18">
        <v>2</v>
      </c>
      <c r="H1152" s="10" t="s">
        <v>528</v>
      </c>
      <c r="I1152" s="18" t="s">
        <v>529</v>
      </c>
      <c r="J1152" s="18">
        <v>15</v>
      </c>
      <c r="K1152" s="18">
        <v>1037.642857</v>
      </c>
      <c r="L1152" s="18">
        <v>20</v>
      </c>
      <c r="M1152" s="18">
        <v>1.31908</v>
      </c>
      <c r="N1152" s="18">
        <v>4.2</v>
      </c>
      <c r="P1152" s="18">
        <v>1.5</v>
      </c>
      <c r="Q1152" s="18">
        <f t="shared" si="137"/>
        <v>0.15000000000000002</v>
      </c>
      <c r="R1152" s="41">
        <v>3</v>
      </c>
      <c r="S1152" s="18"/>
      <c r="T1152" s="18">
        <v>0.6</v>
      </c>
      <c r="U1152" s="18">
        <f t="shared" si="138"/>
        <v>0.06</v>
      </c>
      <c r="V1152" s="41">
        <v>3</v>
      </c>
      <c r="W1152" s="18"/>
      <c r="X1152" s="18">
        <v>5.2</v>
      </c>
      <c r="Y1152" s="18">
        <f t="shared" si="139"/>
        <v>0.52</v>
      </c>
      <c r="Z1152" s="41">
        <v>3</v>
      </c>
      <c r="AA1152" s="41"/>
    </row>
    <row r="1153" spans="1:27" s="20" customFormat="1" ht="15.35" x14ac:dyDescent="0.5">
      <c r="A1153" s="1"/>
      <c r="B1153" s="18">
        <v>-3.9666666666666699</v>
      </c>
      <c r="C1153" s="18">
        <v>-79.066666666666706</v>
      </c>
      <c r="D1153" s="18">
        <v>43</v>
      </c>
      <c r="E1153" s="18">
        <v>32</v>
      </c>
      <c r="F1153" s="18">
        <v>25</v>
      </c>
      <c r="G1153" s="18">
        <v>2</v>
      </c>
      <c r="H1153" s="10" t="s">
        <v>528</v>
      </c>
      <c r="I1153" s="18" t="s">
        <v>530</v>
      </c>
      <c r="J1153" s="18">
        <v>12.6</v>
      </c>
      <c r="K1153" s="18">
        <v>1037.642857</v>
      </c>
      <c r="L1153" s="18">
        <v>20</v>
      </c>
      <c r="M1153" s="18">
        <v>1.31908</v>
      </c>
      <c r="N1153" s="18">
        <v>4.5999999999999996</v>
      </c>
      <c r="P1153" s="18">
        <v>0.8</v>
      </c>
      <c r="Q1153" s="18">
        <f t="shared" si="137"/>
        <v>8.0000000000000016E-2</v>
      </c>
      <c r="R1153" s="41">
        <v>3</v>
      </c>
      <c r="S1153" s="18"/>
      <c r="T1153" s="18">
        <v>0.4</v>
      </c>
      <c r="U1153" s="18">
        <f t="shared" si="138"/>
        <v>4.0000000000000008E-2</v>
      </c>
      <c r="V1153" s="41">
        <v>3</v>
      </c>
      <c r="W1153" s="18"/>
      <c r="X1153" s="18">
        <v>5.9</v>
      </c>
      <c r="Y1153" s="18">
        <f t="shared" si="139"/>
        <v>0.59000000000000008</v>
      </c>
      <c r="Z1153" s="41">
        <v>3</v>
      </c>
      <c r="AA1153" s="41"/>
    </row>
    <row r="1154" spans="1:27" s="20" customFormat="1" ht="15.35" x14ac:dyDescent="0.5">
      <c r="A1154" s="1"/>
      <c r="B1154" s="18">
        <v>-3.9666666666666699</v>
      </c>
      <c r="C1154" s="18">
        <v>-79.066666666666706</v>
      </c>
      <c r="D1154" s="18">
        <v>43</v>
      </c>
      <c r="E1154" s="18">
        <v>32</v>
      </c>
      <c r="F1154" s="18">
        <v>25</v>
      </c>
      <c r="G1154" s="18">
        <v>2</v>
      </c>
      <c r="H1154" s="10" t="s">
        <v>528</v>
      </c>
      <c r="I1154" s="18" t="s">
        <v>529</v>
      </c>
      <c r="J1154" s="18">
        <v>12.6</v>
      </c>
      <c r="K1154" s="18">
        <v>1037.642857</v>
      </c>
      <c r="L1154" s="18">
        <v>20</v>
      </c>
      <c r="M1154" s="18">
        <v>1.31908</v>
      </c>
      <c r="N1154" s="18">
        <v>4.7</v>
      </c>
      <c r="P1154" s="18">
        <v>0.9</v>
      </c>
      <c r="Q1154" s="18">
        <f t="shared" si="137"/>
        <v>9.0000000000000011E-2</v>
      </c>
      <c r="R1154" s="41">
        <v>3</v>
      </c>
      <c r="S1154" s="18"/>
      <c r="T1154" s="18">
        <v>0.3</v>
      </c>
      <c r="U1154" s="18">
        <f t="shared" si="138"/>
        <v>0.03</v>
      </c>
      <c r="V1154" s="41">
        <v>3</v>
      </c>
      <c r="W1154" s="18"/>
      <c r="X1154" s="18">
        <v>5.0999999999999996</v>
      </c>
      <c r="Y1154" s="18">
        <f t="shared" si="139"/>
        <v>0.51</v>
      </c>
      <c r="Z1154" s="41">
        <v>3</v>
      </c>
      <c r="AA1154" s="41"/>
    </row>
    <row r="1155" spans="1:27" s="20" customFormat="1" ht="15.35" x14ac:dyDescent="0.5">
      <c r="A1155" s="1"/>
      <c r="B1155" s="18">
        <v>-3.9666666666666699</v>
      </c>
      <c r="C1155" s="18">
        <v>-79.066666666666706</v>
      </c>
      <c r="D1155" s="18">
        <v>43</v>
      </c>
      <c r="E1155" s="18">
        <v>32</v>
      </c>
      <c r="F1155" s="18">
        <v>25</v>
      </c>
      <c r="G1155" s="18">
        <v>2</v>
      </c>
      <c r="H1155" s="18" t="s">
        <v>532</v>
      </c>
      <c r="I1155" s="18" t="s">
        <v>533</v>
      </c>
      <c r="J1155" s="18">
        <v>12.6</v>
      </c>
      <c r="K1155" s="18">
        <v>1037.642857</v>
      </c>
      <c r="L1155" s="18">
        <v>20</v>
      </c>
      <c r="M1155" s="18">
        <v>1.31908</v>
      </c>
      <c r="N1155" s="18">
        <v>3.7</v>
      </c>
      <c r="P1155" s="18">
        <v>0.9</v>
      </c>
      <c r="Q1155" s="18">
        <f t="shared" si="137"/>
        <v>9.0000000000000011E-2</v>
      </c>
      <c r="R1155" s="41">
        <v>3</v>
      </c>
      <c r="S1155" s="18"/>
      <c r="T1155" s="18">
        <v>0.04</v>
      </c>
      <c r="U1155" s="18">
        <f t="shared" si="138"/>
        <v>4.0000000000000001E-3</v>
      </c>
      <c r="V1155" s="41">
        <v>3</v>
      </c>
      <c r="W1155" s="18"/>
      <c r="X1155" s="18">
        <v>5.2</v>
      </c>
      <c r="Y1155" s="18">
        <f t="shared" si="139"/>
        <v>0.52</v>
      </c>
      <c r="Z1155" s="41">
        <v>3</v>
      </c>
      <c r="AA1155" s="41"/>
    </row>
    <row r="1156" spans="1:27" s="20" customFormat="1" ht="15.35" x14ac:dyDescent="0.5">
      <c r="A1156" s="1"/>
      <c r="B1156" s="18">
        <v>-4.0999999999999996</v>
      </c>
      <c r="C1156" s="18">
        <v>-79.183333333333294</v>
      </c>
      <c r="D1156" s="18">
        <v>70</v>
      </c>
      <c r="E1156" s="18">
        <v>17</v>
      </c>
      <c r="F1156" s="18">
        <v>13</v>
      </c>
      <c r="G1156" s="18">
        <v>2</v>
      </c>
      <c r="H1156" s="10" t="s">
        <v>528</v>
      </c>
      <c r="I1156" s="18" t="s">
        <v>530</v>
      </c>
      <c r="J1156" s="18">
        <v>9.4</v>
      </c>
      <c r="K1156" s="18">
        <v>1037.642857</v>
      </c>
      <c r="L1156" s="18">
        <v>10</v>
      </c>
      <c r="M1156" s="18">
        <v>1.1184799999999999</v>
      </c>
      <c r="N1156" s="18">
        <v>3.7</v>
      </c>
      <c r="P1156" s="18">
        <v>0.6</v>
      </c>
      <c r="Q1156" s="18">
        <f t="shared" si="137"/>
        <v>0.06</v>
      </c>
      <c r="R1156" s="41">
        <v>3</v>
      </c>
      <c r="S1156" s="18"/>
      <c r="T1156" s="18">
        <v>0.01</v>
      </c>
      <c r="U1156" s="18">
        <f t="shared" si="138"/>
        <v>1E-3</v>
      </c>
      <c r="V1156" s="41">
        <v>3</v>
      </c>
      <c r="W1156" s="18"/>
      <c r="X1156" s="18">
        <v>4.0999999999999996</v>
      </c>
      <c r="Y1156" s="18">
        <f t="shared" si="139"/>
        <v>0.41</v>
      </c>
      <c r="Z1156" s="41">
        <v>3</v>
      </c>
      <c r="AA1156" s="41"/>
    </row>
    <row r="1157" spans="1:27" s="20" customFormat="1" ht="15.35" x14ac:dyDescent="0.5">
      <c r="A1157" s="1"/>
      <c r="B1157" s="18">
        <v>-4.0999999999999996</v>
      </c>
      <c r="C1157" s="18">
        <v>-79.183333333333294</v>
      </c>
      <c r="D1157" s="18">
        <v>70</v>
      </c>
      <c r="E1157" s="18">
        <v>17</v>
      </c>
      <c r="F1157" s="18">
        <v>13</v>
      </c>
      <c r="G1157" s="18">
        <v>2</v>
      </c>
      <c r="H1157" s="10" t="s">
        <v>528</v>
      </c>
      <c r="I1157" s="18" t="s">
        <v>529</v>
      </c>
      <c r="J1157" s="18">
        <v>9.4</v>
      </c>
      <c r="K1157" s="18">
        <v>1037.642857</v>
      </c>
      <c r="L1157" s="18">
        <v>10</v>
      </c>
      <c r="M1157" s="18">
        <v>1.1184799999999999</v>
      </c>
      <c r="N1157" s="18">
        <v>3.7</v>
      </c>
      <c r="P1157" s="18">
        <v>0.7</v>
      </c>
      <c r="Q1157" s="18">
        <f t="shared" si="137"/>
        <v>6.9999999999999993E-2</v>
      </c>
      <c r="R1157" s="41">
        <v>3</v>
      </c>
      <c r="S1157" s="18"/>
      <c r="T1157" s="18">
        <v>0.02</v>
      </c>
      <c r="U1157" s="18">
        <f t="shared" si="138"/>
        <v>2E-3</v>
      </c>
      <c r="V1157" s="41">
        <v>3</v>
      </c>
      <c r="W1157" s="18"/>
      <c r="X1157" s="18">
        <v>3.4</v>
      </c>
      <c r="Y1157" s="18">
        <f t="shared" si="139"/>
        <v>0.34</v>
      </c>
      <c r="Z1157" s="41">
        <v>3</v>
      </c>
      <c r="AA1157" s="41"/>
    </row>
    <row r="1158" spans="1:27" s="20" customFormat="1" ht="15.35" x14ac:dyDescent="0.5">
      <c r="A1158" s="1"/>
      <c r="B1158" s="18">
        <v>-4.0999999999999996</v>
      </c>
      <c r="C1158" s="18">
        <v>-79.183333333333294</v>
      </c>
      <c r="D1158" s="18">
        <v>70</v>
      </c>
      <c r="E1158" s="18">
        <v>17</v>
      </c>
      <c r="F1158" s="18">
        <v>13</v>
      </c>
      <c r="G1158" s="18">
        <v>2</v>
      </c>
      <c r="H1158" s="18" t="s">
        <v>532</v>
      </c>
      <c r="I1158" s="18" t="s">
        <v>534</v>
      </c>
      <c r="J1158" s="18">
        <v>9.4</v>
      </c>
      <c r="K1158" s="18">
        <v>1037.642857</v>
      </c>
      <c r="L1158" s="18">
        <v>10</v>
      </c>
      <c r="M1158" s="18">
        <v>1.1184799999999999</v>
      </c>
      <c r="N1158" s="18">
        <v>3.7</v>
      </c>
      <c r="P1158" s="18">
        <v>0.8</v>
      </c>
      <c r="Q1158" s="18">
        <f t="shared" si="137"/>
        <v>8.0000000000000016E-2</v>
      </c>
      <c r="R1158" s="41">
        <v>3</v>
      </c>
      <c r="S1158" s="18"/>
      <c r="T1158" s="18">
        <v>0.03</v>
      </c>
      <c r="U1158" s="18">
        <f t="shared" si="138"/>
        <v>3.0000000000000001E-3</v>
      </c>
      <c r="V1158" s="41">
        <v>3</v>
      </c>
      <c r="W1158" s="18"/>
      <c r="X1158" s="18">
        <v>4.8</v>
      </c>
      <c r="Y1158" s="18">
        <f t="shared" si="139"/>
        <v>0.48</v>
      </c>
      <c r="Z1158" s="41">
        <v>3</v>
      </c>
      <c r="AA1158" s="41"/>
    </row>
    <row r="1159" spans="1:27" s="20" customFormat="1" ht="15.35" x14ac:dyDescent="0.5">
      <c r="A1159" s="1"/>
      <c r="B1159" s="18">
        <v>10.5</v>
      </c>
      <c r="C1159" s="18">
        <v>62.5</v>
      </c>
      <c r="D1159" s="18">
        <v>55</v>
      </c>
      <c r="E1159" s="18">
        <v>20</v>
      </c>
      <c r="F1159" s="18">
        <v>35</v>
      </c>
      <c r="G1159" s="18">
        <v>2</v>
      </c>
      <c r="H1159" s="18" t="s">
        <v>70</v>
      </c>
      <c r="I1159" s="18" t="s">
        <v>535</v>
      </c>
      <c r="J1159" s="18">
        <v>32.6</v>
      </c>
      <c r="K1159" s="18">
        <v>2270</v>
      </c>
      <c r="L1159" s="18">
        <v>5</v>
      </c>
      <c r="M1159" s="18">
        <v>1.41</v>
      </c>
      <c r="N1159" s="18">
        <v>5.9</v>
      </c>
      <c r="P1159" s="18">
        <v>24.8</v>
      </c>
      <c r="Q1159" s="18">
        <f t="shared" si="137"/>
        <v>2.4800000000000004</v>
      </c>
      <c r="R1159" s="41">
        <v>3</v>
      </c>
      <c r="S1159" s="18"/>
      <c r="T1159" s="18">
        <v>7.2</v>
      </c>
      <c r="U1159" s="18">
        <f t="shared" si="138"/>
        <v>0.72000000000000008</v>
      </c>
      <c r="V1159" s="41">
        <v>3</v>
      </c>
      <c r="W1159" s="18"/>
      <c r="X1159" s="18">
        <f>P1159+T1159</f>
        <v>32</v>
      </c>
      <c r="Y1159" s="18">
        <f t="shared" si="139"/>
        <v>3.2</v>
      </c>
      <c r="Z1159" s="41">
        <v>3</v>
      </c>
      <c r="AA1159" s="41"/>
    </row>
    <row r="1160" spans="1:27" s="20" customFormat="1" ht="15.35" x14ac:dyDescent="0.5">
      <c r="A1160" s="1"/>
      <c r="B1160" s="18">
        <v>10.5</v>
      </c>
      <c r="C1160" s="18">
        <v>62.5</v>
      </c>
      <c r="D1160" s="18">
        <v>55</v>
      </c>
      <c r="E1160" s="18">
        <v>20</v>
      </c>
      <c r="F1160" s="18">
        <v>35</v>
      </c>
      <c r="G1160" s="18">
        <v>2</v>
      </c>
      <c r="H1160" s="18" t="s">
        <v>70</v>
      </c>
      <c r="I1160" s="18" t="s">
        <v>536</v>
      </c>
      <c r="J1160" s="18">
        <v>34.5</v>
      </c>
      <c r="K1160" s="18">
        <v>2270</v>
      </c>
      <c r="L1160" s="18">
        <v>5</v>
      </c>
      <c r="M1160" s="18">
        <v>1.41</v>
      </c>
      <c r="N1160" s="18">
        <v>6.6006</v>
      </c>
      <c r="P1160" s="18">
        <v>63.2</v>
      </c>
      <c r="Q1160" s="18">
        <f t="shared" si="137"/>
        <v>6.32</v>
      </c>
      <c r="R1160" s="41">
        <v>3</v>
      </c>
      <c r="S1160" s="18"/>
      <c r="T1160" s="18">
        <v>24.6</v>
      </c>
      <c r="U1160" s="18">
        <f t="shared" si="138"/>
        <v>2.4600000000000004</v>
      </c>
      <c r="V1160" s="41">
        <v>3</v>
      </c>
      <c r="W1160" s="18"/>
      <c r="X1160" s="18">
        <f>P1160+T1160</f>
        <v>87.800000000000011</v>
      </c>
      <c r="Y1160" s="18">
        <f t="shared" si="139"/>
        <v>8.7800000000000011</v>
      </c>
      <c r="Z1160" s="41">
        <v>3</v>
      </c>
      <c r="AA1160" s="41"/>
    </row>
    <row r="1161" spans="1:27" s="20" customFormat="1" ht="15.35" x14ac:dyDescent="0.5">
      <c r="A1161" s="1" t="s">
        <v>531</v>
      </c>
      <c r="B1161" s="18">
        <v>19.5</v>
      </c>
      <c r="C1161" s="18">
        <v>-105.05</v>
      </c>
      <c r="D1161" s="18">
        <v>73</v>
      </c>
      <c r="E1161" s="18">
        <v>23</v>
      </c>
      <c r="F1161" s="18">
        <v>4</v>
      </c>
      <c r="G1161" s="18">
        <v>2</v>
      </c>
      <c r="H1161" s="18" t="s">
        <v>453</v>
      </c>
      <c r="I1161" s="18" t="s">
        <v>314</v>
      </c>
      <c r="J1161" s="18">
        <v>30</v>
      </c>
      <c r="K1161" s="18">
        <v>966</v>
      </c>
      <c r="L1161" s="18">
        <v>10</v>
      </c>
      <c r="M1161" s="18">
        <v>1.43964</v>
      </c>
      <c r="N1161" s="18">
        <v>7.8</v>
      </c>
      <c r="P1161" s="18">
        <v>9.6</v>
      </c>
      <c r="Q1161" s="18">
        <f t="shared" si="137"/>
        <v>0.96</v>
      </c>
      <c r="R1161" s="41">
        <v>3</v>
      </c>
      <c r="S1161" s="18"/>
      <c r="T1161" s="18">
        <v>2.7</v>
      </c>
      <c r="U1161" s="18">
        <f t="shared" si="138"/>
        <v>0.27</v>
      </c>
      <c r="V1161" s="41">
        <v>3</v>
      </c>
      <c r="W1161" s="18"/>
      <c r="X1161" s="18">
        <f>P1161+T1161</f>
        <v>12.3</v>
      </c>
      <c r="Y1161" s="18">
        <f t="shared" si="139"/>
        <v>1.2300000000000002</v>
      </c>
      <c r="Z1161" s="41">
        <v>3</v>
      </c>
      <c r="AA1161" s="41"/>
    </row>
    <row r="1162" spans="1:27" s="20" customFormat="1" ht="15.35" x14ac:dyDescent="0.5">
      <c r="A1162" s="1"/>
      <c r="B1162" s="18">
        <v>19.5</v>
      </c>
      <c r="C1162" s="18">
        <v>-105.05</v>
      </c>
      <c r="D1162" s="18">
        <v>73</v>
      </c>
      <c r="E1162" s="18">
        <v>23</v>
      </c>
      <c r="F1162" s="18">
        <v>4</v>
      </c>
      <c r="G1162" s="18">
        <v>2</v>
      </c>
      <c r="H1162" s="18" t="s">
        <v>453</v>
      </c>
      <c r="I1162" s="18" t="s">
        <v>314</v>
      </c>
      <c r="J1162" s="18">
        <v>16</v>
      </c>
      <c r="K1162" s="18">
        <v>966</v>
      </c>
      <c r="L1162" s="18">
        <v>10</v>
      </c>
      <c r="M1162" s="18">
        <v>1.43964</v>
      </c>
      <c r="N1162" s="18">
        <v>7.0006000000000004</v>
      </c>
      <c r="P1162" s="18">
        <v>9.6</v>
      </c>
      <c r="Q1162" s="18">
        <f t="shared" si="137"/>
        <v>0.96</v>
      </c>
      <c r="R1162" s="41">
        <v>3</v>
      </c>
      <c r="S1162" s="18"/>
      <c r="T1162" s="18">
        <v>2.7</v>
      </c>
      <c r="U1162" s="18">
        <f t="shared" si="138"/>
        <v>0.27</v>
      </c>
      <c r="V1162" s="41">
        <v>3</v>
      </c>
      <c r="W1162" s="18"/>
      <c r="X1162" s="18">
        <f>P1162+T1162</f>
        <v>12.3</v>
      </c>
      <c r="Y1162" s="18">
        <f t="shared" si="139"/>
        <v>1.2300000000000002</v>
      </c>
      <c r="Z1162" s="41">
        <v>3</v>
      </c>
      <c r="AA1162" s="41"/>
    </row>
    <row r="1163" spans="1:27" s="20" customFormat="1" ht="28" x14ac:dyDescent="0.5">
      <c r="A1163" s="1" t="s">
        <v>539</v>
      </c>
      <c r="B1163" s="18">
        <v>51.766666666666701</v>
      </c>
      <c r="C1163" s="18">
        <v>9.6999999999999993</v>
      </c>
      <c r="D1163" s="18">
        <v>6.8</v>
      </c>
      <c r="E1163" s="18">
        <v>54.4</v>
      </c>
      <c r="F1163" s="18">
        <v>38.799999999999997</v>
      </c>
      <c r="G1163" s="18">
        <v>3</v>
      </c>
      <c r="H1163" s="18" t="s">
        <v>488</v>
      </c>
      <c r="I1163" s="19" t="s">
        <v>537</v>
      </c>
      <c r="J1163" s="18">
        <v>8.1999999999999993</v>
      </c>
      <c r="K1163" s="18">
        <v>734.20714290000001</v>
      </c>
      <c r="L1163" s="18">
        <v>10</v>
      </c>
      <c r="M1163" s="18">
        <v>1.3</v>
      </c>
      <c r="N1163" s="18">
        <v>6.8</v>
      </c>
      <c r="P1163" s="18">
        <v>6.1</v>
      </c>
      <c r="Q1163" s="18">
        <f t="shared" si="137"/>
        <v>0.61</v>
      </c>
      <c r="R1163" s="41">
        <v>3</v>
      </c>
      <c r="S1163" s="18"/>
      <c r="T1163" s="18">
        <v>1.2</v>
      </c>
      <c r="U1163" s="18">
        <f t="shared" si="138"/>
        <v>0.12</v>
      </c>
      <c r="V1163" s="41">
        <v>3</v>
      </c>
      <c r="W1163" s="18"/>
      <c r="X1163" s="18">
        <f>P1163+T1163</f>
        <v>7.3</v>
      </c>
      <c r="Y1163" s="18">
        <f t="shared" si="139"/>
        <v>0.73</v>
      </c>
      <c r="Z1163" s="41">
        <v>3</v>
      </c>
      <c r="AA1163" s="41"/>
    </row>
    <row r="1164" spans="1:27" s="20" customFormat="1" ht="15.35" x14ac:dyDescent="0.5">
      <c r="A1164" s="1"/>
      <c r="B1164" s="18">
        <v>51.766666666666701</v>
      </c>
      <c r="C1164" s="18">
        <v>9.6999999999999993</v>
      </c>
      <c r="D1164" s="18">
        <v>6.8</v>
      </c>
      <c r="E1164" s="18">
        <v>54.4</v>
      </c>
      <c r="F1164" s="18">
        <v>38.799999999999997</v>
      </c>
      <c r="G1164" s="18">
        <v>3</v>
      </c>
      <c r="H1164" s="18" t="s">
        <v>488</v>
      </c>
      <c r="I1164" s="18" t="s">
        <v>431</v>
      </c>
      <c r="J1164" s="18">
        <v>8.1999999999999993</v>
      </c>
      <c r="K1164" s="18">
        <v>734.20714290000001</v>
      </c>
      <c r="L1164" s="18">
        <v>10</v>
      </c>
      <c r="M1164" s="18">
        <v>1.3</v>
      </c>
      <c r="N1164" s="18">
        <v>6.4</v>
      </c>
      <c r="P1164" s="18">
        <v>5.8</v>
      </c>
      <c r="Q1164" s="18">
        <f t="shared" si="137"/>
        <v>0.57999999999999996</v>
      </c>
      <c r="R1164" s="41">
        <v>3</v>
      </c>
      <c r="S1164" s="18"/>
      <c r="T1164" s="18">
        <v>1.5</v>
      </c>
      <c r="U1164" s="18">
        <f t="shared" si="138"/>
        <v>0.15000000000000002</v>
      </c>
      <c r="V1164" s="41">
        <v>3</v>
      </c>
      <c r="W1164" s="18"/>
      <c r="X1164" s="18">
        <f>P1164+T1164</f>
        <v>7.3</v>
      </c>
      <c r="Y1164" s="18">
        <f t="shared" si="139"/>
        <v>0.73</v>
      </c>
      <c r="Z1164" s="41">
        <v>3</v>
      </c>
      <c r="AA1164" s="41"/>
    </row>
    <row r="1165" spans="1:27" s="20" customFormat="1" ht="15.35" x14ac:dyDescent="0.5">
      <c r="A1165" s="1"/>
      <c r="B1165" s="18">
        <v>51.766666666666701</v>
      </c>
      <c r="C1165" s="18">
        <v>9.6999999999999993</v>
      </c>
      <c r="D1165" s="18">
        <v>6.8</v>
      </c>
      <c r="E1165" s="18">
        <v>54.4</v>
      </c>
      <c r="F1165" s="18">
        <v>38.799999999999997</v>
      </c>
      <c r="G1165" s="18">
        <v>3</v>
      </c>
      <c r="H1165" s="18" t="s">
        <v>488</v>
      </c>
      <c r="I1165" s="18" t="s">
        <v>537</v>
      </c>
      <c r="J1165" s="18">
        <v>8.1999999999999993</v>
      </c>
      <c r="K1165" s="18">
        <v>734.20714290000001</v>
      </c>
      <c r="L1165" s="18">
        <v>10</v>
      </c>
      <c r="M1165" s="18">
        <v>1.3</v>
      </c>
      <c r="N1165" s="18">
        <v>6.5</v>
      </c>
      <c r="P1165" s="18">
        <v>5.6</v>
      </c>
      <c r="Q1165" s="18">
        <f t="shared" si="137"/>
        <v>0.55999999999999994</v>
      </c>
      <c r="R1165" s="41">
        <v>3</v>
      </c>
      <c r="S1165" s="18"/>
      <c r="T1165" s="18">
        <v>1.8</v>
      </c>
      <c r="U1165" s="18">
        <f t="shared" si="138"/>
        <v>0.18000000000000002</v>
      </c>
      <c r="V1165" s="41">
        <v>3</v>
      </c>
      <c r="W1165" s="18"/>
      <c r="X1165" s="18">
        <f>P1165+T1165</f>
        <v>7.3999999999999995</v>
      </c>
      <c r="Y1165" s="18">
        <f t="shared" si="139"/>
        <v>0.74</v>
      </c>
      <c r="Z1165" s="41">
        <v>3</v>
      </c>
      <c r="AA1165" s="41"/>
    </row>
    <row r="1166" spans="1:27" s="20" customFormat="1" ht="15.35" x14ac:dyDescent="0.5">
      <c r="A1166" s="1"/>
      <c r="B1166" s="18">
        <v>51.766666666666701</v>
      </c>
      <c r="C1166" s="18">
        <v>9.6999999999999993</v>
      </c>
      <c r="D1166" s="18">
        <v>6.8</v>
      </c>
      <c r="E1166" s="18">
        <v>54.4</v>
      </c>
      <c r="F1166" s="18">
        <v>38.799999999999997</v>
      </c>
      <c r="G1166" s="18">
        <v>3</v>
      </c>
      <c r="H1166" s="18" t="s">
        <v>488</v>
      </c>
      <c r="I1166" s="18" t="s">
        <v>431</v>
      </c>
      <c r="J1166" s="18">
        <v>8.1999999999999993</v>
      </c>
      <c r="K1166" s="18">
        <v>734.20714290000001</v>
      </c>
      <c r="L1166" s="18">
        <v>10</v>
      </c>
      <c r="M1166" s="18">
        <v>1.3</v>
      </c>
      <c r="N1166" s="18">
        <v>6.8</v>
      </c>
      <c r="P1166" s="18">
        <v>6.3</v>
      </c>
      <c r="Q1166" s="18">
        <f t="shared" si="137"/>
        <v>0.63</v>
      </c>
      <c r="R1166" s="41">
        <v>3</v>
      </c>
      <c r="S1166" s="18"/>
      <c r="T1166" s="18">
        <v>2.4</v>
      </c>
      <c r="U1166" s="18">
        <f t="shared" si="138"/>
        <v>0.24</v>
      </c>
      <c r="V1166" s="41">
        <v>3</v>
      </c>
      <c r="W1166" s="18"/>
      <c r="X1166" s="18">
        <f>P1166+T1166</f>
        <v>8.6999999999999993</v>
      </c>
      <c r="Y1166" s="18">
        <f t="shared" si="139"/>
        <v>0.87</v>
      </c>
      <c r="Z1166" s="41">
        <v>3</v>
      </c>
      <c r="AA1166" s="41"/>
    </row>
    <row r="1167" spans="1:27" s="20" customFormat="1" ht="15.35" x14ac:dyDescent="0.5">
      <c r="A1167" s="1" t="s">
        <v>538</v>
      </c>
      <c r="B1167" s="18">
        <v>59.85</v>
      </c>
      <c r="C1167" s="18">
        <v>17.633333333333301</v>
      </c>
      <c r="D1167" s="18">
        <v>45</v>
      </c>
      <c r="E1167" s="18">
        <v>35</v>
      </c>
      <c r="F1167" s="18">
        <v>20</v>
      </c>
      <c r="G1167" s="18">
        <v>1</v>
      </c>
      <c r="H1167" s="18"/>
      <c r="I1167" s="18"/>
      <c r="J1167" s="18">
        <v>14.45</v>
      </c>
      <c r="K1167" s="18">
        <v>522.69285709999997</v>
      </c>
      <c r="L1167" s="18">
        <v>10</v>
      </c>
      <c r="M1167" s="18">
        <v>1.4743999999999999</v>
      </c>
      <c r="N1167" s="18">
        <v>6.2</v>
      </c>
      <c r="P1167" s="18">
        <v>3.6</v>
      </c>
      <c r="Q1167" s="18">
        <f t="shared" si="137"/>
        <v>0.36000000000000004</v>
      </c>
      <c r="R1167" s="41">
        <v>3</v>
      </c>
      <c r="S1167" s="18"/>
      <c r="T1167" s="18">
        <v>3.2</v>
      </c>
      <c r="U1167" s="18">
        <f t="shared" si="138"/>
        <v>0.32000000000000006</v>
      </c>
      <c r="V1167" s="41">
        <v>3</v>
      </c>
      <c r="W1167" s="18"/>
      <c r="X1167" s="18">
        <f>P1167+T1167</f>
        <v>6.8000000000000007</v>
      </c>
      <c r="Y1167" s="18">
        <f t="shared" si="139"/>
        <v>0.68000000000000016</v>
      </c>
      <c r="Z1167" s="41">
        <v>3</v>
      </c>
      <c r="AA1167" s="41"/>
    </row>
    <row r="1168" spans="1:27" s="20" customFormat="1" ht="15.35" x14ac:dyDescent="0.5">
      <c r="A1168" s="1"/>
      <c r="B1168" s="18">
        <v>59.85</v>
      </c>
      <c r="C1168" s="18">
        <v>17.633333333333301</v>
      </c>
      <c r="D1168" s="18">
        <v>45</v>
      </c>
      <c r="E1168" s="18">
        <v>35</v>
      </c>
      <c r="F1168" s="18">
        <v>20</v>
      </c>
      <c r="G1168" s="18">
        <v>1</v>
      </c>
      <c r="H1168" s="18"/>
      <c r="I1168" s="18"/>
      <c r="J1168" s="18">
        <v>26.1</v>
      </c>
      <c r="K1168" s="18">
        <v>522.69285709999997</v>
      </c>
      <c r="L1168" s="18">
        <v>10</v>
      </c>
      <c r="M1168" s="18">
        <v>1.4743999999999999</v>
      </c>
      <c r="N1168" s="18">
        <v>5.6326000000000001</v>
      </c>
      <c r="P1168" s="18">
        <v>35.6</v>
      </c>
      <c r="Q1168" s="18">
        <f t="shared" si="137"/>
        <v>3.5600000000000005</v>
      </c>
      <c r="R1168" s="41">
        <v>3</v>
      </c>
      <c r="S1168" s="18"/>
      <c r="T1168" s="18">
        <v>26.5</v>
      </c>
      <c r="U1168" s="18">
        <f t="shared" si="138"/>
        <v>2.6500000000000004</v>
      </c>
      <c r="V1168" s="41">
        <v>3</v>
      </c>
      <c r="W1168" s="18"/>
      <c r="X1168" s="18">
        <f>P1168+T1168</f>
        <v>62.1</v>
      </c>
      <c r="Y1168" s="18">
        <f t="shared" si="139"/>
        <v>6.2100000000000009</v>
      </c>
      <c r="Z1168" s="41">
        <v>3</v>
      </c>
      <c r="AA1168" s="41"/>
    </row>
    <row r="1169" spans="1:27" s="20" customFormat="1" ht="15.35" x14ac:dyDescent="0.5">
      <c r="B1169" s="18">
        <v>10.4333333333333</v>
      </c>
      <c r="C1169" s="18">
        <v>-84</v>
      </c>
      <c r="D1169" s="18">
        <v>32</v>
      </c>
      <c r="E1169" s="18">
        <v>33</v>
      </c>
      <c r="F1169" s="18">
        <v>35</v>
      </c>
      <c r="G1169" s="18">
        <v>1</v>
      </c>
      <c r="H1169" s="18"/>
      <c r="I1169" s="18"/>
      <c r="J1169" s="18">
        <v>28.9</v>
      </c>
      <c r="K1169" s="18">
        <v>4181.3999999999996</v>
      </c>
      <c r="L1169" s="18">
        <v>10</v>
      </c>
      <c r="M1169" s="18">
        <v>1.5765400000000001</v>
      </c>
      <c r="N1169" s="18">
        <v>4.5</v>
      </c>
      <c r="P1169" s="18">
        <v>3.82</v>
      </c>
      <c r="Q1169" s="18">
        <f t="shared" si="137"/>
        <v>0.38200000000000001</v>
      </c>
      <c r="R1169" s="41">
        <v>3</v>
      </c>
      <c r="S1169" s="18"/>
      <c r="T1169" s="18">
        <v>1.97</v>
      </c>
      <c r="U1169" s="18">
        <f t="shared" si="138"/>
        <v>0.19700000000000001</v>
      </c>
      <c r="V1169" s="41">
        <v>3</v>
      </c>
      <c r="W1169" s="18"/>
      <c r="X1169" s="18">
        <f>P1169+T1169</f>
        <v>5.79</v>
      </c>
      <c r="Y1169" s="18">
        <f t="shared" si="139"/>
        <v>0.57900000000000007</v>
      </c>
      <c r="Z1169" s="41">
        <v>3</v>
      </c>
      <c r="AA1169" s="41"/>
    </row>
    <row r="1170" spans="1:27" s="20" customFormat="1" ht="15.35" x14ac:dyDescent="0.5">
      <c r="A1170" s="1"/>
      <c r="B1170" s="18">
        <v>10.4333333333333</v>
      </c>
      <c r="C1170" s="18">
        <v>-84</v>
      </c>
      <c r="D1170" s="18">
        <v>32</v>
      </c>
      <c r="E1170" s="18">
        <v>33</v>
      </c>
      <c r="F1170" s="18">
        <v>35</v>
      </c>
      <c r="G1170" s="18">
        <v>1</v>
      </c>
      <c r="H1170" s="18"/>
      <c r="I1170" s="18"/>
      <c r="J1170" s="18">
        <v>27.1</v>
      </c>
      <c r="K1170" s="18">
        <v>4181.3999999999996</v>
      </c>
      <c r="L1170" s="18">
        <v>10</v>
      </c>
      <c r="M1170" s="18">
        <v>1.5765400000000001</v>
      </c>
      <c r="N1170" s="18">
        <v>4.5</v>
      </c>
      <c r="P1170" s="18">
        <v>3.88</v>
      </c>
      <c r="Q1170" s="18">
        <f t="shared" si="137"/>
        <v>0.38800000000000001</v>
      </c>
      <c r="R1170" s="41">
        <v>3</v>
      </c>
      <c r="S1170" s="18"/>
      <c r="T1170" s="18">
        <v>3.26</v>
      </c>
      <c r="U1170" s="18">
        <f t="shared" si="138"/>
        <v>0.32600000000000001</v>
      </c>
      <c r="V1170" s="41">
        <v>3</v>
      </c>
      <c r="W1170" s="18"/>
      <c r="X1170" s="18">
        <f>P1170+T1170</f>
        <v>7.14</v>
      </c>
      <c r="Y1170" s="18">
        <f t="shared" si="139"/>
        <v>0.71399999999999997</v>
      </c>
      <c r="Z1170" s="41">
        <v>3</v>
      </c>
      <c r="AA1170" s="41"/>
    </row>
    <row r="1171" spans="1:27" s="20" customFormat="1" ht="15.35" x14ac:dyDescent="0.5">
      <c r="A1171" s="1" t="s">
        <v>542</v>
      </c>
      <c r="B1171" s="18">
        <v>43.55</v>
      </c>
      <c r="C1171" s="18">
        <v>-80.25</v>
      </c>
      <c r="D1171" s="18">
        <v>33</v>
      </c>
      <c r="E1171" s="18">
        <v>35</v>
      </c>
      <c r="F1171" s="18">
        <v>32</v>
      </c>
      <c r="G1171" s="18">
        <v>1</v>
      </c>
      <c r="H1171" s="18" t="s">
        <v>540</v>
      </c>
      <c r="I1171" s="18" t="s">
        <v>541</v>
      </c>
      <c r="J1171" s="18">
        <v>15</v>
      </c>
      <c r="K1171" s="18">
        <v>947.24285710000004</v>
      </c>
      <c r="L1171" s="18">
        <v>20</v>
      </c>
      <c r="M1171" s="18">
        <v>1.6771801</v>
      </c>
      <c r="N1171" s="18">
        <v>6.9</v>
      </c>
      <c r="P1171" s="18">
        <v>2.2999999999999998</v>
      </c>
      <c r="Q1171" s="18">
        <f t="shared" si="137"/>
        <v>0.22999999999999998</v>
      </c>
      <c r="R1171" s="41">
        <v>3</v>
      </c>
      <c r="S1171" s="18"/>
      <c r="T1171" s="18">
        <v>1.9</v>
      </c>
      <c r="U1171" s="18">
        <f t="shared" si="138"/>
        <v>0.19</v>
      </c>
      <c r="V1171" s="41">
        <v>3</v>
      </c>
      <c r="W1171" s="18"/>
      <c r="X1171" s="18">
        <f>P1171+T1171</f>
        <v>4.1999999999999993</v>
      </c>
      <c r="Y1171" s="18">
        <f t="shared" si="139"/>
        <v>0.41999999999999993</v>
      </c>
      <c r="Z1171" s="41">
        <v>3</v>
      </c>
      <c r="AA1171" s="41"/>
    </row>
    <row r="1172" spans="1:27" s="20" customFormat="1" ht="15.35" x14ac:dyDescent="0.5">
      <c r="A1172" s="1"/>
      <c r="B1172" s="18">
        <v>43.55</v>
      </c>
      <c r="C1172" s="18">
        <v>-80.25</v>
      </c>
      <c r="D1172" s="18">
        <v>33</v>
      </c>
      <c r="E1172" s="18">
        <v>35</v>
      </c>
      <c r="F1172" s="18">
        <v>32</v>
      </c>
      <c r="G1172" s="18">
        <v>1</v>
      </c>
      <c r="H1172" s="18" t="s">
        <v>540</v>
      </c>
      <c r="I1172" s="18" t="s">
        <v>543</v>
      </c>
      <c r="J1172" s="18">
        <v>15</v>
      </c>
      <c r="K1172" s="18">
        <v>947.24285710000004</v>
      </c>
      <c r="L1172" s="18">
        <v>20</v>
      </c>
      <c r="M1172" s="18">
        <v>1.6771801</v>
      </c>
      <c r="N1172" s="18">
        <v>6.9</v>
      </c>
      <c r="P1172" s="18">
        <v>2</v>
      </c>
      <c r="Q1172" s="18">
        <f t="shared" si="137"/>
        <v>0.2</v>
      </c>
      <c r="R1172" s="41">
        <v>3</v>
      </c>
      <c r="S1172" s="18"/>
      <c r="T1172" s="18">
        <v>0.6</v>
      </c>
      <c r="U1172" s="18">
        <f t="shared" si="138"/>
        <v>0.06</v>
      </c>
      <c r="V1172" s="41">
        <v>3</v>
      </c>
      <c r="W1172" s="18"/>
      <c r="X1172" s="18">
        <f>P1172+T1172</f>
        <v>2.6</v>
      </c>
      <c r="Y1172" s="18">
        <f t="shared" si="139"/>
        <v>0.26</v>
      </c>
      <c r="Z1172" s="41">
        <v>3</v>
      </c>
      <c r="AA1172" s="41"/>
    </row>
    <row r="1173" spans="1:27" s="20" customFormat="1" ht="15.35" x14ac:dyDescent="0.5">
      <c r="B1173" s="18">
        <v>43.55</v>
      </c>
      <c r="C1173" s="18">
        <v>-80.25</v>
      </c>
      <c r="D1173" s="18">
        <v>33</v>
      </c>
      <c r="E1173" s="18">
        <v>35</v>
      </c>
      <c r="F1173" s="18">
        <v>32</v>
      </c>
      <c r="G1173" s="18">
        <v>1</v>
      </c>
      <c r="H1173" s="18" t="s">
        <v>540</v>
      </c>
      <c r="I1173" s="18" t="s">
        <v>149</v>
      </c>
      <c r="J1173" s="18">
        <v>15</v>
      </c>
      <c r="K1173" s="18">
        <v>947.24285710000004</v>
      </c>
      <c r="L1173" s="18">
        <v>20</v>
      </c>
      <c r="M1173" s="18">
        <v>1.6771801</v>
      </c>
      <c r="N1173" s="18">
        <v>6.6836000000000002</v>
      </c>
      <c r="P1173" s="18">
        <v>11.6</v>
      </c>
      <c r="Q1173" s="18">
        <f t="shared" si="137"/>
        <v>1.1599999999999999</v>
      </c>
      <c r="R1173" s="41">
        <v>3</v>
      </c>
      <c r="S1173" s="18"/>
      <c r="T1173" s="18">
        <v>10.4</v>
      </c>
      <c r="U1173" s="18">
        <f t="shared" si="138"/>
        <v>1.04</v>
      </c>
      <c r="V1173" s="41">
        <v>3</v>
      </c>
      <c r="W1173" s="18"/>
      <c r="X1173" s="18">
        <f>P1173+T1173</f>
        <v>22</v>
      </c>
      <c r="Y1173" s="18">
        <f t="shared" si="139"/>
        <v>2.2000000000000002</v>
      </c>
      <c r="Z1173" s="41">
        <v>3</v>
      </c>
      <c r="AA1173" s="41"/>
    </row>
    <row r="1174" spans="1:27" s="20" customFormat="1" ht="15.35" x14ac:dyDescent="0.5">
      <c r="A1174" s="1"/>
      <c r="B1174" s="18">
        <v>43.55</v>
      </c>
      <c r="C1174" s="18">
        <v>-80.25</v>
      </c>
      <c r="D1174" s="18">
        <v>33</v>
      </c>
      <c r="E1174" s="18">
        <v>35</v>
      </c>
      <c r="F1174" s="18">
        <v>32</v>
      </c>
      <c r="G1174" s="18">
        <v>1</v>
      </c>
      <c r="H1174" s="18" t="s">
        <v>540</v>
      </c>
      <c r="I1174" s="18" t="s">
        <v>543</v>
      </c>
      <c r="J1174" s="18">
        <v>15</v>
      </c>
      <c r="K1174" s="18">
        <v>947.24285710000004</v>
      </c>
      <c r="L1174" s="18">
        <v>20</v>
      </c>
      <c r="M1174" s="18">
        <v>1.6771801</v>
      </c>
      <c r="N1174" s="18">
        <v>6.6836000000000002</v>
      </c>
      <c r="P1174" s="18">
        <v>5.0999999999999996</v>
      </c>
      <c r="Q1174" s="18">
        <f t="shared" si="137"/>
        <v>0.51</v>
      </c>
      <c r="R1174" s="41">
        <v>3</v>
      </c>
      <c r="S1174" s="18"/>
      <c r="T1174" s="18">
        <v>10.6</v>
      </c>
      <c r="U1174" s="18">
        <f t="shared" si="138"/>
        <v>1.06</v>
      </c>
      <c r="V1174" s="41">
        <v>3</v>
      </c>
      <c r="W1174" s="18"/>
      <c r="X1174" s="18">
        <f>P1174+T1174</f>
        <v>15.7</v>
      </c>
      <c r="Y1174" s="18">
        <f t="shared" si="139"/>
        <v>1.57</v>
      </c>
      <c r="Z1174" s="41">
        <v>3</v>
      </c>
      <c r="AA1174" s="41"/>
    </row>
    <row r="1175" spans="1:27" s="20" customFormat="1" ht="15.35" x14ac:dyDescent="0.5">
      <c r="A1175" s="1"/>
      <c r="B1175" s="18">
        <v>43.55</v>
      </c>
      <c r="C1175" s="18">
        <v>-80.25</v>
      </c>
      <c r="D1175" s="18">
        <v>33</v>
      </c>
      <c r="E1175" s="18">
        <v>35</v>
      </c>
      <c r="F1175" s="18">
        <v>32</v>
      </c>
      <c r="G1175" s="18">
        <v>1</v>
      </c>
      <c r="H1175" s="18" t="s">
        <v>540</v>
      </c>
      <c r="I1175" s="18" t="s">
        <v>541</v>
      </c>
      <c r="J1175" s="18">
        <v>15</v>
      </c>
      <c r="K1175" s="18">
        <v>947.24285710000004</v>
      </c>
      <c r="L1175" s="18">
        <v>20</v>
      </c>
      <c r="M1175" s="18">
        <v>1.6771801</v>
      </c>
      <c r="N1175" s="18">
        <v>6.6836000000000002</v>
      </c>
      <c r="P1175" s="18">
        <v>11.9</v>
      </c>
      <c r="Q1175" s="18">
        <f t="shared" si="137"/>
        <v>1.1900000000000002</v>
      </c>
      <c r="R1175" s="41">
        <v>3</v>
      </c>
      <c r="S1175" s="18"/>
      <c r="T1175" s="18">
        <v>2.6</v>
      </c>
      <c r="U1175" s="18">
        <f t="shared" si="138"/>
        <v>0.26</v>
      </c>
      <c r="V1175" s="41">
        <v>3</v>
      </c>
      <c r="W1175" s="18"/>
      <c r="X1175" s="18">
        <f>P1175+T1175</f>
        <v>14.5</v>
      </c>
      <c r="Y1175" s="18">
        <f t="shared" si="139"/>
        <v>1.4500000000000002</v>
      </c>
      <c r="Z1175" s="41">
        <v>3</v>
      </c>
      <c r="AA1175" s="41"/>
    </row>
    <row r="1176" spans="1:27" s="20" customFormat="1" ht="15.35" x14ac:dyDescent="0.5">
      <c r="A1176" s="1"/>
      <c r="B1176" s="18">
        <v>43.55</v>
      </c>
      <c r="C1176" s="18">
        <v>-80.25</v>
      </c>
      <c r="D1176" s="18">
        <v>33</v>
      </c>
      <c r="E1176" s="18">
        <v>35</v>
      </c>
      <c r="F1176" s="18">
        <v>32</v>
      </c>
      <c r="G1176" s="18">
        <v>1</v>
      </c>
      <c r="H1176" s="18" t="s">
        <v>540</v>
      </c>
      <c r="I1176" s="18" t="s">
        <v>543</v>
      </c>
      <c r="J1176" s="18">
        <v>15</v>
      </c>
      <c r="K1176" s="18">
        <v>947.24285710000004</v>
      </c>
      <c r="L1176" s="18">
        <v>20</v>
      </c>
      <c r="M1176" s="18">
        <v>1.6771801</v>
      </c>
      <c r="N1176" s="18">
        <v>6.6836000000000002</v>
      </c>
      <c r="P1176" s="18">
        <v>13.5</v>
      </c>
      <c r="Q1176" s="18">
        <f t="shared" si="137"/>
        <v>1.35</v>
      </c>
      <c r="R1176" s="41">
        <v>3</v>
      </c>
      <c r="S1176" s="18"/>
      <c r="T1176" s="18">
        <v>9</v>
      </c>
      <c r="U1176" s="18">
        <f t="shared" si="138"/>
        <v>0.9</v>
      </c>
      <c r="V1176" s="41">
        <v>3</v>
      </c>
      <c r="W1176" s="18"/>
      <c r="X1176" s="18">
        <f>P1176+T1176</f>
        <v>22.5</v>
      </c>
      <c r="Y1176" s="18">
        <f t="shared" si="139"/>
        <v>2.25</v>
      </c>
      <c r="Z1176" s="41">
        <v>3</v>
      </c>
      <c r="AA1176" s="41"/>
    </row>
    <row r="1177" spans="1:27" s="20" customFormat="1" ht="15.35" x14ac:dyDescent="0.5">
      <c r="A1177" s="1"/>
      <c r="B1177" s="18">
        <v>43.55</v>
      </c>
      <c r="C1177" s="18">
        <v>-80.25</v>
      </c>
      <c r="D1177" s="18">
        <v>33</v>
      </c>
      <c r="E1177" s="18">
        <v>35</v>
      </c>
      <c r="F1177" s="18">
        <v>32</v>
      </c>
      <c r="G1177" s="18">
        <v>1</v>
      </c>
      <c r="H1177" s="18" t="s">
        <v>540</v>
      </c>
      <c r="I1177" s="18" t="s">
        <v>149</v>
      </c>
      <c r="J1177" s="18">
        <v>15</v>
      </c>
      <c r="K1177" s="18">
        <v>947.24285710000004</v>
      </c>
      <c r="L1177" s="18">
        <v>20</v>
      </c>
      <c r="M1177" s="18">
        <v>1.6771801</v>
      </c>
      <c r="N1177" s="18">
        <v>6.6836000000000002</v>
      </c>
      <c r="P1177" s="18">
        <v>10.8</v>
      </c>
      <c r="Q1177" s="18">
        <f t="shared" si="137"/>
        <v>1.08</v>
      </c>
      <c r="R1177" s="41">
        <v>3</v>
      </c>
      <c r="S1177" s="18"/>
      <c r="T1177" s="18">
        <v>2.2000000000000002</v>
      </c>
      <c r="U1177" s="18">
        <f t="shared" si="138"/>
        <v>0.22000000000000003</v>
      </c>
      <c r="V1177" s="41">
        <v>3</v>
      </c>
      <c r="W1177" s="18"/>
      <c r="X1177" s="18">
        <f>P1177+T1177</f>
        <v>13</v>
      </c>
      <c r="Y1177" s="18">
        <f t="shared" si="139"/>
        <v>1.3</v>
      </c>
      <c r="Z1177" s="41">
        <v>3</v>
      </c>
      <c r="AA1177" s="41"/>
    </row>
    <row r="1178" spans="1:27" s="20" customFormat="1" ht="15.35" x14ac:dyDescent="0.5">
      <c r="A1178" s="1"/>
      <c r="B1178" s="18">
        <v>43.55</v>
      </c>
      <c r="C1178" s="18">
        <v>-80.25</v>
      </c>
      <c r="D1178" s="18">
        <v>33</v>
      </c>
      <c r="E1178" s="18">
        <v>35</v>
      </c>
      <c r="F1178" s="18">
        <v>32</v>
      </c>
      <c r="G1178" s="18">
        <v>1</v>
      </c>
      <c r="H1178" s="18" t="s">
        <v>540</v>
      </c>
      <c r="I1178" s="18" t="s">
        <v>543</v>
      </c>
      <c r="J1178" s="18">
        <v>15</v>
      </c>
      <c r="K1178" s="18">
        <v>947.24285710000004</v>
      </c>
      <c r="L1178" s="18">
        <v>20</v>
      </c>
      <c r="M1178" s="18">
        <v>1.6771801</v>
      </c>
      <c r="N1178" s="18">
        <v>6.6836000000000002</v>
      </c>
      <c r="P1178" s="18">
        <v>10.4</v>
      </c>
      <c r="Q1178" s="18">
        <f t="shared" si="137"/>
        <v>1.04</v>
      </c>
      <c r="R1178" s="41">
        <v>3</v>
      </c>
      <c r="S1178" s="18"/>
      <c r="T1178" s="18">
        <v>4.9000000000000004</v>
      </c>
      <c r="U1178" s="18">
        <f t="shared" si="138"/>
        <v>0.49000000000000005</v>
      </c>
      <c r="V1178" s="41">
        <v>3</v>
      </c>
      <c r="W1178" s="18"/>
      <c r="X1178" s="18">
        <f>P1178+T1178</f>
        <v>15.3</v>
      </c>
      <c r="Y1178" s="18">
        <f t="shared" si="139"/>
        <v>1.5300000000000002</v>
      </c>
      <c r="Z1178" s="41">
        <v>3</v>
      </c>
      <c r="AA1178" s="41"/>
    </row>
    <row r="1179" spans="1:27" s="20" customFormat="1" ht="15.35" x14ac:dyDescent="0.5">
      <c r="A1179" s="1" t="s">
        <v>544</v>
      </c>
      <c r="B1179" s="18">
        <v>63.15</v>
      </c>
      <c r="C1179" s="18">
        <v>27.3333333333333</v>
      </c>
      <c r="D1179" s="18">
        <v>40</v>
      </c>
      <c r="E1179" s="18">
        <v>32</v>
      </c>
      <c r="F1179" s="18">
        <v>28</v>
      </c>
      <c r="G1179" s="18">
        <v>1</v>
      </c>
      <c r="H1179" s="18" t="s">
        <v>545</v>
      </c>
      <c r="I1179" s="18" t="s">
        <v>431</v>
      </c>
      <c r="J1179" s="18">
        <v>2.5</v>
      </c>
      <c r="K1179" s="18">
        <v>543.60714289999999</v>
      </c>
      <c r="L1179" s="18">
        <v>10</v>
      </c>
      <c r="M1179" s="18">
        <v>1.32</v>
      </c>
      <c r="N1179" s="18">
        <v>6</v>
      </c>
      <c r="P1179" s="18">
        <v>3.5</v>
      </c>
      <c r="Q1179" s="18">
        <f t="shared" si="137"/>
        <v>0.35000000000000003</v>
      </c>
      <c r="R1179" s="41">
        <v>3</v>
      </c>
      <c r="S1179" s="18"/>
      <c r="T1179" s="18">
        <v>1.8</v>
      </c>
      <c r="U1179" s="18">
        <f t="shared" si="138"/>
        <v>0.18000000000000002</v>
      </c>
      <c r="V1179" s="41">
        <v>3</v>
      </c>
      <c r="W1179" s="18"/>
      <c r="X1179" s="18">
        <f>P1179+T1179</f>
        <v>5.3</v>
      </c>
      <c r="Y1179" s="18">
        <f t="shared" si="139"/>
        <v>0.53</v>
      </c>
      <c r="Z1179" s="41">
        <v>3</v>
      </c>
      <c r="AA1179" s="41"/>
    </row>
    <row r="1180" spans="1:27" s="20" customFormat="1" ht="15.35" x14ac:dyDescent="0.5">
      <c r="A1180" s="1"/>
      <c r="B1180" s="18">
        <v>63.15</v>
      </c>
      <c r="C1180" s="18">
        <v>27.3333333333333</v>
      </c>
      <c r="D1180" s="18">
        <v>40</v>
      </c>
      <c r="E1180" s="18">
        <v>32</v>
      </c>
      <c r="F1180" s="18">
        <v>28</v>
      </c>
      <c r="G1180" s="18">
        <v>1</v>
      </c>
      <c r="H1180" s="18" t="s">
        <v>545</v>
      </c>
      <c r="I1180" s="18" t="s">
        <v>546</v>
      </c>
      <c r="J1180" s="18">
        <v>2.5</v>
      </c>
      <c r="K1180" s="18">
        <v>543.60714289999999</v>
      </c>
      <c r="L1180" s="18">
        <v>10</v>
      </c>
      <c r="M1180" s="18">
        <v>1.32</v>
      </c>
      <c r="N1180" s="18">
        <v>5.5363800000000003</v>
      </c>
      <c r="P1180" s="18">
        <v>18.399999999999999</v>
      </c>
      <c r="Q1180" s="18">
        <f t="shared" si="137"/>
        <v>1.8399999999999999</v>
      </c>
      <c r="R1180" s="41">
        <v>3</v>
      </c>
      <c r="S1180" s="18"/>
      <c r="T1180" s="18">
        <v>28.4</v>
      </c>
      <c r="U1180" s="18">
        <f t="shared" si="138"/>
        <v>2.84</v>
      </c>
      <c r="V1180" s="41">
        <v>3</v>
      </c>
      <c r="W1180" s="18"/>
      <c r="X1180" s="18">
        <f>P1180+T1180</f>
        <v>46.8</v>
      </c>
      <c r="Y1180" s="18">
        <f t="shared" si="139"/>
        <v>4.68</v>
      </c>
      <c r="Z1180" s="41">
        <v>3</v>
      </c>
      <c r="AA1180" s="41"/>
    </row>
    <row r="1181" spans="1:27" s="20" customFormat="1" ht="15.35" x14ac:dyDescent="0.5">
      <c r="A1181" s="1"/>
      <c r="B1181" s="18">
        <v>63.15</v>
      </c>
      <c r="C1181" s="18">
        <v>27.3333333333333</v>
      </c>
      <c r="D1181" s="18">
        <v>40</v>
      </c>
      <c r="E1181" s="18">
        <v>32</v>
      </c>
      <c r="F1181" s="18">
        <v>28</v>
      </c>
      <c r="G1181" s="18">
        <v>1</v>
      </c>
      <c r="H1181" s="18" t="s">
        <v>545</v>
      </c>
      <c r="I1181" s="18" t="s">
        <v>547</v>
      </c>
      <c r="J1181" s="18">
        <v>2.5</v>
      </c>
      <c r="K1181" s="18">
        <v>543.60714289999999</v>
      </c>
      <c r="L1181" s="18">
        <v>10</v>
      </c>
      <c r="M1181" s="18">
        <v>1.32</v>
      </c>
      <c r="N1181" s="18">
        <v>4.9443599999999996</v>
      </c>
      <c r="P1181" s="18">
        <v>4.5999999999999996</v>
      </c>
      <c r="Q1181" s="18">
        <f t="shared" si="137"/>
        <v>0.45999999999999996</v>
      </c>
      <c r="R1181" s="41">
        <v>3</v>
      </c>
      <c r="S1181" s="18"/>
      <c r="T1181" s="18">
        <v>11</v>
      </c>
      <c r="U1181" s="18">
        <f t="shared" si="138"/>
        <v>1.1000000000000001</v>
      </c>
      <c r="V1181" s="41">
        <v>3</v>
      </c>
      <c r="W1181" s="18"/>
      <c r="X1181" s="18">
        <f>P1181+T1181</f>
        <v>15.6</v>
      </c>
      <c r="Y1181" s="18">
        <f t="shared" si="139"/>
        <v>1.56</v>
      </c>
      <c r="Z1181" s="41">
        <v>3</v>
      </c>
      <c r="AA1181" s="41"/>
    </row>
    <row r="1182" spans="1:27" s="20" customFormat="1" ht="15.35" x14ac:dyDescent="0.5">
      <c r="A1182" s="1"/>
      <c r="B1182" s="18">
        <v>63.15</v>
      </c>
      <c r="C1182" s="18">
        <v>27.3333333333333</v>
      </c>
      <c r="D1182" s="18">
        <v>40</v>
      </c>
      <c r="E1182" s="18">
        <v>32</v>
      </c>
      <c r="F1182" s="18">
        <v>28</v>
      </c>
      <c r="G1182" s="18">
        <v>1</v>
      </c>
      <c r="H1182" s="18" t="s">
        <v>545</v>
      </c>
      <c r="I1182" s="18" t="s">
        <v>546</v>
      </c>
      <c r="J1182" s="18">
        <v>2.5</v>
      </c>
      <c r="K1182" s="18">
        <v>543.60714289999999</v>
      </c>
      <c r="L1182" s="18">
        <v>10</v>
      </c>
      <c r="M1182" s="18">
        <v>1.32</v>
      </c>
      <c r="N1182" s="18">
        <v>6.1</v>
      </c>
      <c r="P1182" s="18">
        <v>3.5</v>
      </c>
      <c r="Q1182" s="18">
        <f t="shared" si="137"/>
        <v>0.35000000000000003</v>
      </c>
      <c r="R1182" s="41">
        <v>3</v>
      </c>
      <c r="S1182" s="18"/>
      <c r="T1182" s="18">
        <v>1.8</v>
      </c>
      <c r="U1182" s="18">
        <f t="shared" si="138"/>
        <v>0.18000000000000002</v>
      </c>
      <c r="V1182" s="41">
        <v>3</v>
      </c>
      <c r="W1182" s="18"/>
      <c r="X1182" s="18">
        <f>P1182+T1182</f>
        <v>5.3</v>
      </c>
      <c r="Y1182" s="18">
        <f t="shared" si="139"/>
        <v>0.53</v>
      </c>
      <c r="Z1182" s="41">
        <v>3</v>
      </c>
      <c r="AA1182" s="41"/>
    </row>
    <row r="1183" spans="1:27" s="20" customFormat="1" ht="15.35" x14ac:dyDescent="0.5">
      <c r="A1183" s="1" t="s">
        <v>548</v>
      </c>
      <c r="B1183" s="18">
        <v>63.15</v>
      </c>
      <c r="C1183" s="18">
        <v>27.3333333333333</v>
      </c>
      <c r="D1183" s="18">
        <v>40</v>
      </c>
      <c r="E1183" s="18">
        <v>32</v>
      </c>
      <c r="F1183" s="18">
        <v>28</v>
      </c>
      <c r="G1183" s="18">
        <v>1</v>
      </c>
      <c r="H1183" s="18" t="s">
        <v>545</v>
      </c>
      <c r="I1183" s="18" t="s">
        <v>547</v>
      </c>
      <c r="J1183" s="18">
        <v>2.5</v>
      </c>
      <c r="K1183" s="18">
        <v>543.60714289999999</v>
      </c>
      <c r="L1183" s="18">
        <v>10</v>
      </c>
      <c r="M1183" s="18">
        <v>1.32</v>
      </c>
      <c r="N1183" s="18">
        <v>5.6363799999999999</v>
      </c>
      <c r="P1183" s="18">
        <v>18.399999999999999</v>
      </c>
      <c r="Q1183" s="18">
        <f t="shared" si="137"/>
        <v>1.8399999999999999</v>
      </c>
      <c r="R1183" s="41">
        <v>3</v>
      </c>
      <c r="S1183" s="18"/>
      <c r="T1183" s="18">
        <v>28.4</v>
      </c>
      <c r="U1183" s="18">
        <f t="shared" si="138"/>
        <v>2.84</v>
      </c>
      <c r="V1183" s="41">
        <v>3</v>
      </c>
      <c r="W1183" s="18"/>
      <c r="X1183" s="18">
        <f>P1183+T1183</f>
        <v>46.8</v>
      </c>
      <c r="Y1183" s="18">
        <f t="shared" si="139"/>
        <v>4.68</v>
      </c>
      <c r="Z1183" s="41">
        <v>3</v>
      </c>
      <c r="AA1183" s="41"/>
    </row>
    <row r="1184" spans="1:27" s="20" customFormat="1" ht="15.35" x14ac:dyDescent="0.5">
      <c r="A1184" s="1"/>
      <c r="B1184" s="18">
        <v>63.15</v>
      </c>
      <c r="C1184" s="18">
        <v>27.3333333333333</v>
      </c>
      <c r="D1184" s="18">
        <v>40</v>
      </c>
      <c r="E1184" s="18">
        <v>32</v>
      </c>
      <c r="F1184" s="18">
        <v>28</v>
      </c>
      <c r="G1184" s="18">
        <v>1</v>
      </c>
      <c r="H1184" s="18" t="s">
        <v>545</v>
      </c>
      <c r="I1184" s="18" t="s">
        <v>546</v>
      </c>
      <c r="J1184" s="18">
        <v>2.5</v>
      </c>
      <c r="K1184" s="18">
        <v>543.60714289999999</v>
      </c>
      <c r="L1184" s="18">
        <v>10</v>
      </c>
      <c r="M1184" s="18">
        <v>1.32</v>
      </c>
      <c r="N1184" s="18">
        <v>5.0443600000000002</v>
      </c>
      <c r="P1184" s="18">
        <v>4.5999999999999996</v>
      </c>
      <c r="Q1184" s="18">
        <f t="shared" si="137"/>
        <v>0.45999999999999996</v>
      </c>
      <c r="R1184" s="41">
        <v>3</v>
      </c>
      <c r="S1184" s="18"/>
      <c r="T1184" s="18">
        <v>11</v>
      </c>
      <c r="U1184" s="18">
        <f t="shared" si="138"/>
        <v>1.1000000000000001</v>
      </c>
      <c r="V1184" s="41">
        <v>3</v>
      </c>
      <c r="W1184" s="18"/>
      <c r="X1184" s="18">
        <f>P1184+T1184</f>
        <v>15.6</v>
      </c>
      <c r="Y1184" s="18">
        <f t="shared" si="139"/>
        <v>1.56</v>
      </c>
      <c r="Z1184" s="41">
        <v>3</v>
      </c>
      <c r="AA1184" s="41"/>
    </row>
    <row r="1185" spans="1:27" s="20" customFormat="1" ht="15.35" x14ac:dyDescent="0.5">
      <c r="A1185" s="1"/>
      <c r="B1185" s="18">
        <v>63.15</v>
      </c>
      <c r="C1185" s="18">
        <v>27.3333333333333</v>
      </c>
      <c r="D1185" s="18">
        <v>40</v>
      </c>
      <c r="E1185" s="18">
        <v>32</v>
      </c>
      <c r="F1185" s="18">
        <v>28</v>
      </c>
      <c r="G1185" s="18">
        <v>1</v>
      </c>
      <c r="H1185" s="18" t="s">
        <v>545</v>
      </c>
      <c r="I1185" s="18" t="s">
        <v>547</v>
      </c>
      <c r="J1185" s="18">
        <v>2.5</v>
      </c>
      <c r="K1185" s="18">
        <v>543.60714289999999</v>
      </c>
      <c r="L1185" s="18">
        <v>10</v>
      </c>
      <c r="M1185" s="18">
        <v>1.32</v>
      </c>
      <c r="N1185" s="18">
        <v>6.1</v>
      </c>
      <c r="P1185" s="18">
        <v>3.5</v>
      </c>
      <c r="Q1185" s="18">
        <f t="shared" si="137"/>
        <v>0.35000000000000003</v>
      </c>
      <c r="R1185" s="41">
        <v>3</v>
      </c>
      <c r="S1185" s="18"/>
      <c r="T1185" s="18">
        <v>1.8</v>
      </c>
      <c r="U1185" s="18">
        <f t="shared" si="138"/>
        <v>0.18000000000000002</v>
      </c>
      <c r="V1185" s="41">
        <v>3</v>
      </c>
      <c r="W1185" s="18"/>
      <c r="X1185" s="18">
        <f>P1185+T1185</f>
        <v>5.3</v>
      </c>
      <c r="Y1185" s="18">
        <f t="shared" si="139"/>
        <v>0.53</v>
      </c>
      <c r="Z1185" s="41">
        <v>3</v>
      </c>
      <c r="AA1185" s="41"/>
    </row>
    <row r="1186" spans="1:27" s="20" customFormat="1" ht="15.35" x14ac:dyDescent="0.5">
      <c r="A1186" s="1"/>
      <c r="B1186" s="18">
        <v>63.15</v>
      </c>
      <c r="C1186" s="18">
        <v>27.3333333333333</v>
      </c>
      <c r="D1186" s="18">
        <v>40</v>
      </c>
      <c r="E1186" s="18">
        <v>32</v>
      </c>
      <c r="F1186" s="18">
        <v>28</v>
      </c>
      <c r="G1186" s="18">
        <v>1</v>
      </c>
      <c r="H1186" s="18" t="s">
        <v>545</v>
      </c>
      <c r="I1186" s="18" t="s">
        <v>546</v>
      </c>
      <c r="J1186" s="18">
        <v>2.5</v>
      </c>
      <c r="K1186" s="18">
        <v>543.60714289999999</v>
      </c>
      <c r="L1186" s="18">
        <v>10</v>
      </c>
      <c r="M1186" s="18">
        <v>1.32</v>
      </c>
      <c r="N1186" s="18">
        <v>5.6363799999999999</v>
      </c>
      <c r="P1186" s="18">
        <v>18.399999999999999</v>
      </c>
      <c r="Q1186" s="18">
        <f t="shared" si="137"/>
        <v>1.8399999999999999</v>
      </c>
      <c r="R1186" s="41">
        <v>3</v>
      </c>
      <c r="S1186" s="18"/>
      <c r="T1186" s="18">
        <v>28.4</v>
      </c>
      <c r="U1186" s="18">
        <f t="shared" si="138"/>
        <v>2.84</v>
      </c>
      <c r="V1186" s="41">
        <v>3</v>
      </c>
      <c r="W1186" s="18"/>
      <c r="X1186" s="18">
        <f>P1186+T1186</f>
        <v>46.8</v>
      </c>
      <c r="Y1186" s="18">
        <f t="shared" si="139"/>
        <v>4.68</v>
      </c>
      <c r="Z1186" s="41">
        <v>3</v>
      </c>
      <c r="AA1186" s="41"/>
    </row>
    <row r="1187" spans="1:27" s="20" customFormat="1" ht="15.35" x14ac:dyDescent="0.5">
      <c r="A1187" s="1"/>
      <c r="B1187" s="18">
        <v>63.15</v>
      </c>
      <c r="C1187" s="18">
        <v>27.3333333333333</v>
      </c>
      <c r="D1187" s="18">
        <v>40</v>
      </c>
      <c r="E1187" s="18">
        <v>32</v>
      </c>
      <c r="F1187" s="18">
        <v>28</v>
      </c>
      <c r="G1187" s="18">
        <v>1</v>
      </c>
      <c r="H1187" s="18" t="s">
        <v>545</v>
      </c>
      <c r="I1187" s="18" t="s">
        <v>547</v>
      </c>
      <c r="J1187" s="18">
        <v>2.5</v>
      </c>
      <c r="K1187" s="18">
        <v>543.60714289999999</v>
      </c>
      <c r="L1187" s="18">
        <v>10</v>
      </c>
      <c r="M1187" s="18">
        <v>1.32</v>
      </c>
      <c r="N1187" s="18">
        <v>5.0443600000000002</v>
      </c>
      <c r="P1187" s="18">
        <v>4.5999999999999996</v>
      </c>
      <c r="Q1187" s="18">
        <f t="shared" si="137"/>
        <v>0.45999999999999996</v>
      </c>
      <c r="R1187" s="41">
        <v>3</v>
      </c>
      <c r="S1187" s="18"/>
      <c r="T1187" s="18">
        <v>11</v>
      </c>
      <c r="U1187" s="18">
        <f t="shared" si="138"/>
        <v>1.1000000000000001</v>
      </c>
      <c r="V1187" s="41">
        <v>3</v>
      </c>
      <c r="W1187" s="18"/>
      <c r="X1187" s="18">
        <f>P1187+T1187</f>
        <v>15.6</v>
      </c>
      <c r="Y1187" s="18">
        <f t="shared" si="139"/>
        <v>1.56</v>
      </c>
      <c r="Z1187" s="41">
        <v>3</v>
      </c>
      <c r="AA1187" s="41"/>
    </row>
    <row r="1188" spans="1:27" s="20" customFormat="1" ht="15.35" x14ac:dyDescent="0.5">
      <c r="A1188" s="1" t="s">
        <v>549</v>
      </c>
      <c r="B1188" s="18">
        <v>33.8333333333333</v>
      </c>
      <c r="C1188" s="18">
        <v>-99.033333333333303</v>
      </c>
      <c r="D1188" s="18">
        <v>29</v>
      </c>
      <c r="E1188" s="18">
        <v>42</v>
      </c>
      <c r="F1188" s="18">
        <v>29</v>
      </c>
      <c r="G1188" s="18">
        <v>1</v>
      </c>
      <c r="H1188" s="18" t="s">
        <v>550</v>
      </c>
      <c r="I1188" s="18" t="s">
        <v>551</v>
      </c>
      <c r="J1188" s="18">
        <v>16.5</v>
      </c>
      <c r="K1188" s="18">
        <v>676.13571430000002</v>
      </c>
      <c r="L1188" s="18">
        <v>10</v>
      </c>
      <c r="M1188" s="18">
        <v>1.3126800000000001</v>
      </c>
      <c r="N1188" s="18">
        <v>9.1999999999999993</v>
      </c>
      <c r="P1188" s="18">
        <v>5</v>
      </c>
      <c r="Q1188" s="18">
        <f t="shared" si="137"/>
        <v>0.5</v>
      </c>
      <c r="R1188" s="41">
        <v>3</v>
      </c>
      <c r="S1188" s="18"/>
      <c r="T1188" s="18">
        <v>7.4</v>
      </c>
      <c r="U1188" s="18">
        <f t="shared" si="138"/>
        <v>0.7400000000000001</v>
      </c>
      <c r="V1188" s="41">
        <v>3</v>
      </c>
      <c r="W1188" s="18"/>
      <c r="X1188" s="18">
        <f>P1188+T1188</f>
        <v>12.4</v>
      </c>
      <c r="Y1188" s="18">
        <f t="shared" si="139"/>
        <v>1.2400000000000002</v>
      </c>
      <c r="Z1188" s="41">
        <v>3</v>
      </c>
      <c r="AA1188" s="41"/>
    </row>
    <row r="1189" spans="1:27" s="20" customFormat="1" ht="15.35" x14ac:dyDescent="0.5">
      <c r="A1189" s="1"/>
      <c r="B1189" s="18">
        <v>33.8333333333333</v>
      </c>
      <c r="C1189" s="18">
        <v>-99.033333333333303</v>
      </c>
      <c r="D1189" s="18">
        <v>29</v>
      </c>
      <c r="E1189" s="18">
        <v>42</v>
      </c>
      <c r="F1189" s="18">
        <v>29</v>
      </c>
      <c r="G1189" s="18">
        <v>1</v>
      </c>
      <c r="H1189" s="18" t="s">
        <v>550</v>
      </c>
      <c r="I1189" s="18" t="s">
        <v>552</v>
      </c>
      <c r="J1189" s="18">
        <v>16.5</v>
      </c>
      <c r="K1189" s="18">
        <v>676.13571430000002</v>
      </c>
      <c r="L1189" s="18">
        <v>10</v>
      </c>
      <c r="M1189" s="18">
        <v>1.3126800000000001</v>
      </c>
      <c r="N1189" s="18">
        <v>8</v>
      </c>
      <c r="P1189" s="18">
        <v>3</v>
      </c>
      <c r="Q1189" s="18">
        <f t="shared" si="137"/>
        <v>0.30000000000000004</v>
      </c>
      <c r="R1189" s="41">
        <v>3</v>
      </c>
      <c r="S1189" s="18"/>
      <c r="T1189" s="18">
        <v>5.2</v>
      </c>
      <c r="U1189" s="18">
        <f t="shared" si="138"/>
        <v>0.52</v>
      </c>
      <c r="V1189" s="41">
        <v>3</v>
      </c>
      <c r="W1189" s="18"/>
      <c r="X1189" s="18">
        <f>P1189+T1189</f>
        <v>8.1999999999999993</v>
      </c>
      <c r="Y1189" s="18">
        <f t="shared" si="139"/>
        <v>0.82</v>
      </c>
      <c r="Z1189" s="41">
        <v>3</v>
      </c>
      <c r="AA1189" s="41"/>
    </row>
    <row r="1190" spans="1:27" s="20" customFormat="1" ht="15.35" x14ac:dyDescent="0.5">
      <c r="A1190" s="1"/>
      <c r="B1190" s="18">
        <v>33.8333333333333</v>
      </c>
      <c r="C1190" s="18">
        <v>-99.033333333333303</v>
      </c>
      <c r="D1190" s="18">
        <v>29</v>
      </c>
      <c r="E1190" s="18">
        <v>42</v>
      </c>
      <c r="F1190" s="18">
        <v>29</v>
      </c>
      <c r="G1190" s="18">
        <v>1</v>
      </c>
      <c r="H1190" s="18" t="s">
        <v>550</v>
      </c>
      <c r="I1190" s="18" t="s">
        <v>553</v>
      </c>
      <c r="J1190" s="18">
        <v>16.5</v>
      </c>
      <c r="K1190" s="18">
        <v>676.13571430000002</v>
      </c>
      <c r="L1190" s="18">
        <v>10</v>
      </c>
      <c r="M1190" s="18">
        <v>1.3126800000000001</v>
      </c>
      <c r="N1190" s="18">
        <v>7.2</v>
      </c>
      <c r="P1190" s="18">
        <v>2.4</v>
      </c>
      <c r="Q1190" s="18">
        <f t="shared" si="137"/>
        <v>0.24</v>
      </c>
      <c r="R1190" s="41">
        <v>3</v>
      </c>
      <c r="S1190" s="18"/>
      <c r="T1190" s="18">
        <v>3.1</v>
      </c>
      <c r="U1190" s="18">
        <f t="shared" si="138"/>
        <v>0.31000000000000005</v>
      </c>
      <c r="V1190" s="41">
        <v>3</v>
      </c>
      <c r="W1190" s="18"/>
      <c r="X1190" s="18">
        <f>P1190+T1190</f>
        <v>5.5</v>
      </c>
      <c r="Y1190" s="18">
        <f t="shared" si="139"/>
        <v>0.55000000000000004</v>
      </c>
      <c r="Z1190" s="41">
        <v>3</v>
      </c>
      <c r="AA1190" s="41"/>
    </row>
    <row r="1191" spans="1:27" s="20" customFormat="1" ht="15.35" x14ac:dyDescent="0.5">
      <c r="A1191" s="1"/>
      <c r="B1191" s="18">
        <v>-10.5</v>
      </c>
      <c r="C1191" s="18">
        <v>-62.5</v>
      </c>
      <c r="D1191" s="18">
        <v>49</v>
      </c>
      <c r="E1191" s="18">
        <v>17</v>
      </c>
      <c r="F1191" s="18">
        <v>34</v>
      </c>
      <c r="G1191" s="18">
        <v>1</v>
      </c>
      <c r="H1191" s="18" t="s">
        <v>545</v>
      </c>
      <c r="I1191" s="18" t="s">
        <v>149</v>
      </c>
      <c r="J1191" s="18">
        <v>30</v>
      </c>
      <c r="K1191" s="18">
        <v>1769.8</v>
      </c>
      <c r="L1191" s="18">
        <v>10</v>
      </c>
      <c r="M1191" s="18">
        <v>1.3244800999999999</v>
      </c>
      <c r="N1191" s="18">
        <v>6.01</v>
      </c>
      <c r="P1191" s="18">
        <v>4.4000000000000004</v>
      </c>
      <c r="Q1191" s="18">
        <f t="shared" si="137"/>
        <v>0.44000000000000006</v>
      </c>
      <c r="R1191" s="41">
        <v>3</v>
      </c>
      <c r="S1191" s="18"/>
      <c r="T1191" s="18">
        <v>0.16</v>
      </c>
      <c r="U1191" s="18">
        <f t="shared" si="138"/>
        <v>1.6E-2</v>
      </c>
      <c r="V1191" s="41">
        <v>3</v>
      </c>
      <c r="W1191" s="18"/>
      <c r="X1191" s="18">
        <f>P1191+T1191</f>
        <v>4.5600000000000005</v>
      </c>
      <c r="Y1191" s="18">
        <f t="shared" si="139"/>
        <v>0.45600000000000007</v>
      </c>
      <c r="Z1191" s="41">
        <v>3</v>
      </c>
      <c r="AA1191" s="41"/>
    </row>
    <row r="1192" spans="1:27" s="20" customFormat="1" ht="15.35" x14ac:dyDescent="0.5">
      <c r="A1192" s="1"/>
      <c r="B1192" s="18">
        <v>-10.5</v>
      </c>
      <c r="C1192" s="18">
        <v>-62.5</v>
      </c>
      <c r="D1192" s="18">
        <v>49</v>
      </c>
      <c r="E1192" s="18">
        <v>17</v>
      </c>
      <c r="F1192" s="18">
        <v>34</v>
      </c>
      <c r="G1192" s="18">
        <v>1</v>
      </c>
      <c r="H1192" s="18" t="s">
        <v>545</v>
      </c>
      <c r="I1192" s="18" t="s">
        <v>554</v>
      </c>
      <c r="J1192" s="18">
        <v>32</v>
      </c>
      <c r="K1192" s="18">
        <v>1769.8</v>
      </c>
      <c r="L1192" s="18">
        <v>10</v>
      </c>
      <c r="M1192" s="18">
        <v>1.3244800999999999</v>
      </c>
      <c r="N1192" s="18">
        <v>5.94</v>
      </c>
      <c r="P1192" s="18">
        <v>2.79</v>
      </c>
      <c r="Q1192" s="18">
        <f t="shared" si="137"/>
        <v>0.27900000000000003</v>
      </c>
      <c r="R1192" s="41">
        <v>3</v>
      </c>
      <c r="S1192" s="18"/>
      <c r="T1192" s="18">
        <v>0.16</v>
      </c>
      <c r="U1192" s="18">
        <f t="shared" si="138"/>
        <v>1.6E-2</v>
      </c>
      <c r="V1192" s="41">
        <v>3</v>
      </c>
      <c r="W1192" s="18"/>
      <c r="X1192" s="18">
        <f>P1192+T1192</f>
        <v>2.95</v>
      </c>
      <c r="Y1192" s="18">
        <f t="shared" si="139"/>
        <v>0.29500000000000004</v>
      </c>
      <c r="Z1192" s="41">
        <v>3</v>
      </c>
      <c r="AA1192" s="41"/>
    </row>
    <row r="1193" spans="1:27" s="20" customFormat="1" ht="15.35" x14ac:dyDescent="0.5">
      <c r="A1193" s="1"/>
      <c r="B1193" s="18">
        <v>-10.5</v>
      </c>
      <c r="C1193" s="18">
        <v>-62.5</v>
      </c>
      <c r="D1193" s="18">
        <v>49</v>
      </c>
      <c r="E1193" s="18">
        <v>17</v>
      </c>
      <c r="F1193" s="18">
        <v>34</v>
      </c>
      <c r="G1193" s="18">
        <v>1</v>
      </c>
      <c r="H1193" s="18" t="s">
        <v>545</v>
      </c>
      <c r="I1193" s="18" t="s">
        <v>555</v>
      </c>
      <c r="J1193" s="18">
        <v>31</v>
      </c>
      <c r="K1193" s="18">
        <v>1769.8</v>
      </c>
      <c r="L1193" s="18">
        <v>10</v>
      </c>
      <c r="M1193" s="18">
        <v>1.3244800999999999</v>
      </c>
      <c r="N1193" s="18">
        <v>5.84</v>
      </c>
      <c r="P1193" s="18">
        <v>2.4300000000000002</v>
      </c>
      <c r="Q1193" s="18">
        <f t="shared" si="137"/>
        <v>0.24300000000000002</v>
      </c>
      <c r="R1193" s="41">
        <v>3</v>
      </c>
      <c r="S1193" s="18"/>
      <c r="T1193" s="18">
        <v>0.92</v>
      </c>
      <c r="U1193" s="18">
        <f t="shared" si="138"/>
        <v>9.2000000000000012E-2</v>
      </c>
      <c r="V1193" s="41">
        <v>3</v>
      </c>
      <c r="W1193" s="18"/>
      <c r="X1193" s="18">
        <f>P1193+T1193</f>
        <v>3.35</v>
      </c>
      <c r="Y1193" s="18">
        <f t="shared" si="139"/>
        <v>0.33500000000000002</v>
      </c>
      <c r="Z1193" s="41">
        <v>3</v>
      </c>
      <c r="AA1193" s="41"/>
    </row>
    <row r="1194" spans="1:27" s="20" customFormat="1" ht="15.35" x14ac:dyDescent="0.5">
      <c r="A1194" s="1"/>
      <c r="B1194" s="18">
        <v>8.8833333333333293</v>
      </c>
      <c r="C1194" s="18">
        <v>-67.316666666666706</v>
      </c>
      <c r="D1194" s="18">
        <v>7</v>
      </c>
      <c r="E1194" s="18">
        <v>25</v>
      </c>
      <c r="F1194" s="18">
        <v>68</v>
      </c>
      <c r="G1194" s="18">
        <v>1</v>
      </c>
      <c r="H1194" s="18"/>
      <c r="I1194" s="18"/>
      <c r="J1194" s="18">
        <v>30</v>
      </c>
      <c r="K1194" s="18">
        <v>1356.8428570000001</v>
      </c>
      <c r="L1194" s="18">
        <v>10</v>
      </c>
      <c r="M1194" s="18">
        <v>1.75854</v>
      </c>
      <c r="N1194" s="18">
        <v>3.7</v>
      </c>
      <c r="P1194" s="18">
        <v>7</v>
      </c>
      <c r="Q1194" s="18">
        <f t="shared" si="137"/>
        <v>0.70000000000000007</v>
      </c>
      <c r="R1194" s="41">
        <v>3</v>
      </c>
      <c r="S1194" s="18"/>
      <c r="T1194" s="18">
        <v>15</v>
      </c>
      <c r="U1194" s="18">
        <f t="shared" si="138"/>
        <v>1.5</v>
      </c>
      <c r="V1194" s="41">
        <v>3</v>
      </c>
      <c r="W1194" s="18"/>
      <c r="X1194" s="18">
        <f>P1194+T1194</f>
        <v>22</v>
      </c>
      <c r="Y1194" s="18">
        <f t="shared" si="139"/>
        <v>2.2000000000000002</v>
      </c>
      <c r="Z1194" s="41">
        <v>3</v>
      </c>
      <c r="AA1194" s="41"/>
    </row>
    <row r="1195" spans="1:27" s="20" customFormat="1" ht="15.35" x14ac:dyDescent="0.5">
      <c r="A1195" s="1" t="s">
        <v>549</v>
      </c>
      <c r="B1195" s="18">
        <v>8.8833333333333293</v>
      </c>
      <c r="C1195" s="18">
        <v>-67.316666666666706</v>
      </c>
      <c r="D1195" s="18">
        <v>7</v>
      </c>
      <c r="E1195" s="18">
        <v>25</v>
      </c>
      <c r="F1195" s="18">
        <v>68</v>
      </c>
      <c r="G1195" s="18">
        <v>1</v>
      </c>
      <c r="H1195" s="18"/>
      <c r="I1195" s="18"/>
      <c r="J1195" s="18">
        <v>30</v>
      </c>
      <c r="K1195" s="18">
        <v>1356.8428570000001</v>
      </c>
      <c r="L1195" s="18">
        <v>10</v>
      </c>
      <c r="M1195" s="18">
        <v>1.75854</v>
      </c>
      <c r="N1195" s="18">
        <v>3.7</v>
      </c>
      <c r="P1195" s="18">
        <v>12</v>
      </c>
      <c r="Q1195" s="18">
        <f t="shared" si="137"/>
        <v>1.2000000000000002</v>
      </c>
      <c r="R1195" s="41">
        <v>3</v>
      </c>
      <c r="S1195" s="18"/>
      <c r="T1195" s="18">
        <v>29</v>
      </c>
      <c r="U1195" s="18">
        <f t="shared" si="138"/>
        <v>2.9000000000000004</v>
      </c>
      <c r="V1195" s="41">
        <v>3</v>
      </c>
      <c r="W1195" s="18"/>
      <c r="X1195" s="18">
        <f>P1195+T1195</f>
        <v>41</v>
      </c>
      <c r="Y1195" s="18">
        <f t="shared" si="139"/>
        <v>4.1000000000000005</v>
      </c>
      <c r="Z1195" s="41">
        <v>3</v>
      </c>
      <c r="AA1195" s="41"/>
    </row>
    <row r="1196" spans="1:27" s="20" customFormat="1" ht="15.35" x14ac:dyDescent="0.5">
      <c r="A1196" s="1"/>
      <c r="B1196" s="18">
        <v>8.8833333333333293</v>
      </c>
      <c r="C1196" s="18">
        <v>-67.316666666666706</v>
      </c>
      <c r="D1196" s="18">
        <v>7</v>
      </c>
      <c r="E1196" s="18">
        <v>25</v>
      </c>
      <c r="F1196" s="18">
        <v>68</v>
      </c>
      <c r="G1196" s="18">
        <v>1</v>
      </c>
      <c r="H1196" s="18"/>
      <c r="I1196" s="18"/>
      <c r="J1196" s="18">
        <v>30</v>
      </c>
      <c r="K1196" s="18">
        <v>1356.8428570000001</v>
      </c>
      <c r="L1196" s="18">
        <v>10</v>
      </c>
      <c r="M1196" s="18">
        <v>1.75854</v>
      </c>
      <c r="N1196" s="18">
        <v>3.2</v>
      </c>
      <c r="P1196" s="18">
        <v>27</v>
      </c>
      <c r="Q1196" s="18">
        <f t="shared" ref="Q1196:Q1230" si="140">P1196*0.1</f>
        <v>2.7</v>
      </c>
      <c r="R1196" s="41">
        <v>3</v>
      </c>
      <c r="S1196" s="18"/>
      <c r="T1196" s="18">
        <v>36</v>
      </c>
      <c r="U1196" s="18">
        <f t="shared" ref="U1196:U1230" si="141">T1196*0.1</f>
        <v>3.6</v>
      </c>
      <c r="V1196" s="41">
        <v>3</v>
      </c>
      <c r="W1196" s="18"/>
      <c r="X1196" s="18">
        <f>P1196+T1196</f>
        <v>63</v>
      </c>
      <c r="Y1196" s="18">
        <f t="shared" ref="Y1196:Y1230" si="142">X1196*0.1</f>
        <v>6.3000000000000007</v>
      </c>
      <c r="Z1196" s="41">
        <v>3</v>
      </c>
      <c r="AA1196" s="41"/>
    </row>
    <row r="1197" spans="1:27" s="20" customFormat="1" ht="15.35" x14ac:dyDescent="0.5">
      <c r="A1197" s="1"/>
      <c r="B1197" s="18">
        <v>41.75</v>
      </c>
      <c r="C1197" s="18">
        <v>-111.25</v>
      </c>
      <c r="D1197" s="18">
        <v>36</v>
      </c>
      <c r="E1197" s="18">
        <v>43</v>
      </c>
      <c r="F1197" s="18">
        <v>21</v>
      </c>
      <c r="G1197" s="18">
        <v>1</v>
      </c>
      <c r="H1197" s="18" t="s">
        <v>488</v>
      </c>
      <c r="I1197" s="18"/>
      <c r="J1197" s="18">
        <v>21</v>
      </c>
      <c r="K1197" s="18">
        <v>357.32857139999999</v>
      </c>
      <c r="L1197" s="18">
        <v>8</v>
      </c>
      <c r="M1197" s="18">
        <v>1.2832201000000001</v>
      </c>
      <c r="N1197" s="18">
        <v>6</v>
      </c>
      <c r="P1197" s="18">
        <v>4.5599999999999996</v>
      </c>
      <c r="Q1197" s="18">
        <f t="shared" si="140"/>
        <v>0.45599999999999996</v>
      </c>
      <c r="R1197" s="41">
        <v>3</v>
      </c>
      <c r="S1197" s="18"/>
      <c r="T1197" s="18">
        <v>1.02</v>
      </c>
      <c r="U1197" s="18">
        <f t="shared" si="141"/>
        <v>0.10200000000000001</v>
      </c>
      <c r="V1197" s="41">
        <v>3</v>
      </c>
      <c r="W1197" s="18"/>
      <c r="X1197" s="18">
        <f>P1197+T1197</f>
        <v>5.58</v>
      </c>
      <c r="Y1197" s="18">
        <f t="shared" si="142"/>
        <v>0.55800000000000005</v>
      </c>
      <c r="Z1197" s="41">
        <v>3</v>
      </c>
      <c r="AA1197" s="41"/>
    </row>
    <row r="1198" spans="1:27" s="20" customFormat="1" ht="15.35" x14ac:dyDescent="0.5">
      <c r="A1198" s="1"/>
      <c r="B1198" s="18">
        <v>40.316666666666698</v>
      </c>
      <c r="C1198" s="18">
        <v>-3.31666666666667</v>
      </c>
      <c r="D1198" s="18">
        <v>34</v>
      </c>
      <c r="E1198" s="18">
        <v>43</v>
      </c>
      <c r="F1198" s="18">
        <v>23</v>
      </c>
      <c r="G1198" s="18">
        <v>1</v>
      </c>
      <c r="H1198" s="18"/>
      <c r="I1198" s="18"/>
      <c r="J1198" s="18">
        <v>15.8</v>
      </c>
      <c r="K1198" s="18">
        <v>418.0928571</v>
      </c>
      <c r="L1198" s="18">
        <v>10</v>
      </c>
      <c r="M1198" s="18">
        <v>1.4158200000000001</v>
      </c>
      <c r="N1198" s="18">
        <v>8.1</v>
      </c>
      <c r="P1198" s="18">
        <v>8.4</v>
      </c>
      <c r="Q1198" s="18">
        <f t="shared" si="140"/>
        <v>0.84000000000000008</v>
      </c>
      <c r="R1198" s="41">
        <v>3</v>
      </c>
      <c r="S1198" s="18"/>
      <c r="T1198" s="18">
        <v>7.3</v>
      </c>
      <c r="U1198" s="18">
        <f t="shared" si="141"/>
        <v>0.73</v>
      </c>
      <c r="V1198" s="41">
        <v>3</v>
      </c>
      <c r="W1198" s="18"/>
      <c r="X1198" s="18">
        <f>P1198+T1198</f>
        <v>15.7</v>
      </c>
      <c r="Y1198" s="18">
        <f t="shared" si="142"/>
        <v>1.57</v>
      </c>
      <c r="Z1198" s="41">
        <v>3</v>
      </c>
      <c r="AA1198" s="41"/>
    </row>
    <row r="1199" spans="1:27" s="20" customFormat="1" ht="15.35" x14ac:dyDescent="0.5">
      <c r="A1199" s="1"/>
      <c r="B1199" s="18">
        <v>40.316666666666698</v>
      </c>
      <c r="C1199" s="18">
        <v>-3.31666666666667</v>
      </c>
      <c r="D1199" s="18">
        <v>34</v>
      </c>
      <c r="E1199" s="18">
        <v>43</v>
      </c>
      <c r="F1199" s="18">
        <v>23</v>
      </c>
      <c r="G1199" s="18">
        <v>1</v>
      </c>
      <c r="H1199" s="18"/>
      <c r="I1199" s="18"/>
      <c r="J1199" s="18">
        <v>15.8</v>
      </c>
      <c r="K1199" s="18">
        <v>418.0928571</v>
      </c>
      <c r="L1199" s="18">
        <v>10</v>
      </c>
      <c r="M1199" s="18">
        <v>1.4158200000000001</v>
      </c>
      <c r="N1199" s="18">
        <v>7.5326000000000004</v>
      </c>
      <c r="P1199" s="18">
        <v>19.100000000000001</v>
      </c>
      <c r="Q1199" s="18">
        <f t="shared" si="140"/>
        <v>1.9100000000000001</v>
      </c>
      <c r="R1199" s="41">
        <v>3</v>
      </c>
      <c r="S1199" s="18"/>
      <c r="T1199" s="18">
        <v>22.2</v>
      </c>
      <c r="U1199" s="18">
        <f t="shared" si="141"/>
        <v>2.2200000000000002</v>
      </c>
      <c r="V1199" s="41">
        <v>3</v>
      </c>
      <c r="W1199" s="18"/>
      <c r="X1199" s="18">
        <f>P1199+T1199</f>
        <v>41.3</v>
      </c>
      <c r="Y1199" s="18">
        <f t="shared" si="142"/>
        <v>4.13</v>
      </c>
      <c r="Z1199" s="41">
        <v>3</v>
      </c>
      <c r="AA1199" s="41"/>
    </row>
    <row r="1200" spans="1:27" s="20" customFormat="1" ht="15.35" x14ac:dyDescent="0.5">
      <c r="A1200" s="1"/>
      <c r="B1200" s="18">
        <v>40.316666666666698</v>
      </c>
      <c r="C1200" s="18">
        <v>-3.31666666666667</v>
      </c>
      <c r="D1200" s="18">
        <v>34</v>
      </c>
      <c r="E1200" s="18">
        <v>43</v>
      </c>
      <c r="F1200" s="18">
        <v>23</v>
      </c>
      <c r="G1200" s="18">
        <v>1</v>
      </c>
      <c r="H1200" s="18"/>
      <c r="I1200" s="18"/>
      <c r="J1200" s="18">
        <v>15.8</v>
      </c>
      <c r="K1200" s="18">
        <v>418.0928571</v>
      </c>
      <c r="L1200" s="18">
        <v>10</v>
      </c>
      <c r="M1200" s="18">
        <v>1.4158200000000001</v>
      </c>
      <c r="N1200" s="18">
        <v>7.5326000000000004</v>
      </c>
      <c r="P1200" s="18">
        <v>22.3</v>
      </c>
      <c r="Q1200" s="18">
        <f t="shared" si="140"/>
        <v>2.23</v>
      </c>
      <c r="R1200" s="41">
        <v>3</v>
      </c>
      <c r="S1200" s="18"/>
      <c r="T1200" s="18">
        <v>54.1</v>
      </c>
      <c r="U1200" s="18">
        <f t="shared" si="141"/>
        <v>5.41</v>
      </c>
      <c r="V1200" s="41">
        <v>3</v>
      </c>
      <c r="W1200" s="18"/>
      <c r="X1200" s="18">
        <f>P1200+T1200</f>
        <v>76.400000000000006</v>
      </c>
      <c r="Y1200" s="18">
        <f t="shared" si="142"/>
        <v>7.6400000000000006</v>
      </c>
      <c r="Z1200" s="41">
        <v>3</v>
      </c>
      <c r="AA1200" s="41"/>
    </row>
    <row r="1201" spans="1:27" s="20" customFormat="1" ht="15.35" x14ac:dyDescent="0.5">
      <c r="A1201" s="1"/>
      <c r="B1201" s="18">
        <v>40.316666666666698</v>
      </c>
      <c r="C1201" s="18">
        <v>-3.31666666666667</v>
      </c>
      <c r="D1201" s="18">
        <v>34</v>
      </c>
      <c r="E1201" s="18">
        <v>43</v>
      </c>
      <c r="F1201" s="18">
        <v>23</v>
      </c>
      <c r="G1201" s="18">
        <v>1</v>
      </c>
      <c r="H1201" s="18"/>
      <c r="I1201" s="18"/>
      <c r="J1201" s="18">
        <v>15.8</v>
      </c>
      <c r="K1201" s="18">
        <v>418.0928571</v>
      </c>
      <c r="L1201" s="18">
        <v>10</v>
      </c>
      <c r="M1201" s="18">
        <v>1.4158200000000001</v>
      </c>
      <c r="N1201" s="18">
        <v>7.5326000000000004</v>
      </c>
      <c r="P1201" s="18">
        <v>24.5</v>
      </c>
      <c r="Q1201" s="18">
        <f t="shared" si="140"/>
        <v>2.4500000000000002</v>
      </c>
      <c r="R1201" s="41">
        <v>3</v>
      </c>
      <c r="S1201" s="18"/>
      <c r="T1201" s="18">
        <v>19.100000000000001</v>
      </c>
      <c r="U1201" s="18">
        <f t="shared" si="141"/>
        <v>1.9100000000000001</v>
      </c>
      <c r="V1201" s="41">
        <v>3</v>
      </c>
      <c r="W1201" s="18"/>
      <c r="X1201" s="18">
        <f>P1201+T1201</f>
        <v>43.6</v>
      </c>
      <c r="Y1201" s="18">
        <f t="shared" si="142"/>
        <v>4.3600000000000003</v>
      </c>
      <c r="Z1201" s="41">
        <v>3</v>
      </c>
      <c r="AA1201" s="41"/>
    </row>
    <row r="1202" spans="1:27" s="20" customFormat="1" ht="15.35" x14ac:dyDescent="0.5">
      <c r="A1202" s="1" t="s">
        <v>557</v>
      </c>
      <c r="B1202" s="18">
        <v>10.033333333333299</v>
      </c>
      <c r="C1202" s="18">
        <v>-84.9166666666667</v>
      </c>
      <c r="D1202" s="18">
        <v>32</v>
      </c>
      <c r="E1202" s="18">
        <v>33</v>
      </c>
      <c r="F1202" s="18">
        <v>35</v>
      </c>
      <c r="G1202" s="18">
        <v>1</v>
      </c>
      <c r="H1202" s="18" t="s">
        <v>556</v>
      </c>
      <c r="I1202" s="18" t="s">
        <v>149</v>
      </c>
      <c r="J1202" s="18">
        <v>25.8</v>
      </c>
      <c r="K1202" s="18">
        <v>2312.6</v>
      </c>
      <c r="L1202" s="18">
        <v>10</v>
      </c>
      <c r="M1202" s="18">
        <v>1.4636</v>
      </c>
      <c r="N1202" s="18">
        <v>4.9000000000000004</v>
      </c>
      <c r="P1202" s="18">
        <v>8.6</v>
      </c>
      <c r="Q1202" s="18">
        <f t="shared" si="140"/>
        <v>0.86</v>
      </c>
      <c r="R1202" s="41">
        <v>3</v>
      </c>
      <c r="S1202" s="18"/>
      <c r="T1202" s="18">
        <v>2.2999999999999998</v>
      </c>
      <c r="U1202" s="18">
        <f t="shared" si="141"/>
        <v>0.22999999999999998</v>
      </c>
      <c r="V1202" s="41">
        <v>3</v>
      </c>
      <c r="W1202" s="18"/>
      <c r="X1202" s="18">
        <f>P1202+T1202</f>
        <v>10.899999999999999</v>
      </c>
      <c r="Y1202" s="18">
        <f t="shared" si="142"/>
        <v>1.0899999999999999</v>
      </c>
      <c r="Z1202" s="41">
        <v>3</v>
      </c>
      <c r="AA1202" s="41"/>
    </row>
    <row r="1203" spans="1:27" s="20" customFormat="1" ht="15.35" x14ac:dyDescent="0.5">
      <c r="A1203" s="1"/>
      <c r="B1203" s="18">
        <v>10.033333333333299</v>
      </c>
      <c r="C1203" s="18">
        <v>-84.9166666666667</v>
      </c>
      <c r="D1203" s="18">
        <v>32</v>
      </c>
      <c r="E1203" s="18">
        <v>33</v>
      </c>
      <c r="F1203" s="18">
        <v>35</v>
      </c>
      <c r="G1203" s="18">
        <v>1</v>
      </c>
      <c r="H1203" s="18" t="s">
        <v>556</v>
      </c>
      <c r="I1203" s="18" t="s">
        <v>314</v>
      </c>
      <c r="J1203" s="18">
        <v>25.8</v>
      </c>
      <c r="K1203" s="18">
        <v>2312.6</v>
      </c>
      <c r="L1203" s="18">
        <v>10</v>
      </c>
      <c r="M1203" s="18">
        <v>1.4636</v>
      </c>
      <c r="N1203" s="18">
        <v>4.0999999999999996</v>
      </c>
      <c r="P1203" s="18">
        <v>11.2</v>
      </c>
      <c r="Q1203" s="18">
        <f t="shared" si="140"/>
        <v>1.1199999999999999</v>
      </c>
      <c r="R1203" s="41">
        <v>3</v>
      </c>
      <c r="S1203" s="18"/>
      <c r="T1203" s="18">
        <v>8.3000000000000007</v>
      </c>
      <c r="U1203" s="18">
        <f t="shared" si="141"/>
        <v>0.83000000000000007</v>
      </c>
      <c r="V1203" s="41">
        <v>3</v>
      </c>
      <c r="W1203" s="18"/>
      <c r="X1203" s="18">
        <f>P1203+T1203</f>
        <v>19.5</v>
      </c>
      <c r="Y1203" s="18">
        <f t="shared" si="142"/>
        <v>1.9500000000000002</v>
      </c>
      <c r="Z1203" s="41">
        <v>3</v>
      </c>
      <c r="AA1203" s="41"/>
    </row>
    <row r="1204" spans="1:27" s="20" customFormat="1" ht="15.35" x14ac:dyDescent="0.5">
      <c r="A1204" s="1"/>
      <c r="B1204" s="18">
        <v>10.199999999999999</v>
      </c>
      <c r="C1204" s="18">
        <v>-83.533333333333303</v>
      </c>
      <c r="D1204" s="18">
        <v>38</v>
      </c>
      <c r="E1204" s="18">
        <v>29</v>
      </c>
      <c r="F1204" s="18">
        <v>33</v>
      </c>
      <c r="G1204" s="18">
        <v>1</v>
      </c>
      <c r="H1204" s="18" t="s">
        <v>545</v>
      </c>
      <c r="I1204" s="18">
        <v>1992</v>
      </c>
      <c r="J1204" s="18">
        <v>25.8</v>
      </c>
      <c r="K1204" s="18">
        <v>4912.8999999999996</v>
      </c>
      <c r="L1204" s="18">
        <v>2</v>
      </c>
      <c r="M1204" s="18">
        <v>1.1358600000000001</v>
      </c>
      <c r="N1204" s="18">
        <v>4.9000000000000004</v>
      </c>
      <c r="P1204" s="18">
        <v>2</v>
      </c>
      <c r="Q1204" s="18">
        <f t="shared" si="140"/>
        <v>0.2</v>
      </c>
      <c r="R1204" s="41">
        <v>3</v>
      </c>
      <c r="S1204" s="18"/>
      <c r="T1204" s="18">
        <v>5.3</v>
      </c>
      <c r="U1204" s="18">
        <f t="shared" si="141"/>
        <v>0.53</v>
      </c>
      <c r="V1204" s="41">
        <v>3</v>
      </c>
      <c r="W1204" s="18"/>
      <c r="X1204" s="18">
        <f>P1204+T1204</f>
        <v>7.3</v>
      </c>
      <c r="Y1204" s="18">
        <f t="shared" si="142"/>
        <v>0.73</v>
      </c>
      <c r="Z1204" s="41">
        <v>3</v>
      </c>
      <c r="AA1204" s="41"/>
    </row>
    <row r="1205" spans="1:27" s="20" customFormat="1" ht="15.35" x14ac:dyDescent="0.5">
      <c r="A1205" s="1"/>
      <c r="B1205" s="18">
        <v>10.199999999999999</v>
      </c>
      <c r="C1205" s="18">
        <v>-83.533333333333303</v>
      </c>
      <c r="D1205" s="18">
        <v>38</v>
      </c>
      <c r="E1205" s="18">
        <v>29</v>
      </c>
      <c r="F1205" s="18">
        <v>33</v>
      </c>
      <c r="G1205" s="18">
        <v>1</v>
      </c>
      <c r="H1205" s="18" t="s">
        <v>545</v>
      </c>
      <c r="I1205" s="18">
        <v>1992</v>
      </c>
      <c r="J1205" s="18">
        <v>25.8</v>
      </c>
      <c r="K1205" s="18">
        <v>4912.8999999999996</v>
      </c>
      <c r="L1205" s="18">
        <v>2</v>
      </c>
      <c r="M1205" s="18">
        <v>1.1358600000000001</v>
      </c>
      <c r="N1205" s="18">
        <v>4.9000000000000004</v>
      </c>
      <c r="P1205" s="18">
        <v>3.2</v>
      </c>
      <c r="Q1205" s="18">
        <f t="shared" si="140"/>
        <v>0.32000000000000006</v>
      </c>
      <c r="R1205" s="41">
        <v>3</v>
      </c>
      <c r="S1205" s="18"/>
      <c r="T1205" s="18">
        <v>9.6999999999999993</v>
      </c>
      <c r="U1205" s="18">
        <f t="shared" si="141"/>
        <v>0.97</v>
      </c>
      <c r="V1205" s="41">
        <v>3</v>
      </c>
      <c r="W1205" s="18"/>
      <c r="X1205" s="18">
        <f>P1205+T1205</f>
        <v>12.899999999999999</v>
      </c>
      <c r="Y1205" s="18">
        <f t="shared" si="142"/>
        <v>1.29</v>
      </c>
      <c r="Z1205" s="41">
        <v>3</v>
      </c>
      <c r="AA1205" s="41"/>
    </row>
    <row r="1206" spans="1:27" s="20" customFormat="1" ht="15.35" x14ac:dyDescent="0.5">
      <c r="A1206" s="1"/>
      <c r="B1206" s="18">
        <v>10.199999999999999</v>
      </c>
      <c r="C1206" s="18">
        <v>-83.533333333333303</v>
      </c>
      <c r="D1206" s="18">
        <v>38</v>
      </c>
      <c r="E1206" s="18">
        <v>29</v>
      </c>
      <c r="F1206" s="18">
        <v>33</v>
      </c>
      <c r="G1206" s="18">
        <v>1</v>
      </c>
      <c r="H1206" s="18" t="s">
        <v>545</v>
      </c>
      <c r="I1206" s="18">
        <v>1992</v>
      </c>
      <c r="J1206" s="18">
        <v>25.8</v>
      </c>
      <c r="K1206" s="18">
        <v>4912.8999999999996</v>
      </c>
      <c r="L1206" s="18">
        <v>2</v>
      </c>
      <c r="M1206" s="18">
        <v>1.1358600000000001</v>
      </c>
      <c r="N1206" s="18">
        <v>4.9000000000000004</v>
      </c>
      <c r="P1206" s="18">
        <v>5.3</v>
      </c>
      <c r="Q1206" s="18">
        <f t="shared" si="140"/>
        <v>0.53</v>
      </c>
      <c r="R1206" s="41">
        <v>3</v>
      </c>
      <c r="S1206" s="18"/>
      <c r="T1206" s="18">
        <v>3.9</v>
      </c>
      <c r="U1206" s="18">
        <f t="shared" si="141"/>
        <v>0.39</v>
      </c>
      <c r="V1206" s="41">
        <v>3</v>
      </c>
      <c r="W1206" s="18"/>
      <c r="X1206" s="18">
        <f>P1206+T1206</f>
        <v>9.1999999999999993</v>
      </c>
      <c r="Y1206" s="18">
        <f t="shared" si="142"/>
        <v>0.91999999999999993</v>
      </c>
      <c r="Z1206" s="41">
        <v>3</v>
      </c>
      <c r="AA1206" s="41"/>
    </row>
    <row r="1207" spans="1:27" s="20" customFormat="1" ht="15.35" x14ac:dyDescent="0.5">
      <c r="A1207" s="1"/>
      <c r="B1207" s="18">
        <v>10.199999999999999</v>
      </c>
      <c r="C1207" s="18">
        <v>-83.533333333333303</v>
      </c>
      <c r="D1207" s="18">
        <v>38</v>
      </c>
      <c r="E1207" s="18">
        <v>29</v>
      </c>
      <c r="F1207" s="18">
        <v>33</v>
      </c>
      <c r="G1207" s="18">
        <v>1</v>
      </c>
      <c r="H1207" s="18" t="s">
        <v>545</v>
      </c>
      <c r="I1207" s="18">
        <v>1996</v>
      </c>
      <c r="J1207" s="18">
        <v>25.8</v>
      </c>
      <c r="K1207" s="18">
        <v>4912.8999999999996</v>
      </c>
      <c r="L1207" s="18">
        <v>2</v>
      </c>
      <c r="M1207" s="18">
        <v>1.1358600000000001</v>
      </c>
      <c r="N1207" s="18">
        <v>4.9000000000000004</v>
      </c>
      <c r="P1207" s="18">
        <v>4</v>
      </c>
      <c r="Q1207" s="18">
        <f t="shared" si="140"/>
        <v>0.4</v>
      </c>
      <c r="R1207" s="41">
        <v>3</v>
      </c>
      <c r="S1207" s="18"/>
      <c r="T1207" s="18">
        <v>6</v>
      </c>
      <c r="U1207" s="18">
        <f t="shared" si="141"/>
        <v>0.60000000000000009</v>
      </c>
      <c r="V1207" s="41">
        <v>3</v>
      </c>
      <c r="W1207" s="18"/>
      <c r="X1207" s="18">
        <f>P1207+T1207</f>
        <v>10</v>
      </c>
      <c r="Y1207" s="18">
        <f t="shared" si="142"/>
        <v>1</v>
      </c>
      <c r="Z1207" s="41">
        <v>3</v>
      </c>
      <c r="AA1207" s="41"/>
    </row>
    <row r="1208" spans="1:27" s="20" customFormat="1" ht="15.35" x14ac:dyDescent="0.5">
      <c r="A1208" s="1"/>
      <c r="B1208" s="18">
        <v>10.199999999999999</v>
      </c>
      <c r="C1208" s="18">
        <v>-83.533333333333303</v>
      </c>
      <c r="D1208" s="18">
        <v>38</v>
      </c>
      <c r="E1208" s="18">
        <v>29</v>
      </c>
      <c r="F1208" s="18">
        <v>33</v>
      </c>
      <c r="G1208" s="18">
        <v>1</v>
      </c>
      <c r="H1208" s="18" t="s">
        <v>545</v>
      </c>
      <c r="I1208" s="18">
        <v>1996</v>
      </c>
      <c r="J1208" s="18">
        <v>25.8</v>
      </c>
      <c r="K1208" s="18">
        <v>4912.8999999999996</v>
      </c>
      <c r="L1208" s="18">
        <v>2</v>
      </c>
      <c r="M1208" s="18">
        <v>1.1358600000000001</v>
      </c>
      <c r="N1208" s="18">
        <v>4.9000000000000004</v>
      </c>
      <c r="P1208" s="18">
        <v>5</v>
      </c>
      <c r="Q1208" s="18">
        <f t="shared" si="140"/>
        <v>0.5</v>
      </c>
      <c r="R1208" s="41">
        <v>3</v>
      </c>
      <c r="S1208" s="18"/>
      <c r="T1208" s="18">
        <v>4.4000000000000004</v>
      </c>
      <c r="U1208" s="18">
        <f t="shared" si="141"/>
        <v>0.44000000000000006</v>
      </c>
      <c r="V1208" s="41">
        <v>3</v>
      </c>
      <c r="W1208" s="18"/>
      <c r="X1208" s="18">
        <f>P1208+T1208</f>
        <v>9.4</v>
      </c>
      <c r="Y1208" s="18">
        <f t="shared" si="142"/>
        <v>0.94000000000000006</v>
      </c>
      <c r="Z1208" s="41">
        <v>3</v>
      </c>
      <c r="AA1208" s="41"/>
    </row>
    <row r="1209" spans="1:27" s="20" customFormat="1" ht="15.35" x14ac:dyDescent="0.5">
      <c r="A1209" s="1"/>
      <c r="B1209" s="18">
        <v>10.199999999999999</v>
      </c>
      <c r="C1209" s="18">
        <v>-83.533333333333303</v>
      </c>
      <c r="D1209" s="18">
        <v>38</v>
      </c>
      <c r="E1209" s="18">
        <v>29</v>
      </c>
      <c r="F1209" s="18">
        <v>33</v>
      </c>
      <c r="G1209" s="18">
        <v>1</v>
      </c>
      <c r="H1209" s="18" t="s">
        <v>545</v>
      </c>
      <c r="I1209" s="18">
        <v>1996</v>
      </c>
      <c r="J1209" s="18">
        <v>25.8</v>
      </c>
      <c r="K1209" s="18">
        <v>4912.8999999999996</v>
      </c>
      <c r="L1209" s="18">
        <v>2</v>
      </c>
      <c r="M1209" s="18">
        <v>1.1358600000000001</v>
      </c>
      <c r="N1209" s="18">
        <v>4.9000000000000004</v>
      </c>
      <c r="P1209" s="18">
        <v>5.8</v>
      </c>
      <c r="Q1209" s="18">
        <f t="shared" si="140"/>
        <v>0.57999999999999996</v>
      </c>
      <c r="R1209" s="41">
        <v>3</v>
      </c>
      <c r="S1209" s="18"/>
      <c r="T1209" s="18">
        <v>1.5</v>
      </c>
      <c r="U1209" s="18">
        <f t="shared" si="141"/>
        <v>0.15000000000000002</v>
      </c>
      <c r="V1209" s="41">
        <v>3</v>
      </c>
      <c r="W1209" s="18"/>
      <c r="X1209" s="18">
        <f>P1209+T1209</f>
        <v>7.3</v>
      </c>
      <c r="Y1209" s="18">
        <f t="shared" si="142"/>
        <v>0.73</v>
      </c>
      <c r="Z1209" s="41">
        <v>3</v>
      </c>
      <c r="AA1209" s="41"/>
    </row>
    <row r="1210" spans="1:27" s="20" customFormat="1" ht="15.35" x14ac:dyDescent="0.5">
      <c r="A1210" s="1" t="s">
        <v>558</v>
      </c>
      <c r="B1210" s="18">
        <v>35.616666666666703</v>
      </c>
      <c r="C1210" s="18">
        <v>-83.65</v>
      </c>
      <c r="D1210" s="18">
        <v>40</v>
      </c>
      <c r="E1210" s="18">
        <v>24</v>
      </c>
      <c r="F1210" s="18">
        <v>36</v>
      </c>
      <c r="G1210" s="18">
        <v>1</v>
      </c>
      <c r="H1210" s="18" t="s">
        <v>559</v>
      </c>
      <c r="I1210" s="18" t="s">
        <v>560</v>
      </c>
      <c r="J1210" s="18">
        <v>23.5</v>
      </c>
      <c r="K1210" s="18">
        <v>1402.1785709999999</v>
      </c>
      <c r="L1210" s="18">
        <v>30</v>
      </c>
      <c r="M1210" s="18">
        <v>1.4010400000000001</v>
      </c>
      <c r="N1210" s="18">
        <v>4.9000000000000004</v>
      </c>
      <c r="P1210" s="18">
        <v>0.25</v>
      </c>
      <c r="Q1210" s="18">
        <f t="shared" si="140"/>
        <v>2.5000000000000001E-2</v>
      </c>
      <c r="R1210" s="41">
        <v>3</v>
      </c>
      <c r="S1210" s="18"/>
      <c r="T1210" s="18">
        <v>2.1</v>
      </c>
      <c r="U1210" s="18">
        <f t="shared" si="141"/>
        <v>0.21000000000000002</v>
      </c>
      <c r="V1210" s="41">
        <v>3</v>
      </c>
      <c r="W1210" s="18"/>
      <c r="X1210" s="18">
        <f>P1210+T1210</f>
        <v>2.35</v>
      </c>
      <c r="Y1210" s="18">
        <f t="shared" si="142"/>
        <v>0.23500000000000001</v>
      </c>
      <c r="Z1210" s="41">
        <v>3</v>
      </c>
      <c r="AA1210" s="41"/>
    </row>
    <row r="1211" spans="1:27" s="20" customFormat="1" ht="15.35" x14ac:dyDescent="0.5">
      <c r="A1211" s="1"/>
      <c r="B1211" s="18">
        <v>35.616666666666703</v>
      </c>
      <c r="C1211" s="18">
        <v>-83.65</v>
      </c>
      <c r="D1211" s="18">
        <v>40</v>
      </c>
      <c r="E1211" s="18">
        <v>24</v>
      </c>
      <c r="F1211" s="18">
        <v>36</v>
      </c>
      <c r="G1211" s="18">
        <v>1</v>
      </c>
      <c r="H1211" s="18" t="s">
        <v>559</v>
      </c>
      <c r="I1211" s="18" t="s">
        <v>561</v>
      </c>
      <c r="J1211" s="18">
        <v>23.5</v>
      </c>
      <c r="K1211" s="18">
        <v>1402.1785709999999</v>
      </c>
      <c r="L1211" s="18">
        <v>30</v>
      </c>
      <c r="M1211" s="18">
        <v>1.4010400000000001</v>
      </c>
      <c r="N1211" s="18">
        <v>4.9000000000000004</v>
      </c>
      <c r="P1211" s="18">
        <v>0.25</v>
      </c>
      <c r="Q1211" s="18">
        <f t="shared" si="140"/>
        <v>2.5000000000000001E-2</v>
      </c>
      <c r="R1211" s="41">
        <v>3</v>
      </c>
      <c r="S1211" s="18"/>
      <c r="T1211" s="18">
        <v>2.1</v>
      </c>
      <c r="U1211" s="18">
        <f t="shared" si="141"/>
        <v>0.21000000000000002</v>
      </c>
      <c r="V1211" s="41">
        <v>3</v>
      </c>
      <c r="W1211" s="18"/>
      <c r="X1211" s="18">
        <f>P1211+T1211</f>
        <v>2.35</v>
      </c>
      <c r="Y1211" s="18">
        <f t="shared" si="142"/>
        <v>0.23500000000000001</v>
      </c>
      <c r="Z1211" s="41">
        <v>3</v>
      </c>
      <c r="AA1211" s="41"/>
    </row>
    <row r="1212" spans="1:27" s="20" customFormat="1" ht="15.35" x14ac:dyDescent="0.5">
      <c r="A1212" s="1"/>
      <c r="B1212" s="18">
        <v>40.799999999999997</v>
      </c>
      <c r="C1212" s="18">
        <v>-104.75</v>
      </c>
      <c r="D1212" s="18">
        <v>29</v>
      </c>
      <c r="E1212" s="18">
        <v>42</v>
      </c>
      <c r="F1212" s="18">
        <v>29</v>
      </c>
      <c r="G1212" s="18">
        <v>1</v>
      </c>
      <c r="H1212" s="18" t="s">
        <v>488</v>
      </c>
      <c r="I1212" s="18"/>
      <c r="J1212" s="18">
        <v>17.5</v>
      </c>
      <c r="K1212" s="18">
        <v>381.79285709999999</v>
      </c>
      <c r="L1212" s="18">
        <v>10</v>
      </c>
      <c r="M1212" s="18">
        <v>1.3832800000000001</v>
      </c>
      <c r="N1212" s="18">
        <v>7.3</v>
      </c>
      <c r="P1212" s="18">
        <v>1.9</v>
      </c>
      <c r="Q1212" s="18">
        <f t="shared" si="140"/>
        <v>0.19</v>
      </c>
      <c r="R1212" s="41">
        <v>3</v>
      </c>
      <c r="S1212" s="18"/>
      <c r="T1212" s="18">
        <v>3</v>
      </c>
      <c r="U1212" s="18">
        <f t="shared" si="141"/>
        <v>0.30000000000000004</v>
      </c>
      <c r="V1212" s="41">
        <v>3</v>
      </c>
      <c r="W1212" s="18"/>
      <c r="X1212" s="18">
        <f>P1212+T1212</f>
        <v>4.9000000000000004</v>
      </c>
      <c r="Y1212" s="18">
        <f t="shared" si="142"/>
        <v>0.49000000000000005</v>
      </c>
      <c r="Z1212" s="41">
        <v>3</v>
      </c>
      <c r="AA1212" s="41"/>
    </row>
    <row r="1213" spans="1:27" s="20" customFormat="1" ht="15.35" x14ac:dyDescent="0.5">
      <c r="A1213" s="1"/>
      <c r="B1213" s="18">
        <v>50.733333333333299</v>
      </c>
      <c r="C1213" s="18">
        <v>-4</v>
      </c>
      <c r="D1213" s="18">
        <v>41</v>
      </c>
      <c r="E1213" s="18">
        <v>34</v>
      </c>
      <c r="F1213" s="18">
        <v>25</v>
      </c>
      <c r="G1213" s="18">
        <v>1</v>
      </c>
      <c r="H1213" s="18" t="s">
        <v>545</v>
      </c>
      <c r="I1213" s="18" t="s">
        <v>562</v>
      </c>
      <c r="J1213" s="18">
        <v>14</v>
      </c>
      <c r="K1213" s="18">
        <v>1396.885714</v>
      </c>
      <c r="L1213" s="18">
        <v>5</v>
      </c>
      <c r="M1213" s="18">
        <v>1.5328200000000001</v>
      </c>
      <c r="N1213" s="18">
        <v>4.9000000000000004</v>
      </c>
      <c r="P1213" s="18">
        <v>1.9</v>
      </c>
      <c r="Q1213" s="18">
        <f t="shared" si="140"/>
        <v>0.19</v>
      </c>
      <c r="R1213" s="41">
        <v>3</v>
      </c>
      <c r="S1213" s="18"/>
      <c r="T1213" s="18">
        <v>1.1000000000000001</v>
      </c>
      <c r="U1213" s="18">
        <f t="shared" si="141"/>
        <v>0.11000000000000001</v>
      </c>
      <c r="V1213" s="41">
        <v>3</v>
      </c>
      <c r="W1213" s="18"/>
      <c r="X1213" s="18">
        <f>P1213+T1213</f>
        <v>3</v>
      </c>
      <c r="Y1213" s="18">
        <f t="shared" si="142"/>
        <v>0.30000000000000004</v>
      </c>
      <c r="Z1213" s="41">
        <v>3</v>
      </c>
      <c r="AA1213" s="18"/>
    </row>
    <row r="1214" spans="1:27" s="20" customFormat="1" ht="15.35" x14ac:dyDescent="0.5">
      <c r="A1214" s="1"/>
      <c r="B1214" s="18">
        <v>50.733333333333299</v>
      </c>
      <c r="C1214" s="18">
        <v>-4</v>
      </c>
      <c r="D1214" s="18">
        <v>41</v>
      </c>
      <c r="E1214" s="18">
        <v>34</v>
      </c>
      <c r="F1214" s="18">
        <v>25</v>
      </c>
      <c r="G1214" s="18">
        <v>1</v>
      </c>
      <c r="H1214" s="18" t="s">
        <v>545</v>
      </c>
      <c r="I1214" s="18" t="s">
        <v>563</v>
      </c>
      <c r="J1214" s="18">
        <v>14</v>
      </c>
      <c r="K1214" s="18">
        <v>1396.885714</v>
      </c>
      <c r="L1214" s="18">
        <v>5</v>
      </c>
      <c r="M1214" s="18">
        <v>1.5328200000000001</v>
      </c>
      <c r="N1214" s="18">
        <v>4.5198</v>
      </c>
      <c r="P1214" s="18">
        <v>21.3</v>
      </c>
      <c r="Q1214" s="18">
        <f t="shared" si="140"/>
        <v>2.1300000000000003</v>
      </c>
      <c r="R1214" s="41">
        <v>3</v>
      </c>
      <c r="S1214" s="18"/>
      <c r="T1214" s="18">
        <v>312.60000000000002</v>
      </c>
      <c r="U1214" s="18">
        <f t="shared" si="141"/>
        <v>31.260000000000005</v>
      </c>
      <c r="V1214" s="41">
        <v>3</v>
      </c>
      <c r="W1214" s="18"/>
      <c r="X1214" s="18">
        <f>P1214+T1214</f>
        <v>333.90000000000003</v>
      </c>
      <c r="Y1214" s="18">
        <f t="shared" si="142"/>
        <v>33.390000000000008</v>
      </c>
      <c r="Z1214" s="41">
        <v>3</v>
      </c>
      <c r="AA1214" s="18"/>
    </row>
    <row r="1215" spans="1:27" s="20" customFormat="1" ht="15.35" x14ac:dyDescent="0.5">
      <c r="A1215" s="1"/>
      <c r="B1215" s="18">
        <v>50.733333333333299</v>
      </c>
      <c r="C1215" s="18">
        <v>-4</v>
      </c>
      <c r="D1215" s="18">
        <v>41</v>
      </c>
      <c r="E1215" s="18">
        <v>34</v>
      </c>
      <c r="F1215" s="18">
        <v>25</v>
      </c>
      <c r="G1215" s="18">
        <v>1</v>
      </c>
      <c r="H1215" s="18" t="s">
        <v>545</v>
      </c>
      <c r="I1215" s="18" t="s">
        <v>565</v>
      </c>
      <c r="J1215" s="18">
        <v>14</v>
      </c>
      <c r="K1215" s="18">
        <v>1396.885714</v>
      </c>
      <c r="L1215" s="18">
        <v>5</v>
      </c>
      <c r="M1215" s="18">
        <v>1.5328200000000001</v>
      </c>
      <c r="N1215" s="18">
        <v>4.5198</v>
      </c>
      <c r="P1215" s="18">
        <v>32.5</v>
      </c>
      <c r="Q1215" s="18">
        <f t="shared" si="140"/>
        <v>3.25</v>
      </c>
      <c r="R1215" s="41">
        <v>3</v>
      </c>
      <c r="S1215" s="18"/>
      <c r="T1215" s="18">
        <v>106.9</v>
      </c>
      <c r="U1215" s="18">
        <f t="shared" si="141"/>
        <v>10.690000000000001</v>
      </c>
      <c r="V1215" s="41">
        <v>3</v>
      </c>
      <c r="W1215" s="18"/>
      <c r="X1215" s="18">
        <f>P1215+T1215</f>
        <v>139.4</v>
      </c>
      <c r="Y1215" s="18">
        <f t="shared" si="142"/>
        <v>13.940000000000001</v>
      </c>
      <c r="Z1215" s="41">
        <v>3</v>
      </c>
      <c r="AA1215" s="18"/>
    </row>
    <row r="1216" spans="1:27" s="20" customFormat="1" ht="15.35" x14ac:dyDescent="0.5">
      <c r="A1216" s="1" t="s">
        <v>564</v>
      </c>
      <c r="B1216" s="18">
        <v>40.816666666666698</v>
      </c>
      <c r="C1216" s="18">
        <v>-104.76666666666701</v>
      </c>
      <c r="D1216" s="18">
        <v>29</v>
      </c>
      <c r="E1216" s="18">
        <v>42</v>
      </c>
      <c r="F1216" s="18">
        <v>29</v>
      </c>
      <c r="G1216" s="18">
        <v>3</v>
      </c>
      <c r="H1216" s="18" t="s">
        <v>488</v>
      </c>
      <c r="I1216" s="18"/>
      <c r="J1216" s="18">
        <v>31.5</v>
      </c>
      <c r="K1216" s="18">
        <v>381.79285709999999</v>
      </c>
      <c r="L1216" s="18">
        <v>10</v>
      </c>
      <c r="M1216" s="18">
        <v>1.3832800000000001</v>
      </c>
      <c r="N1216" s="18">
        <v>6</v>
      </c>
      <c r="P1216" s="18">
        <v>2.9</v>
      </c>
      <c r="Q1216" s="18">
        <f t="shared" si="140"/>
        <v>0.28999999999999998</v>
      </c>
      <c r="R1216" s="41">
        <v>3</v>
      </c>
      <c r="S1216" s="18"/>
      <c r="T1216" s="18">
        <v>1.5</v>
      </c>
      <c r="U1216" s="18">
        <f t="shared" si="141"/>
        <v>0.15000000000000002</v>
      </c>
      <c r="V1216" s="41">
        <v>3</v>
      </c>
      <c r="W1216" s="18"/>
      <c r="X1216" s="18">
        <f>P1216+T1216</f>
        <v>4.4000000000000004</v>
      </c>
      <c r="Y1216" s="18">
        <f t="shared" si="142"/>
        <v>0.44000000000000006</v>
      </c>
      <c r="Z1216" s="41">
        <v>3</v>
      </c>
      <c r="AA1216" s="18"/>
    </row>
    <row r="1217" spans="1:42" s="20" customFormat="1" ht="15.35" x14ac:dyDescent="0.5">
      <c r="A1217" s="1"/>
      <c r="B1217" s="18">
        <v>50.7</v>
      </c>
      <c r="C1217" s="18">
        <v>-3.8</v>
      </c>
      <c r="D1217" s="18">
        <v>41</v>
      </c>
      <c r="E1217" s="18">
        <v>34</v>
      </c>
      <c r="F1217" s="18">
        <v>25</v>
      </c>
      <c r="G1217" s="18">
        <v>1</v>
      </c>
      <c r="H1217" s="18" t="s">
        <v>566</v>
      </c>
      <c r="I1217" s="18" t="s">
        <v>567</v>
      </c>
      <c r="J1217" s="18">
        <v>16</v>
      </c>
      <c r="K1217" s="18">
        <v>1470.2357139999999</v>
      </c>
      <c r="L1217" s="18">
        <v>20</v>
      </c>
      <c r="M1217" s="18">
        <v>1.5328200000000001</v>
      </c>
      <c r="N1217" s="18">
        <v>5.0999999999999996</v>
      </c>
      <c r="P1217" s="18">
        <v>11</v>
      </c>
      <c r="Q1217" s="18">
        <f t="shared" si="140"/>
        <v>1.1000000000000001</v>
      </c>
      <c r="R1217" s="41">
        <v>3</v>
      </c>
      <c r="S1217" s="18"/>
      <c r="T1217" s="18">
        <v>15</v>
      </c>
      <c r="U1217" s="18">
        <f t="shared" si="141"/>
        <v>1.5</v>
      </c>
      <c r="V1217" s="41">
        <v>3</v>
      </c>
      <c r="W1217" s="18"/>
      <c r="X1217" s="18">
        <f>P1217+T1217</f>
        <v>26</v>
      </c>
      <c r="Y1217" s="18">
        <f t="shared" si="142"/>
        <v>2.6</v>
      </c>
      <c r="Z1217" s="41">
        <v>3</v>
      </c>
      <c r="AA1217" s="18"/>
    </row>
    <row r="1218" spans="1:42" s="20" customFormat="1" ht="15.35" x14ac:dyDescent="0.5">
      <c r="A1218" s="1"/>
      <c r="B1218" s="18">
        <v>50.7</v>
      </c>
      <c r="C1218" s="18">
        <v>-3.8</v>
      </c>
      <c r="D1218" s="18">
        <v>41</v>
      </c>
      <c r="E1218" s="18">
        <v>34</v>
      </c>
      <c r="F1218" s="18">
        <v>25</v>
      </c>
      <c r="G1218" s="18">
        <v>4</v>
      </c>
      <c r="H1218" s="18" t="s">
        <v>566</v>
      </c>
      <c r="I1218" s="18" t="s">
        <v>568</v>
      </c>
      <c r="J1218" s="18">
        <v>16</v>
      </c>
      <c r="K1218" s="18">
        <v>1470.2357139999999</v>
      </c>
      <c r="L1218" s="18">
        <v>20</v>
      </c>
      <c r="M1218" s="18">
        <v>1.5328200000000001</v>
      </c>
      <c r="N1218" s="18">
        <v>4.88828</v>
      </c>
      <c r="P1218" s="18">
        <v>11</v>
      </c>
      <c r="Q1218" s="18">
        <f t="shared" si="140"/>
        <v>1.1000000000000001</v>
      </c>
      <c r="R1218" s="41">
        <v>3</v>
      </c>
      <c r="S1218" s="18"/>
      <c r="T1218" s="18">
        <v>15</v>
      </c>
      <c r="U1218" s="18">
        <f t="shared" si="141"/>
        <v>1.5</v>
      </c>
      <c r="V1218" s="41">
        <v>3</v>
      </c>
      <c r="W1218" s="18"/>
      <c r="X1218" s="18">
        <f>P1218+T1218</f>
        <v>26</v>
      </c>
      <c r="Y1218" s="18">
        <f t="shared" si="142"/>
        <v>2.6</v>
      </c>
      <c r="Z1218" s="41">
        <v>3</v>
      </c>
      <c r="AA1218" s="18"/>
    </row>
    <row r="1219" spans="1:42" s="20" customFormat="1" ht="15.35" x14ac:dyDescent="0.5">
      <c r="A1219" s="1"/>
      <c r="B1219" s="18">
        <v>50.7</v>
      </c>
      <c r="C1219" s="18">
        <v>-3.8</v>
      </c>
      <c r="D1219" s="18">
        <v>41</v>
      </c>
      <c r="E1219" s="18">
        <v>34</v>
      </c>
      <c r="F1219" s="18">
        <v>25</v>
      </c>
      <c r="G1219" s="18">
        <v>4</v>
      </c>
      <c r="H1219" s="18" t="s">
        <v>566</v>
      </c>
      <c r="I1219" s="18" t="s">
        <v>569</v>
      </c>
      <c r="J1219" s="18">
        <v>16</v>
      </c>
      <c r="K1219" s="18">
        <v>1470.2357139999999</v>
      </c>
      <c r="L1219" s="18">
        <v>20</v>
      </c>
      <c r="M1219" s="18">
        <v>1.5328200000000001</v>
      </c>
      <c r="N1219" s="18">
        <v>4.88828</v>
      </c>
      <c r="P1219" s="18">
        <v>9</v>
      </c>
      <c r="Q1219" s="18">
        <f t="shared" si="140"/>
        <v>0.9</v>
      </c>
      <c r="R1219" s="41">
        <v>3</v>
      </c>
      <c r="S1219" s="18"/>
      <c r="T1219" s="18">
        <v>14</v>
      </c>
      <c r="U1219" s="18">
        <f t="shared" si="141"/>
        <v>1.4000000000000001</v>
      </c>
      <c r="V1219" s="41">
        <v>3</v>
      </c>
      <c r="W1219" s="18"/>
      <c r="X1219" s="18">
        <f>P1219+T1219</f>
        <v>23</v>
      </c>
      <c r="Y1219" s="18">
        <f t="shared" si="142"/>
        <v>2.3000000000000003</v>
      </c>
      <c r="Z1219" s="41">
        <v>3</v>
      </c>
      <c r="AA1219" s="18"/>
    </row>
    <row r="1220" spans="1:42" s="20" customFormat="1" ht="15.35" x14ac:dyDescent="0.5">
      <c r="A1220" s="1"/>
      <c r="B1220" s="18">
        <v>40.533333333333303</v>
      </c>
      <c r="C1220" s="18">
        <v>-30.283333333333299</v>
      </c>
      <c r="D1220" s="18">
        <v>55</v>
      </c>
      <c r="E1220" s="18">
        <v>17</v>
      </c>
      <c r="F1220" s="18">
        <v>28</v>
      </c>
      <c r="G1220" s="18">
        <v>4</v>
      </c>
      <c r="H1220" s="18" t="s">
        <v>570</v>
      </c>
      <c r="I1220" s="18" t="s">
        <v>149</v>
      </c>
      <c r="J1220" s="18">
        <v>13.2</v>
      </c>
      <c r="K1220" s="18">
        <v>430</v>
      </c>
      <c r="L1220" s="18">
        <v>10</v>
      </c>
      <c r="M1220" s="18">
        <v>1.2</v>
      </c>
      <c r="N1220" s="18">
        <v>7.6</v>
      </c>
      <c r="P1220" s="18">
        <v>3.5</v>
      </c>
      <c r="Q1220" s="18">
        <f t="shared" si="140"/>
        <v>0.35000000000000003</v>
      </c>
      <c r="R1220" s="41">
        <v>3</v>
      </c>
      <c r="S1220" s="18"/>
      <c r="T1220" s="18">
        <v>2.6</v>
      </c>
      <c r="U1220" s="18">
        <f t="shared" si="141"/>
        <v>0.26</v>
      </c>
      <c r="V1220" s="41">
        <v>3</v>
      </c>
      <c r="W1220" s="18"/>
      <c r="X1220" s="18">
        <v>6.1</v>
      </c>
      <c r="Y1220" s="18">
        <f t="shared" si="142"/>
        <v>0.61</v>
      </c>
      <c r="Z1220" s="41">
        <v>3</v>
      </c>
      <c r="AA1220" s="18"/>
    </row>
    <row r="1221" spans="1:42" s="20" customFormat="1" ht="15.35" x14ac:dyDescent="0.5">
      <c r="A1221" s="1"/>
      <c r="B1221" s="18">
        <v>40.533333333333303</v>
      </c>
      <c r="C1221" s="18">
        <v>-30.283333333333299</v>
      </c>
      <c r="D1221" s="18">
        <v>55</v>
      </c>
      <c r="E1221" s="18">
        <v>17</v>
      </c>
      <c r="F1221" s="18">
        <v>28</v>
      </c>
      <c r="G1221" s="18">
        <v>4</v>
      </c>
      <c r="H1221" s="18" t="s">
        <v>570</v>
      </c>
      <c r="I1221" s="18" t="s">
        <v>571</v>
      </c>
      <c r="J1221" s="18">
        <v>13.2</v>
      </c>
      <c r="K1221" s="18">
        <v>430</v>
      </c>
      <c r="L1221" s="18">
        <v>10</v>
      </c>
      <c r="M1221" s="18">
        <v>1.2</v>
      </c>
      <c r="N1221" s="18">
        <v>7.2198000000000002</v>
      </c>
      <c r="P1221" s="18">
        <v>32.5</v>
      </c>
      <c r="Q1221" s="18">
        <f t="shared" si="140"/>
        <v>3.25</v>
      </c>
      <c r="R1221" s="41">
        <v>3</v>
      </c>
      <c r="S1221" s="18"/>
      <c r="T1221" s="18">
        <v>19.2</v>
      </c>
      <c r="U1221" s="18">
        <f t="shared" si="141"/>
        <v>1.92</v>
      </c>
      <c r="V1221" s="41">
        <v>3</v>
      </c>
      <c r="W1221" s="18"/>
      <c r="X1221" s="18">
        <v>51.7</v>
      </c>
      <c r="Y1221" s="18">
        <f t="shared" si="142"/>
        <v>5.1700000000000008</v>
      </c>
      <c r="Z1221" s="41">
        <v>3</v>
      </c>
      <c r="AA1221" s="18"/>
    </row>
    <row r="1222" spans="1:42" s="20" customFormat="1" ht="15.35" x14ac:dyDescent="0.5">
      <c r="A1222" s="1"/>
      <c r="B1222" s="18">
        <v>40.533333333333303</v>
      </c>
      <c r="C1222" s="18">
        <v>-30.283333333333299</v>
      </c>
      <c r="D1222" s="18">
        <v>55</v>
      </c>
      <c r="E1222" s="18">
        <v>17</v>
      </c>
      <c r="F1222" s="18">
        <v>28</v>
      </c>
      <c r="G1222" s="18">
        <v>4</v>
      </c>
      <c r="H1222" s="18" t="s">
        <v>570</v>
      </c>
      <c r="I1222" s="18" t="s">
        <v>572</v>
      </c>
      <c r="J1222" s="18">
        <v>13.2</v>
      </c>
      <c r="K1222" s="18">
        <v>430</v>
      </c>
      <c r="L1222" s="18">
        <v>10</v>
      </c>
      <c r="M1222" s="18">
        <v>1.2</v>
      </c>
      <c r="N1222" s="18">
        <v>6.8395999999999999</v>
      </c>
      <c r="P1222" s="18">
        <v>18.399999999999999</v>
      </c>
      <c r="Q1222" s="18">
        <f t="shared" si="140"/>
        <v>1.8399999999999999</v>
      </c>
      <c r="R1222" s="41">
        <v>3</v>
      </c>
      <c r="S1222" s="18"/>
      <c r="T1222" s="18">
        <v>10.5</v>
      </c>
      <c r="U1222" s="18">
        <f t="shared" si="141"/>
        <v>1.05</v>
      </c>
      <c r="V1222" s="41">
        <v>3</v>
      </c>
      <c r="W1222" s="18"/>
      <c r="X1222" s="18">
        <v>28.9</v>
      </c>
      <c r="Y1222" s="18">
        <f t="shared" si="142"/>
        <v>2.89</v>
      </c>
      <c r="Z1222" s="41">
        <v>3</v>
      </c>
      <c r="AA1222" s="18"/>
    </row>
    <row r="1223" spans="1:42" s="20" customFormat="1" ht="15.35" x14ac:dyDescent="0.5">
      <c r="A1223" s="1"/>
      <c r="B1223" s="18">
        <v>59.85</v>
      </c>
      <c r="C1223" s="18">
        <v>17.633333333333301</v>
      </c>
      <c r="D1223" s="18">
        <v>45</v>
      </c>
      <c r="E1223" s="18">
        <v>35</v>
      </c>
      <c r="F1223" s="18">
        <v>20</v>
      </c>
      <c r="G1223" s="18">
        <v>1</v>
      </c>
      <c r="H1223" s="18"/>
      <c r="I1223" s="18"/>
      <c r="J1223" s="18">
        <v>16.75</v>
      </c>
      <c r="K1223" s="18">
        <v>522.69285709999997</v>
      </c>
      <c r="L1223" s="18">
        <v>15</v>
      </c>
      <c r="M1223" s="18">
        <v>1.4743999999999999</v>
      </c>
      <c r="N1223" s="18">
        <v>6.2</v>
      </c>
      <c r="P1223" s="18">
        <v>3.5</v>
      </c>
      <c r="Q1223" s="18">
        <f t="shared" si="140"/>
        <v>0.35000000000000003</v>
      </c>
      <c r="R1223" s="41">
        <v>3</v>
      </c>
      <c r="S1223" s="18"/>
      <c r="T1223" s="18">
        <v>2.8</v>
      </c>
      <c r="U1223" s="18">
        <f t="shared" si="141"/>
        <v>0.27999999999999997</v>
      </c>
      <c r="V1223" s="41">
        <v>3</v>
      </c>
      <c r="W1223" s="18"/>
      <c r="X1223" s="18">
        <v>6.3</v>
      </c>
      <c r="Y1223" s="18">
        <f t="shared" si="142"/>
        <v>0.63</v>
      </c>
      <c r="Z1223" s="41">
        <v>3</v>
      </c>
      <c r="AA1223" s="18"/>
    </row>
    <row r="1224" spans="1:42" s="20" customFormat="1" ht="15.35" x14ac:dyDescent="0.5">
      <c r="A1224" s="1"/>
      <c r="B1224" s="18">
        <v>59.85</v>
      </c>
      <c r="C1224" s="18">
        <v>17.633333333333301</v>
      </c>
      <c r="D1224" s="18">
        <v>45</v>
      </c>
      <c r="E1224" s="18">
        <v>35</v>
      </c>
      <c r="F1224" s="18">
        <v>20</v>
      </c>
      <c r="G1224" s="18">
        <v>1</v>
      </c>
      <c r="H1224" s="18"/>
      <c r="I1224" s="18"/>
      <c r="J1224" s="18">
        <v>13.4</v>
      </c>
      <c r="K1224" s="18">
        <v>522.69285709999997</v>
      </c>
      <c r="L1224" s="18">
        <v>15</v>
      </c>
      <c r="M1224" s="18">
        <v>1.4743999999999999</v>
      </c>
      <c r="N1224" s="18">
        <v>5.8197999999999999</v>
      </c>
      <c r="P1224" s="18">
        <v>7.5</v>
      </c>
      <c r="Q1224" s="18">
        <f t="shared" si="140"/>
        <v>0.75</v>
      </c>
      <c r="R1224" s="41">
        <v>3</v>
      </c>
      <c r="S1224" s="18"/>
      <c r="T1224" s="18">
        <v>6.7</v>
      </c>
      <c r="U1224" s="18">
        <f t="shared" si="141"/>
        <v>0.67</v>
      </c>
      <c r="V1224" s="41">
        <v>3</v>
      </c>
      <c r="W1224" s="18"/>
      <c r="X1224" s="18">
        <v>14.2</v>
      </c>
      <c r="Y1224" s="18">
        <f t="shared" si="142"/>
        <v>1.42</v>
      </c>
      <c r="Z1224" s="41">
        <v>3</v>
      </c>
      <c r="AA1224" s="18"/>
    </row>
    <row r="1225" spans="1:42" s="20" customFormat="1" ht="15.35" x14ac:dyDescent="0.5">
      <c r="A1225" s="1"/>
      <c r="B1225" s="18">
        <v>40.533333333333303</v>
      </c>
      <c r="C1225" s="18">
        <v>-3.31666666666667</v>
      </c>
      <c r="D1225" s="18">
        <v>36</v>
      </c>
      <c r="E1225" s="18">
        <v>46</v>
      </c>
      <c r="F1225" s="18">
        <v>18</v>
      </c>
      <c r="G1225" s="18">
        <v>1</v>
      </c>
      <c r="H1225" s="18"/>
      <c r="I1225" s="18"/>
      <c r="J1225" s="18">
        <v>20</v>
      </c>
      <c r="K1225" s="18">
        <v>418.0928571</v>
      </c>
      <c r="L1225" s="18">
        <v>20</v>
      </c>
      <c r="M1225" s="18">
        <v>1.4958199999999999</v>
      </c>
      <c r="N1225" s="18">
        <v>7.9</v>
      </c>
      <c r="P1225" s="18">
        <v>4.8</v>
      </c>
      <c r="Q1225" s="18">
        <f t="shared" si="140"/>
        <v>0.48</v>
      </c>
      <c r="R1225" s="41">
        <v>3</v>
      </c>
      <c r="S1225" s="18"/>
      <c r="T1225" s="18">
        <v>12.4</v>
      </c>
      <c r="U1225" s="18">
        <f t="shared" si="141"/>
        <v>1.2400000000000002</v>
      </c>
      <c r="V1225" s="41">
        <v>3</v>
      </c>
      <c r="W1225" s="18"/>
      <c r="X1225" s="18">
        <v>17.2</v>
      </c>
      <c r="Y1225" s="18">
        <f t="shared" si="142"/>
        <v>1.72</v>
      </c>
      <c r="Z1225" s="41">
        <v>3</v>
      </c>
      <c r="AA1225" s="18"/>
    </row>
    <row r="1226" spans="1:42" s="20" customFormat="1" ht="15.35" x14ac:dyDescent="0.5">
      <c r="A1226" s="1"/>
      <c r="B1226" s="18">
        <v>40.533333333333303</v>
      </c>
      <c r="C1226" s="18">
        <v>-3.31666666666667</v>
      </c>
      <c r="D1226" s="18">
        <v>36</v>
      </c>
      <c r="E1226" s="18">
        <v>46</v>
      </c>
      <c r="F1226" s="18">
        <v>18</v>
      </c>
      <c r="G1226" s="18">
        <v>1</v>
      </c>
      <c r="H1226" s="18"/>
      <c r="I1226" s="18"/>
      <c r="J1226" s="18">
        <v>20</v>
      </c>
      <c r="K1226" s="18">
        <v>418.0928571</v>
      </c>
      <c r="L1226" s="18">
        <v>20</v>
      </c>
      <c r="M1226" s="18">
        <v>1.4958199999999999</v>
      </c>
      <c r="N1226" s="18">
        <v>7.5080999999999998</v>
      </c>
      <c r="P1226" s="18">
        <v>6.3</v>
      </c>
      <c r="Q1226" s="18">
        <f t="shared" si="140"/>
        <v>0.63</v>
      </c>
      <c r="R1226" s="41">
        <v>3</v>
      </c>
      <c r="S1226" s="18"/>
      <c r="T1226" s="18">
        <v>27.5</v>
      </c>
      <c r="U1226" s="18">
        <f t="shared" si="141"/>
        <v>2.75</v>
      </c>
      <c r="V1226" s="41">
        <v>3</v>
      </c>
      <c r="W1226" s="18"/>
      <c r="X1226" s="18">
        <v>33.799999999999997</v>
      </c>
      <c r="Y1226" s="18">
        <f t="shared" si="142"/>
        <v>3.38</v>
      </c>
      <c r="Z1226" s="41">
        <v>3</v>
      </c>
      <c r="AA1226" s="18"/>
    </row>
    <row r="1227" spans="1:42" s="20" customFormat="1" ht="15.35" x14ac:dyDescent="0.5">
      <c r="A1227" s="1"/>
      <c r="B1227" s="18">
        <v>40.533333333333303</v>
      </c>
      <c r="C1227" s="18">
        <v>-3.31666666666667</v>
      </c>
      <c r="D1227" s="18">
        <v>36</v>
      </c>
      <c r="E1227" s="18">
        <v>46</v>
      </c>
      <c r="F1227" s="18">
        <v>18</v>
      </c>
      <c r="G1227" s="18">
        <v>1</v>
      </c>
      <c r="H1227" s="18"/>
      <c r="I1227" s="18"/>
      <c r="J1227" s="18">
        <v>20</v>
      </c>
      <c r="K1227" s="18">
        <v>418.0928571</v>
      </c>
      <c r="L1227" s="18">
        <v>20</v>
      </c>
      <c r="M1227" s="18">
        <v>1.4958199999999999</v>
      </c>
      <c r="N1227" s="18">
        <v>7.5080999999999998</v>
      </c>
      <c r="P1227" s="18">
        <v>12.1</v>
      </c>
      <c r="Q1227" s="18">
        <f t="shared" si="140"/>
        <v>1.21</v>
      </c>
      <c r="R1227" s="41">
        <v>3</v>
      </c>
      <c r="S1227" s="18"/>
      <c r="T1227" s="18">
        <v>23.1</v>
      </c>
      <c r="U1227" s="18">
        <f t="shared" si="141"/>
        <v>2.31</v>
      </c>
      <c r="V1227" s="41">
        <v>3</v>
      </c>
      <c r="W1227" s="18"/>
      <c r="X1227" s="18">
        <v>35.200000000000003</v>
      </c>
      <c r="Y1227" s="18">
        <f t="shared" si="142"/>
        <v>3.5200000000000005</v>
      </c>
      <c r="Z1227" s="41">
        <v>3</v>
      </c>
      <c r="AA1227" s="18"/>
    </row>
    <row r="1228" spans="1:42" s="20" customFormat="1" ht="15.35" x14ac:dyDescent="0.5">
      <c r="A1228" s="1"/>
      <c r="B1228" s="18">
        <v>40.533333333333303</v>
      </c>
      <c r="C1228" s="18">
        <v>-3.31666666666667</v>
      </c>
      <c r="D1228" s="18">
        <v>36</v>
      </c>
      <c r="E1228" s="18">
        <v>46</v>
      </c>
      <c r="F1228" s="18">
        <v>18</v>
      </c>
      <c r="G1228" s="18">
        <v>1</v>
      </c>
      <c r="H1228" s="18"/>
      <c r="I1228" s="18"/>
      <c r="J1228" s="18">
        <v>20</v>
      </c>
      <c r="K1228" s="18">
        <v>418.0928571</v>
      </c>
      <c r="L1228" s="18">
        <v>20</v>
      </c>
      <c r="M1228" s="18">
        <v>1.4958199999999999</v>
      </c>
      <c r="N1228" s="18">
        <v>7.5080999999999998</v>
      </c>
      <c r="P1228" s="18">
        <v>8.6</v>
      </c>
      <c r="Q1228" s="18">
        <f t="shared" si="140"/>
        <v>0.86</v>
      </c>
      <c r="R1228" s="41">
        <v>3</v>
      </c>
      <c r="S1228" s="18"/>
      <c r="T1228" s="18">
        <v>25.4</v>
      </c>
      <c r="U1228" s="18">
        <f t="shared" si="141"/>
        <v>2.54</v>
      </c>
      <c r="V1228" s="41">
        <v>3</v>
      </c>
      <c r="W1228" s="18"/>
      <c r="X1228" s="18">
        <v>34</v>
      </c>
      <c r="Y1228" s="18">
        <f t="shared" si="142"/>
        <v>3.4000000000000004</v>
      </c>
      <c r="Z1228" s="41">
        <v>3</v>
      </c>
      <c r="AA1228" s="18"/>
    </row>
    <row r="1229" spans="1:42" s="20" customFormat="1" ht="15.35" x14ac:dyDescent="0.5">
      <c r="A1229" s="1"/>
      <c r="B1229" s="18">
        <v>40.533333333333303</v>
      </c>
      <c r="C1229" s="18">
        <v>-3.31666666666667</v>
      </c>
      <c r="D1229" s="18">
        <v>36</v>
      </c>
      <c r="E1229" s="18">
        <v>46</v>
      </c>
      <c r="F1229" s="18">
        <v>18</v>
      </c>
      <c r="G1229" s="18">
        <v>1</v>
      </c>
      <c r="H1229" s="18"/>
      <c r="I1229" s="18"/>
      <c r="J1229" s="18">
        <v>20</v>
      </c>
      <c r="K1229" s="18">
        <v>418.0928571</v>
      </c>
      <c r="L1229" s="18">
        <v>20</v>
      </c>
      <c r="M1229" s="18">
        <v>1.4958199999999999</v>
      </c>
      <c r="N1229" s="18">
        <v>7.5080999999999998</v>
      </c>
      <c r="P1229" s="18">
        <v>7.8</v>
      </c>
      <c r="Q1229" s="18">
        <f t="shared" si="140"/>
        <v>0.78</v>
      </c>
      <c r="R1229" s="41">
        <v>3</v>
      </c>
      <c r="S1229" s="18"/>
      <c r="T1229" s="18">
        <v>22.5</v>
      </c>
      <c r="U1229" s="18">
        <f t="shared" si="141"/>
        <v>2.25</v>
      </c>
      <c r="V1229" s="41">
        <v>3</v>
      </c>
      <c r="W1229" s="18"/>
      <c r="X1229" s="18">
        <v>30.3</v>
      </c>
      <c r="Y1229" s="18">
        <f t="shared" si="142"/>
        <v>3.0300000000000002</v>
      </c>
      <c r="Z1229" s="41">
        <v>3</v>
      </c>
      <c r="AA1229" s="18"/>
    </row>
    <row r="1230" spans="1:42" s="20" customFormat="1" ht="15.35" x14ac:dyDescent="0.5">
      <c r="A1230" s="1"/>
      <c r="B1230" s="18">
        <v>40.533333333333303</v>
      </c>
      <c r="C1230" s="18">
        <v>-3.31666666666667</v>
      </c>
      <c r="D1230" s="18">
        <v>36</v>
      </c>
      <c r="E1230" s="18">
        <v>46</v>
      </c>
      <c r="F1230" s="18">
        <v>18</v>
      </c>
      <c r="G1230" s="18">
        <v>1</v>
      </c>
      <c r="H1230" s="18"/>
      <c r="I1230" s="18"/>
      <c r="J1230" s="18">
        <v>20</v>
      </c>
      <c r="K1230" s="18">
        <v>418.0928571</v>
      </c>
      <c r="L1230" s="18">
        <v>20</v>
      </c>
      <c r="M1230" s="18">
        <v>1.4958199999999999</v>
      </c>
      <c r="N1230" s="18">
        <v>7.5080999999999998</v>
      </c>
      <c r="P1230" s="18">
        <v>17.600000000000001</v>
      </c>
      <c r="Q1230" s="18">
        <f t="shared" si="140"/>
        <v>1.7600000000000002</v>
      </c>
      <c r="R1230" s="41">
        <v>3</v>
      </c>
      <c r="S1230" s="18"/>
      <c r="T1230" s="18">
        <v>49.7</v>
      </c>
      <c r="U1230" s="18">
        <f t="shared" si="141"/>
        <v>4.9700000000000006</v>
      </c>
      <c r="V1230" s="41">
        <v>3</v>
      </c>
      <c r="W1230" s="18"/>
      <c r="X1230" s="18">
        <v>67.3</v>
      </c>
      <c r="Y1230" s="18">
        <f t="shared" si="142"/>
        <v>6.73</v>
      </c>
      <c r="Z1230" s="41">
        <v>3</v>
      </c>
      <c r="AA1230" s="18"/>
    </row>
    <row r="1231" spans="1:42" s="20" customFormat="1" ht="14.7" x14ac:dyDescent="0.45">
      <c r="A1231" s="1" t="s">
        <v>575</v>
      </c>
      <c r="B1231" s="8" t="s">
        <v>579</v>
      </c>
      <c r="C1231" s="8" t="s">
        <v>580</v>
      </c>
      <c r="D1231" s="8">
        <v>12.3</v>
      </c>
      <c r="E1231" s="8">
        <v>67.2</v>
      </c>
      <c r="F1231" s="8">
        <v>20.5</v>
      </c>
      <c r="G1231" s="8" t="s">
        <v>576</v>
      </c>
      <c r="H1231" s="8" t="s">
        <v>577</v>
      </c>
      <c r="I1231" s="8" t="s">
        <v>578</v>
      </c>
      <c r="J1231" s="8">
        <v>1.7</v>
      </c>
      <c r="K1231" s="8">
        <v>397.3</v>
      </c>
      <c r="L1231" s="42" t="s">
        <v>581</v>
      </c>
      <c r="M1231" s="8">
        <v>1.05</v>
      </c>
      <c r="N1231" s="8">
        <v>6.31</v>
      </c>
      <c r="O1231" s="8"/>
      <c r="P1231" s="8">
        <v>13.42</v>
      </c>
      <c r="Q1231" s="8">
        <v>1.21</v>
      </c>
      <c r="R1231" s="8">
        <v>3</v>
      </c>
      <c r="S1231" s="8"/>
      <c r="T1231" s="8">
        <v>13.41</v>
      </c>
      <c r="U1231" s="8">
        <v>8.77</v>
      </c>
      <c r="V1231" s="8">
        <v>3</v>
      </c>
      <c r="W1231" s="8"/>
      <c r="X1231" s="8">
        <f t="shared" ref="X1231:Y1240" si="143">P1231+T1231</f>
        <v>26.83</v>
      </c>
      <c r="Y1231" s="8">
        <f t="shared" si="143"/>
        <v>9.98</v>
      </c>
      <c r="Z1231" s="8">
        <v>3</v>
      </c>
      <c r="AA1231" s="8"/>
      <c r="AB1231" s="8"/>
      <c r="AC1231" s="8"/>
      <c r="AD1231" s="8"/>
      <c r="AE1231" s="8"/>
      <c r="AF1231" s="8">
        <v>125.1</v>
      </c>
      <c r="AG1231" s="8">
        <v>76.3</v>
      </c>
      <c r="AH1231" s="8">
        <v>3</v>
      </c>
      <c r="AI1231" s="8"/>
      <c r="AJ1231" s="8">
        <v>9.8000000000000007</v>
      </c>
      <c r="AK1231" s="8">
        <v>5.4</v>
      </c>
      <c r="AL1231" s="8">
        <v>3</v>
      </c>
      <c r="AM1231" s="8"/>
      <c r="AN1231" s="8">
        <v>12.19</v>
      </c>
      <c r="AO1231" s="8">
        <v>1.6</v>
      </c>
      <c r="AP1231" s="8">
        <v>3</v>
      </c>
    </row>
    <row r="1232" spans="1:42" s="20" customFormat="1" ht="14.7" x14ac:dyDescent="0.45">
      <c r="A1232" s="1"/>
      <c r="B1232" s="8" t="s">
        <v>579</v>
      </c>
      <c r="C1232" s="8" t="s">
        <v>580</v>
      </c>
      <c r="D1232" s="8">
        <v>12.3</v>
      </c>
      <c r="E1232" s="8">
        <v>67.2</v>
      </c>
      <c r="F1232" s="8">
        <v>20.5</v>
      </c>
      <c r="G1232" s="8" t="s">
        <v>576</v>
      </c>
      <c r="H1232" s="8" t="s">
        <v>577</v>
      </c>
      <c r="I1232" s="8" t="s">
        <v>582</v>
      </c>
      <c r="J1232" s="8">
        <v>1.7</v>
      </c>
      <c r="K1232" s="8">
        <v>397.3</v>
      </c>
      <c r="L1232" s="42" t="s">
        <v>581</v>
      </c>
      <c r="M1232" s="8">
        <v>1.05</v>
      </c>
      <c r="N1232" s="8">
        <v>5.92</v>
      </c>
      <c r="O1232" s="8"/>
      <c r="P1232" s="8">
        <v>5.88</v>
      </c>
      <c r="Q1232" s="8">
        <v>2.4700000000000002</v>
      </c>
      <c r="R1232" s="8">
        <v>3</v>
      </c>
      <c r="S1232" s="8"/>
      <c r="T1232" s="8">
        <v>9.75</v>
      </c>
      <c r="U1232" s="8">
        <v>2.25</v>
      </c>
      <c r="V1232" s="8">
        <v>3</v>
      </c>
      <c r="W1232" s="8"/>
      <c r="X1232" s="8">
        <f t="shared" si="143"/>
        <v>15.629999999999999</v>
      </c>
      <c r="Y1232" s="8">
        <f t="shared" si="143"/>
        <v>4.7200000000000006</v>
      </c>
      <c r="Z1232" s="8">
        <v>3</v>
      </c>
      <c r="AA1232" s="8"/>
      <c r="AB1232" s="8"/>
      <c r="AC1232" s="8"/>
      <c r="AD1232" s="8"/>
      <c r="AE1232" s="8"/>
      <c r="AF1232" s="8">
        <v>98.6</v>
      </c>
      <c r="AG1232" s="8">
        <v>61.2</v>
      </c>
      <c r="AH1232" s="8">
        <v>3</v>
      </c>
      <c r="AI1232" s="8"/>
      <c r="AJ1232" s="8">
        <v>8.4</v>
      </c>
      <c r="AK1232" s="8">
        <v>5</v>
      </c>
      <c r="AL1232" s="8">
        <v>3</v>
      </c>
      <c r="AM1232" s="8"/>
      <c r="AN1232" s="8">
        <v>11.39</v>
      </c>
      <c r="AO1232" s="8">
        <v>1.22</v>
      </c>
      <c r="AP1232" s="8">
        <v>3</v>
      </c>
    </row>
    <row r="1233" spans="1:42" s="20" customFormat="1" ht="14.7" x14ac:dyDescent="0.45">
      <c r="A1233" s="1"/>
      <c r="B1233" s="8" t="s">
        <v>579</v>
      </c>
      <c r="C1233" s="8" t="s">
        <v>580</v>
      </c>
      <c r="D1233" s="8">
        <v>12.3</v>
      </c>
      <c r="E1233" s="8">
        <v>67.2</v>
      </c>
      <c r="F1233" s="8">
        <v>20.5</v>
      </c>
      <c r="G1233" s="8" t="s">
        <v>576</v>
      </c>
      <c r="H1233" s="8" t="s">
        <v>577</v>
      </c>
      <c r="I1233" s="8" t="s">
        <v>583</v>
      </c>
      <c r="J1233" s="8">
        <v>1.7</v>
      </c>
      <c r="K1233" s="8">
        <v>397.3</v>
      </c>
      <c r="L1233" s="42" t="s">
        <v>581</v>
      </c>
      <c r="M1233" s="8">
        <v>1.05</v>
      </c>
      <c r="N1233" s="8">
        <v>5.98</v>
      </c>
      <c r="O1233" s="8"/>
      <c r="P1233" s="8">
        <v>7.98</v>
      </c>
      <c r="Q1233" s="8">
        <v>1.49</v>
      </c>
      <c r="R1233" s="8">
        <v>3</v>
      </c>
      <c r="S1233" s="8"/>
      <c r="T1233" s="8">
        <v>22.7</v>
      </c>
      <c r="U1233" s="8">
        <v>16.93</v>
      </c>
      <c r="V1233" s="8">
        <v>3</v>
      </c>
      <c r="W1233" s="8"/>
      <c r="X1233" s="8">
        <f t="shared" si="143"/>
        <v>30.68</v>
      </c>
      <c r="Y1233" s="8">
        <f t="shared" si="143"/>
        <v>18.419999999999998</v>
      </c>
      <c r="Z1233" s="8">
        <v>3</v>
      </c>
      <c r="AA1233" s="8"/>
      <c r="AB1233" s="8"/>
      <c r="AC1233" s="8"/>
      <c r="AD1233" s="8"/>
      <c r="AE1233" s="8"/>
      <c r="AF1233" s="8">
        <v>88.7</v>
      </c>
      <c r="AG1233" s="8">
        <v>39.299999999999997</v>
      </c>
      <c r="AH1233" s="8">
        <v>3</v>
      </c>
      <c r="AI1233" s="8"/>
      <c r="AJ1233" s="8">
        <v>8.3000000000000007</v>
      </c>
      <c r="AK1233" s="8">
        <v>3.6</v>
      </c>
      <c r="AL1233" s="8">
        <v>3</v>
      </c>
      <c r="AM1233" s="8"/>
      <c r="AN1233" s="8">
        <v>10.61</v>
      </c>
      <c r="AO1233" s="8">
        <v>0.33</v>
      </c>
      <c r="AP1233" s="8">
        <v>3</v>
      </c>
    </row>
    <row r="1234" spans="1:42" s="20" customFormat="1" ht="14.7" x14ac:dyDescent="0.45">
      <c r="A1234" s="1"/>
      <c r="B1234" s="8" t="s">
        <v>579</v>
      </c>
      <c r="C1234" s="8" t="s">
        <v>580</v>
      </c>
      <c r="D1234" s="8">
        <v>12.3</v>
      </c>
      <c r="E1234" s="8">
        <v>67.2</v>
      </c>
      <c r="F1234" s="8">
        <v>20.5</v>
      </c>
      <c r="G1234" s="8" t="s">
        <v>576</v>
      </c>
      <c r="H1234" s="8" t="s">
        <v>577</v>
      </c>
      <c r="I1234" s="8" t="s">
        <v>584</v>
      </c>
      <c r="J1234" s="8">
        <v>1.7</v>
      </c>
      <c r="K1234" s="8">
        <v>397.3</v>
      </c>
      <c r="L1234" s="42" t="s">
        <v>585</v>
      </c>
      <c r="M1234" s="8">
        <v>1.05</v>
      </c>
      <c r="N1234" s="8">
        <v>5.93</v>
      </c>
      <c r="O1234" s="8"/>
      <c r="P1234" s="8">
        <v>6.95</v>
      </c>
      <c r="Q1234" s="8">
        <v>1.52</v>
      </c>
      <c r="R1234" s="8">
        <v>3</v>
      </c>
      <c r="S1234" s="8"/>
      <c r="T1234" s="8">
        <v>29.78</v>
      </c>
      <c r="U1234" s="8">
        <v>6.75</v>
      </c>
      <c r="V1234" s="8">
        <v>3</v>
      </c>
      <c r="W1234" s="8"/>
      <c r="X1234" s="8">
        <f t="shared" si="143"/>
        <v>36.730000000000004</v>
      </c>
      <c r="Y1234" s="8">
        <f t="shared" si="143"/>
        <v>8.27</v>
      </c>
      <c r="Z1234" s="8">
        <v>3</v>
      </c>
      <c r="AA1234" s="8"/>
      <c r="AB1234" s="8"/>
      <c r="AC1234" s="8"/>
      <c r="AD1234" s="8"/>
      <c r="AE1234" s="8"/>
      <c r="AF1234" s="8">
        <v>139.9</v>
      </c>
      <c r="AG1234" s="8">
        <v>3.4</v>
      </c>
      <c r="AH1234" s="8">
        <v>3</v>
      </c>
      <c r="AI1234" s="8"/>
      <c r="AJ1234" s="8">
        <v>11.5</v>
      </c>
      <c r="AK1234" s="8">
        <v>4.5999999999999996</v>
      </c>
      <c r="AL1234" s="8">
        <v>3</v>
      </c>
      <c r="AM1234" s="8"/>
      <c r="AN1234" s="8">
        <v>12.16</v>
      </c>
      <c r="AO1234" s="8">
        <v>0.56000000000000005</v>
      </c>
      <c r="AP1234" s="8">
        <v>3</v>
      </c>
    </row>
    <row r="1235" spans="1:42" s="20" customFormat="1" ht="14.7" x14ac:dyDescent="0.45">
      <c r="A1235" s="1"/>
      <c r="B1235" s="8" t="s">
        <v>579</v>
      </c>
      <c r="C1235" s="8" t="s">
        <v>580</v>
      </c>
      <c r="D1235" s="8">
        <v>12.3</v>
      </c>
      <c r="E1235" s="8">
        <v>67.2</v>
      </c>
      <c r="F1235" s="8">
        <v>20.5</v>
      </c>
      <c r="G1235" s="8" t="s">
        <v>576</v>
      </c>
      <c r="H1235" s="8" t="s">
        <v>577</v>
      </c>
      <c r="I1235" s="8" t="s">
        <v>586</v>
      </c>
      <c r="J1235" s="8">
        <v>1.7</v>
      </c>
      <c r="K1235" s="8">
        <v>397.3</v>
      </c>
      <c r="L1235" s="42" t="s">
        <v>585</v>
      </c>
      <c r="M1235" s="8">
        <v>1.05</v>
      </c>
      <c r="N1235" s="8">
        <v>5.87</v>
      </c>
      <c r="O1235" s="8"/>
      <c r="P1235" s="8">
        <v>4.28</v>
      </c>
      <c r="Q1235" s="8">
        <v>0.7</v>
      </c>
      <c r="R1235" s="8">
        <v>3</v>
      </c>
      <c r="S1235" s="8"/>
      <c r="T1235" s="8">
        <v>31.76</v>
      </c>
      <c r="U1235" s="8">
        <v>2.2999999999999998</v>
      </c>
      <c r="V1235" s="8">
        <v>3</v>
      </c>
      <c r="W1235" s="8"/>
      <c r="X1235" s="8">
        <f t="shared" si="143"/>
        <v>36.04</v>
      </c>
      <c r="Y1235" s="8">
        <f t="shared" si="143"/>
        <v>3</v>
      </c>
      <c r="Z1235" s="8">
        <v>3</v>
      </c>
      <c r="AA1235" s="8"/>
      <c r="AB1235" s="8"/>
      <c r="AC1235" s="8"/>
      <c r="AD1235" s="8"/>
      <c r="AE1235" s="8"/>
      <c r="AF1235" s="8">
        <v>173.3</v>
      </c>
      <c r="AG1235" s="8">
        <v>18.3</v>
      </c>
      <c r="AH1235" s="8">
        <v>3</v>
      </c>
      <c r="AI1235" s="8"/>
      <c r="AJ1235" s="8">
        <v>14.5</v>
      </c>
      <c r="AK1235" s="8">
        <v>1.5</v>
      </c>
      <c r="AL1235" s="8">
        <v>3</v>
      </c>
      <c r="AM1235" s="8"/>
      <c r="AN1235" s="8">
        <v>11.96</v>
      </c>
      <c r="AO1235" s="8">
        <v>0.06</v>
      </c>
      <c r="AP1235" s="8">
        <v>3</v>
      </c>
    </row>
    <row r="1236" spans="1:42" s="20" customFormat="1" ht="14.7" x14ac:dyDescent="0.45">
      <c r="A1236" s="1"/>
      <c r="B1236" s="8" t="s">
        <v>579</v>
      </c>
      <c r="C1236" s="8" t="s">
        <v>580</v>
      </c>
      <c r="D1236" s="8">
        <v>12.3</v>
      </c>
      <c r="E1236" s="8">
        <v>67.2</v>
      </c>
      <c r="F1236" s="8">
        <v>20.5</v>
      </c>
      <c r="G1236" s="8" t="s">
        <v>576</v>
      </c>
      <c r="H1236" s="8" t="s">
        <v>577</v>
      </c>
      <c r="I1236" s="8" t="s">
        <v>587</v>
      </c>
      <c r="J1236" s="8">
        <v>1.7</v>
      </c>
      <c r="K1236" s="8">
        <v>397.3</v>
      </c>
      <c r="L1236" s="42" t="s">
        <v>585</v>
      </c>
      <c r="M1236" s="8">
        <v>1.05</v>
      </c>
      <c r="N1236" s="8">
        <v>5.74</v>
      </c>
      <c r="O1236" s="8"/>
      <c r="P1236" s="8">
        <v>11.89</v>
      </c>
      <c r="Q1236" s="8">
        <v>3.52</v>
      </c>
      <c r="R1236" s="8">
        <v>3</v>
      </c>
      <c r="S1236" s="8"/>
      <c r="T1236" s="8">
        <v>26.39</v>
      </c>
      <c r="U1236" s="8">
        <v>4.78</v>
      </c>
      <c r="V1236" s="8">
        <v>3</v>
      </c>
      <c r="W1236" s="8"/>
      <c r="X1236" s="8">
        <f t="shared" si="143"/>
        <v>38.28</v>
      </c>
      <c r="Y1236" s="8">
        <f t="shared" si="143"/>
        <v>8.3000000000000007</v>
      </c>
      <c r="Z1236" s="8">
        <v>3</v>
      </c>
      <c r="AA1236" s="8"/>
      <c r="AB1236" s="8"/>
      <c r="AC1236" s="8"/>
      <c r="AD1236" s="8"/>
      <c r="AE1236" s="8"/>
      <c r="AF1236" s="8">
        <v>181.9</v>
      </c>
      <c r="AG1236" s="8">
        <v>27.1</v>
      </c>
      <c r="AH1236" s="8">
        <v>3</v>
      </c>
      <c r="AI1236" s="8"/>
      <c r="AJ1236" s="8">
        <v>14.1</v>
      </c>
      <c r="AK1236" s="8">
        <v>2.7</v>
      </c>
      <c r="AL1236" s="8">
        <v>3</v>
      </c>
      <c r="AM1236" s="8"/>
      <c r="AN1236" s="8">
        <v>12.96</v>
      </c>
      <c r="AO1236" s="8">
        <v>1.01</v>
      </c>
      <c r="AP1236" s="8">
        <v>3</v>
      </c>
    </row>
    <row r="1237" spans="1:42" s="20" customFormat="1" ht="14.7" x14ac:dyDescent="0.45">
      <c r="A1237" s="1"/>
      <c r="B1237" s="8" t="s">
        <v>579</v>
      </c>
      <c r="C1237" s="8" t="s">
        <v>580</v>
      </c>
      <c r="D1237" s="8">
        <v>12.3</v>
      </c>
      <c r="E1237" s="8">
        <v>67.2</v>
      </c>
      <c r="F1237" s="8">
        <v>20.5</v>
      </c>
      <c r="G1237" s="8" t="s">
        <v>576</v>
      </c>
      <c r="H1237" s="8" t="s">
        <v>577</v>
      </c>
      <c r="I1237" s="8" t="s">
        <v>588</v>
      </c>
      <c r="J1237" s="8">
        <v>1.7</v>
      </c>
      <c r="K1237" s="8">
        <v>397.3</v>
      </c>
      <c r="L1237" s="42" t="s">
        <v>585</v>
      </c>
      <c r="M1237" s="8">
        <v>1.05</v>
      </c>
      <c r="N1237" s="8">
        <v>5.03</v>
      </c>
      <c r="O1237" s="8"/>
      <c r="P1237" s="8">
        <v>17.38</v>
      </c>
      <c r="Q1237" s="8">
        <v>4.13</v>
      </c>
      <c r="R1237" s="8">
        <v>3</v>
      </c>
      <c r="S1237" s="8"/>
      <c r="T1237" s="8">
        <v>39.020000000000003</v>
      </c>
      <c r="U1237" s="8">
        <v>2.1800000000000002</v>
      </c>
      <c r="V1237" s="8">
        <v>3</v>
      </c>
      <c r="W1237" s="8"/>
      <c r="X1237" s="8">
        <f t="shared" si="143"/>
        <v>56.400000000000006</v>
      </c>
      <c r="Y1237" s="8">
        <f t="shared" si="143"/>
        <v>6.3100000000000005</v>
      </c>
      <c r="Z1237" s="8">
        <v>3</v>
      </c>
      <c r="AA1237" s="8"/>
      <c r="AB1237" s="8"/>
      <c r="AC1237" s="8"/>
      <c r="AD1237" s="8"/>
      <c r="AE1237" s="8"/>
      <c r="AF1237" s="8">
        <v>160.1</v>
      </c>
      <c r="AG1237" s="8">
        <v>57.3</v>
      </c>
      <c r="AH1237" s="8">
        <v>3</v>
      </c>
      <c r="AI1237" s="8"/>
      <c r="AJ1237" s="8">
        <v>12.5</v>
      </c>
      <c r="AK1237" s="8">
        <v>4.9000000000000004</v>
      </c>
      <c r="AL1237" s="8">
        <v>3</v>
      </c>
      <c r="AM1237" s="8"/>
      <c r="AN1237" s="8">
        <v>12.85</v>
      </c>
      <c r="AO1237" s="8">
        <v>0.69</v>
      </c>
      <c r="AP1237" s="8">
        <v>3</v>
      </c>
    </row>
    <row r="1238" spans="1:42" s="20" customFormat="1" ht="14.7" x14ac:dyDescent="0.45">
      <c r="A1238" s="43"/>
      <c r="B1238" s="8" t="s">
        <v>591</v>
      </c>
      <c r="C1238" s="8" t="s">
        <v>592</v>
      </c>
      <c r="D1238" s="8"/>
      <c r="E1238" s="8"/>
      <c r="F1238" s="8"/>
      <c r="G1238" s="8" t="s">
        <v>576</v>
      </c>
      <c r="H1238" s="8" t="s">
        <v>785</v>
      </c>
      <c r="I1238" s="8" t="s">
        <v>590</v>
      </c>
      <c r="J1238" s="8">
        <v>16.5</v>
      </c>
      <c r="K1238" s="8">
        <v>1200</v>
      </c>
      <c r="L1238" s="8">
        <v>10</v>
      </c>
      <c r="M1238" s="8"/>
      <c r="N1238" s="8"/>
      <c r="O1238" s="8"/>
      <c r="P1238" s="8">
        <v>1.97</v>
      </c>
      <c r="Q1238" s="8"/>
      <c r="R1238" s="8"/>
      <c r="S1238" s="8"/>
      <c r="T1238" s="8">
        <v>14.3</v>
      </c>
      <c r="U1238" s="8"/>
      <c r="V1238" s="8"/>
      <c r="W1238" s="8"/>
      <c r="X1238" s="8">
        <f t="shared" si="143"/>
        <v>16.27</v>
      </c>
      <c r="Y1238" s="8"/>
      <c r="Z1238" s="8"/>
      <c r="AA1238" s="8"/>
      <c r="AB1238" s="8"/>
      <c r="AC1238" s="8"/>
      <c r="AD1238" s="8"/>
      <c r="AE1238" s="8"/>
      <c r="AF1238" s="8">
        <v>1.46</v>
      </c>
      <c r="AG1238" s="8"/>
      <c r="AH1238" s="8"/>
      <c r="AI1238" s="8"/>
      <c r="AJ1238" s="8">
        <v>1.53</v>
      </c>
      <c r="AK1238" s="8"/>
      <c r="AL1238" s="8"/>
      <c r="AM1238" s="8"/>
      <c r="AN1238" s="8">
        <f>AF1238/AJ1238</f>
        <v>0.95424836601307184</v>
      </c>
      <c r="AO1238" s="8"/>
      <c r="AP1238" s="8"/>
    </row>
    <row r="1239" spans="1:42" s="20" customFormat="1" ht="14.7" x14ac:dyDescent="0.45">
      <c r="A1239" s="1" t="s">
        <v>589</v>
      </c>
      <c r="B1239" s="8" t="s">
        <v>591</v>
      </c>
      <c r="C1239" s="8" t="s">
        <v>592</v>
      </c>
      <c r="D1239" s="8"/>
      <c r="E1239" s="8"/>
      <c r="F1239" s="8"/>
      <c r="G1239" s="8" t="s">
        <v>576</v>
      </c>
      <c r="H1239" s="8" t="s">
        <v>785</v>
      </c>
      <c r="I1239" s="8" t="s">
        <v>593</v>
      </c>
      <c r="J1239" s="8">
        <v>16.5</v>
      </c>
      <c r="K1239" s="8">
        <v>1200</v>
      </c>
      <c r="L1239" s="8">
        <v>10</v>
      </c>
      <c r="M1239" s="8"/>
      <c r="N1239" s="8"/>
      <c r="O1239" s="8"/>
      <c r="P1239" s="8">
        <v>0.52</v>
      </c>
      <c r="Q1239" s="8"/>
      <c r="R1239" s="8"/>
      <c r="S1239" s="8"/>
      <c r="T1239" s="8">
        <v>5.0199999999999996</v>
      </c>
      <c r="U1239" s="8"/>
      <c r="V1239" s="8"/>
      <c r="W1239" s="8"/>
      <c r="X1239" s="8">
        <f t="shared" si="143"/>
        <v>5.5399999999999991</v>
      </c>
      <c r="Y1239" s="8"/>
      <c r="Z1239" s="8"/>
      <c r="AA1239" s="8"/>
      <c r="AB1239" s="8"/>
      <c r="AC1239" s="8"/>
      <c r="AD1239" s="8"/>
      <c r="AE1239" s="8"/>
      <c r="AF1239" s="8">
        <v>0.13</v>
      </c>
      <c r="AG1239" s="8"/>
      <c r="AH1239" s="8"/>
      <c r="AI1239" s="8"/>
      <c r="AJ1239" s="8">
        <v>0.02</v>
      </c>
      <c r="AK1239" s="8"/>
      <c r="AL1239" s="8"/>
      <c r="AM1239" s="8"/>
      <c r="AN1239" s="8">
        <f>AF1239/AJ1239</f>
        <v>6.5</v>
      </c>
      <c r="AO1239" s="8"/>
      <c r="AP1239" s="8"/>
    </row>
    <row r="1240" spans="1:42" s="20" customFormat="1" ht="14.7" x14ac:dyDescent="0.45">
      <c r="A1240" s="43"/>
      <c r="B1240" s="8" t="s">
        <v>591</v>
      </c>
      <c r="C1240" s="8" t="s">
        <v>592</v>
      </c>
      <c r="D1240" s="8"/>
      <c r="E1240" s="8"/>
      <c r="F1240" s="8"/>
      <c r="G1240" s="8" t="s">
        <v>576</v>
      </c>
      <c r="H1240" s="8" t="s">
        <v>785</v>
      </c>
      <c r="I1240" s="8" t="s">
        <v>594</v>
      </c>
      <c r="J1240" s="8">
        <v>16.5</v>
      </c>
      <c r="K1240" s="8">
        <v>1200</v>
      </c>
      <c r="L1240" s="8">
        <v>10</v>
      </c>
      <c r="M1240" s="8"/>
      <c r="N1240" s="8"/>
      <c r="O1240" s="8"/>
      <c r="P1240" s="8">
        <v>2.91</v>
      </c>
      <c r="Q1240" s="8"/>
      <c r="R1240" s="8"/>
      <c r="S1240" s="8"/>
      <c r="T1240" s="8">
        <v>0.15</v>
      </c>
      <c r="U1240" s="8"/>
      <c r="V1240" s="8"/>
      <c r="W1240" s="8"/>
      <c r="X1240" s="8">
        <f t="shared" si="143"/>
        <v>3.06</v>
      </c>
      <c r="Y1240" s="8"/>
      <c r="Z1240" s="8"/>
      <c r="AA1240" s="8"/>
      <c r="AB1240" s="8"/>
      <c r="AC1240" s="8"/>
      <c r="AD1240" s="8"/>
      <c r="AE1240" s="8"/>
      <c r="AF1240" s="8">
        <v>1.2</v>
      </c>
      <c r="AG1240" s="8"/>
      <c r="AH1240" s="8"/>
      <c r="AI1240" s="8"/>
      <c r="AJ1240" s="8">
        <v>1.53</v>
      </c>
      <c r="AK1240" s="8"/>
      <c r="AL1240" s="8"/>
      <c r="AM1240" s="8"/>
      <c r="AN1240" s="8">
        <f>AF1240/AJ1240</f>
        <v>0.78431372549019607</v>
      </c>
      <c r="AO1240" s="8"/>
      <c r="AP1240" s="8"/>
    </row>
    <row r="1241" spans="1:42" s="20" customFormat="1" ht="14.7" x14ac:dyDescent="0.45">
      <c r="A1241" s="43" t="s">
        <v>595</v>
      </c>
      <c r="B1241" s="8" t="s">
        <v>598</v>
      </c>
      <c r="C1241" s="8" t="s">
        <v>599</v>
      </c>
      <c r="D1241" s="8">
        <v>13</v>
      </c>
      <c r="E1241" s="8">
        <v>69</v>
      </c>
      <c r="F1241" s="8">
        <v>18</v>
      </c>
      <c r="G1241" s="8" t="s">
        <v>596</v>
      </c>
      <c r="H1241" s="8" t="s">
        <v>597</v>
      </c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</row>
    <row r="1242" spans="1:42" s="20" customFormat="1" ht="16.350000000000001" x14ac:dyDescent="0.45">
      <c r="A1242" s="43" t="s">
        <v>600</v>
      </c>
      <c r="B1242" s="8" t="s">
        <v>602</v>
      </c>
      <c r="C1242" s="8" t="s">
        <v>603</v>
      </c>
      <c r="D1242" s="8"/>
      <c r="E1242" s="8"/>
      <c r="F1242" s="8"/>
      <c r="G1242" s="8" t="s">
        <v>576</v>
      </c>
      <c r="H1242" s="8"/>
      <c r="I1242" s="8" t="s">
        <v>601</v>
      </c>
      <c r="J1242" s="8"/>
      <c r="K1242" s="8"/>
      <c r="L1242" s="8"/>
      <c r="M1242" s="8"/>
      <c r="N1242" s="8">
        <v>4.8</v>
      </c>
      <c r="O1242" s="8"/>
      <c r="P1242" s="8">
        <v>2.9</v>
      </c>
      <c r="Q1242" s="8">
        <v>0.48</v>
      </c>
      <c r="R1242" s="8">
        <v>13</v>
      </c>
      <c r="S1242" s="8"/>
      <c r="T1242" s="8">
        <v>0.22</v>
      </c>
      <c r="U1242" s="8">
        <v>0.09</v>
      </c>
      <c r="V1242" s="8">
        <v>15</v>
      </c>
      <c r="W1242" s="8"/>
      <c r="X1242" s="8"/>
      <c r="Y1242" s="8"/>
      <c r="Z1242" s="8"/>
      <c r="AA1242" s="8"/>
      <c r="AB1242" s="8"/>
      <c r="AC1242" s="8"/>
      <c r="AD1242" s="8"/>
      <c r="AE1242" s="8"/>
      <c r="AF1242" s="8">
        <v>360</v>
      </c>
      <c r="AG1242" s="8">
        <v>10</v>
      </c>
      <c r="AH1242" s="8">
        <v>16</v>
      </c>
      <c r="AI1242" s="8"/>
      <c r="AJ1242" s="8">
        <v>5.7</v>
      </c>
      <c r="AK1242" s="8">
        <v>0.2</v>
      </c>
      <c r="AL1242" s="8">
        <v>5</v>
      </c>
      <c r="AM1242" s="8"/>
      <c r="AN1242" s="8">
        <v>30</v>
      </c>
      <c r="AO1242" s="8">
        <v>1</v>
      </c>
      <c r="AP1242" s="8">
        <v>45</v>
      </c>
    </row>
    <row r="1243" spans="1:42" s="20" customFormat="1" ht="16.350000000000001" x14ac:dyDescent="0.45">
      <c r="A1243" s="43"/>
      <c r="B1243" s="8" t="s">
        <v>602</v>
      </c>
      <c r="C1243" s="8" t="s">
        <v>603</v>
      </c>
      <c r="D1243" s="8"/>
      <c r="E1243" s="8"/>
      <c r="F1243" s="8"/>
      <c r="G1243" s="8" t="s">
        <v>576</v>
      </c>
      <c r="H1243" s="8"/>
      <c r="I1243" s="8" t="s">
        <v>604</v>
      </c>
      <c r="J1243" s="8">
        <v>17.5</v>
      </c>
      <c r="K1243" s="8"/>
      <c r="L1243" s="8"/>
      <c r="M1243" s="8"/>
      <c r="N1243" s="8">
        <v>4.0999999999999996</v>
      </c>
      <c r="O1243" s="8"/>
      <c r="P1243" s="8">
        <v>0.51</v>
      </c>
      <c r="Q1243" s="8">
        <v>0.03</v>
      </c>
      <c r="R1243" s="8">
        <v>13</v>
      </c>
      <c r="S1243" s="8"/>
      <c r="T1243" s="8">
        <v>0.13</v>
      </c>
      <c r="U1243" s="8">
        <v>7.0000000000000007E-2</v>
      </c>
      <c r="V1243" s="8">
        <v>51</v>
      </c>
      <c r="W1243" s="8"/>
      <c r="X1243" s="8"/>
      <c r="Y1243" s="8"/>
      <c r="Z1243" s="8"/>
      <c r="AA1243" s="8"/>
      <c r="AB1243" s="8"/>
      <c r="AC1243" s="8"/>
      <c r="AD1243" s="8"/>
      <c r="AE1243" s="8"/>
      <c r="AF1243" s="8">
        <v>320</v>
      </c>
      <c r="AG1243" s="8"/>
      <c r="AH1243" s="8">
        <v>16</v>
      </c>
      <c r="AI1243" s="8"/>
      <c r="AJ1243" s="8">
        <v>4.4800000000000004</v>
      </c>
      <c r="AK1243" s="8">
        <v>0.09</v>
      </c>
      <c r="AL1243" s="8"/>
      <c r="AM1243" s="8"/>
      <c r="AN1243" s="8">
        <v>33</v>
      </c>
      <c r="AO1243" s="8">
        <v>1</v>
      </c>
      <c r="AP1243" s="8">
        <v>45</v>
      </c>
    </row>
    <row r="1244" spans="1:42" s="20" customFormat="1" ht="14.7" x14ac:dyDescent="0.45">
      <c r="A1244" s="1" t="s">
        <v>605</v>
      </c>
      <c r="B1244" s="8" t="s">
        <v>608</v>
      </c>
      <c r="C1244" s="8" t="s">
        <v>609</v>
      </c>
      <c r="D1244" s="8"/>
      <c r="E1244" s="8"/>
      <c r="F1244" s="8"/>
      <c r="G1244" s="8" t="s">
        <v>576</v>
      </c>
      <c r="H1244" s="8" t="s">
        <v>606</v>
      </c>
      <c r="I1244" s="8" t="s">
        <v>607</v>
      </c>
      <c r="J1244" s="8">
        <v>22.6</v>
      </c>
      <c r="K1244" s="8"/>
      <c r="L1244" s="8">
        <v>5</v>
      </c>
      <c r="M1244" s="8"/>
      <c r="N1244" s="8">
        <v>3.93</v>
      </c>
      <c r="O1244" s="8"/>
      <c r="P1244" s="8">
        <v>3.61</v>
      </c>
      <c r="Q1244" s="8">
        <v>0.25</v>
      </c>
      <c r="R1244" s="8">
        <v>6</v>
      </c>
      <c r="S1244" s="8"/>
      <c r="T1244" s="8">
        <v>0.86</v>
      </c>
      <c r="U1244" s="8">
        <v>0.1</v>
      </c>
      <c r="V1244" s="8">
        <v>6</v>
      </c>
      <c r="W1244" s="8"/>
      <c r="X1244" s="8"/>
      <c r="Y1244" s="8"/>
      <c r="Z1244" s="8"/>
      <c r="AA1244" s="8"/>
      <c r="AB1244" s="8"/>
      <c r="AC1244" s="8"/>
      <c r="AD1244" s="8"/>
      <c r="AE1244" s="8"/>
      <c r="AF1244" s="8">
        <v>58.34</v>
      </c>
      <c r="AG1244" s="8">
        <v>7.46</v>
      </c>
      <c r="AH1244" s="8">
        <v>6</v>
      </c>
      <c r="AI1244" s="8"/>
      <c r="AJ1244" s="8">
        <v>0.66</v>
      </c>
      <c r="AK1244" s="8">
        <v>7.0000000000000007E-2</v>
      </c>
      <c r="AL1244" s="8">
        <v>6</v>
      </c>
      <c r="AM1244" s="8"/>
      <c r="AN1244" s="8">
        <v>52.44</v>
      </c>
      <c r="AO1244" s="8">
        <v>4.04</v>
      </c>
      <c r="AP1244" s="8">
        <v>6</v>
      </c>
    </row>
    <row r="1245" spans="1:42" s="20" customFormat="1" ht="14.7" x14ac:dyDescent="0.45">
      <c r="A1245" s="1"/>
      <c r="B1245" s="8" t="s">
        <v>608</v>
      </c>
      <c r="C1245" s="8" t="s">
        <v>609</v>
      </c>
      <c r="D1245" s="8"/>
      <c r="E1245" s="8"/>
      <c r="F1245" s="8"/>
      <c r="G1245" s="8" t="s">
        <v>576</v>
      </c>
      <c r="H1245" s="8" t="s">
        <v>610</v>
      </c>
      <c r="I1245" s="8"/>
      <c r="J1245" s="8">
        <v>22.6</v>
      </c>
      <c r="K1245" s="8"/>
      <c r="L1245" s="8">
        <v>5</v>
      </c>
      <c r="M1245" s="8"/>
      <c r="N1245" s="8">
        <v>3.92</v>
      </c>
      <c r="O1245" s="8"/>
      <c r="P1245" s="8">
        <v>3.92</v>
      </c>
      <c r="Q1245" s="8">
        <v>0.53</v>
      </c>
      <c r="R1245" s="8">
        <v>6</v>
      </c>
      <c r="S1245" s="8"/>
      <c r="T1245" s="8">
        <v>0.89</v>
      </c>
      <c r="U1245" s="8">
        <v>0.14000000000000001</v>
      </c>
      <c r="V1245" s="8">
        <v>6</v>
      </c>
      <c r="W1245" s="8"/>
      <c r="X1245" s="8"/>
      <c r="Y1245" s="8"/>
      <c r="Z1245" s="8"/>
      <c r="AA1245" s="8"/>
      <c r="AB1245" s="8"/>
      <c r="AC1245" s="8"/>
      <c r="AD1245" s="8"/>
      <c r="AE1245" s="8"/>
      <c r="AF1245" s="8">
        <v>45.02</v>
      </c>
      <c r="AG1245" s="8">
        <v>1.22</v>
      </c>
      <c r="AH1245" s="8">
        <v>6</v>
      </c>
      <c r="AI1245" s="8"/>
      <c r="AJ1245" s="8">
        <v>0.6</v>
      </c>
      <c r="AK1245" s="8">
        <v>0.09</v>
      </c>
      <c r="AL1245" s="8">
        <v>6</v>
      </c>
      <c r="AM1245" s="8"/>
      <c r="AN1245" s="8">
        <v>47.96</v>
      </c>
      <c r="AO1245" s="8">
        <v>9.26</v>
      </c>
      <c r="AP1245" s="8">
        <v>6</v>
      </c>
    </row>
    <row r="1246" spans="1:42" s="20" customFormat="1" ht="14.7" x14ac:dyDescent="0.45">
      <c r="A1246" s="8" t="s">
        <v>611</v>
      </c>
      <c r="B1246" s="8" t="s">
        <v>614</v>
      </c>
      <c r="C1246" s="8" t="s">
        <v>615</v>
      </c>
      <c r="D1246" s="8"/>
      <c r="E1246" s="8"/>
      <c r="F1246" s="8"/>
      <c r="G1246" s="8" t="s">
        <v>576</v>
      </c>
      <c r="H1246" s="8" t="s">
        <v>612</v>
      </c>
      <c r="I1246" s="8" t="s">
        <v>613</v>
      </c>
      <c r="J1246" s="8">
        <v>8.9</v>
      </c>
      <c r="K1246" s="8">
        <v>920</v>
      </c>
      <c r="L1246" s="8">
        <v>15</v>
      </c>
      <c r="M1246" s="8">
        <v>0.89</v>
      </c>
      <c r="N1246" s="8">
        <v>5.55</v>
      </c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>
        <v>78</v>
      </c>
      <c r="AG1246" s="8"/>
      <c r="AH1246" s="8"/>
      <c r="AI1246" s="8"/>
      <c r="AJ1246" s="8">
        <v>4.5</v>
      </c>
      <c r="AK1246" s="8"/>
      <c r="AL1246" s="8"/>
      <c r="AM1246" s="8"/>
      <c r="AN1246" s="8"/>
      <c r="AO1246" s="8"/>
      <c r="AP1246" s="8"/>
    </row>
    <row r="1247" spans="1:42" s="20" customFormat="1" ht="14.7" x14ac:dyDescent="0.45">
      <c r="A1247" s="8"/>
      <c r="B1247" s="8" t="s">
        <v>614</v>
      </c>
      <c r="C1247" s="8" t="s">
        <v>615</v>
      </c>
      <c r="D1247" s="8"/>
      <c r="E1247" s="8"/>
      <c r="F1247" s="8"/>
      <c r="G1247" s="8" t="s">
        <v>576</v>
      </c>
      <c r="H1247" s="8" t="s">
        <v>612</v>
      </c>
      <c r="I1247" s="8" t="s">
        <v>616</v>
      </c>
      <c r="J1247" s="8">
        <v>8.9</v>
      </c>
      <c r="K1247" s="8">
        <v>920</v>
      </c>
      <c r="L1247" s="8">
        <v>15</v>
      </c>
      <c r="M1247" s="8">
        <v>0.89</v>
      </c>
      <c r="N1247" s="8">
        <v>5.55</v>
      </c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>
        <v>78</v>
      </c>
      <c r="AG1247" s="8"/>
      <c r="AH1247" s="8"/>
      <c r="AI1247" s="8"/>
      <c r="AJ1247" s="8">
        <v>4.5</v>
      </c>
      <c r="AK1247" s="8"/>
      <c r="AL1247" s="8"/>
      <c r="AM1247" s="8"/>
      <c r="AN1247" s="8"/>
      <c r="AO1247" s="8"/>
      <c r="AP1247" s="8"/>
    </row>
    <row r="1248" spans="1:42" s="20" customFormat="1" ht="14.7" x14ac:dyDescent="0.45">
      <c r="A1248" s="8"/>
      <c r="B1248" s="8" t="s">
        <v>614</v>
      </c>
      <c r="C1248" s="8" t="s">
        <v>615</v>
      </c>
      <c r="D1248" s="8"/>
      <c r="E1248" s="8"/>
      <c r="F1248" s="8"/>
      <c r="G1248" s="8" t="s">
        <v>576</v>
      </c>
      <c r="H1248" s="8" t="s">
        <v>612</v>
      </c>
      <c r="I1248" s="8" t="s">
        <v>617</v>
      </c>
      <c r="J1248" s="8">
        <v>8.9</v>
      </c>
      <c r="K1248" s="8">
        <v>920</v>
      </c>
      <c r="L1248" s="8">
        <v>15</v>
      </c>
      <c r="M1248" s="8">
        <v>0.89</v>
      </c>
      <c r="N1248" s="8">
        <v>5.55</v>
      </c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>
        <v>78</v>
      </c>
      <c r="AG1248" s="8"/>
      <c r="AH1248" s="8"/>
      <c r="AI1248" s="8"/>
      <c r="AJ1248" s="8">
        <v>4.5</v>
      </c>
      <c r="AK1248" s="8"/>
      <c r="AL1248" s="8"/>
      <c r="AM1248" s="8"/>
      <c r="AN1248" s="8"/>
      <c r="AO1248" s="8"/>
      <c r="AP1248" s="8"/>
    </row>
    <row r="1249" spans="1:42" s="20" customFormat="1" ht="14.7" x14ac:dyDescent="0.45">
      <c r="A1249" s="8"/>
      <c r="B1249" s="8" t="s">
        <v>614</v>
      </c>
      <c r="C1249" s="8" t="s">
        <v>615</v>
      </c>
      <c r="D1249" s="8"/>
      <c r="E1249" s="8"/>
      <c r="F1249" s="8"/>
      <c r="G1249" s="8" t="s">
        <v>576</v>
      </c>
      <c r="H1249" s="8" t="s">
        <v>612</v>
      </c>
      <c r="I1249" s="8" t="s">
        <v>618</v>
      </c>
      <c r="J1249" s="8">
        <v>8.9</v>
      </c>
      <c r="K1249" s="8">
        <v>920</v>
      </c>
      <c r="L1249" s="8">
        <v>15</v>
      </c>
      <c r="M1249" s="8">
        <v>0.89</v>
      </c>
      <c r="N1249" s="8">
        <v>5.55</v>
      </c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>
        <v>78</v>
      </c>
      <c r="AG1249" s="8"/>
      <c r="AH1249" s="8"/>
      <c r="AI1249" s="8"/>
      <c r="AJ1249" s="8">
        <v>4.5</v>
      </c>
      <c r="AK1249" s="8"/>
      <c r="AL1249" s="8"/>
      <c r="AM1249" s="8"/>
      <c r="AN1249" s="8"/>
      <c r="AO1249" s="8"/>
      <c r="AP1249" s="8"/>
    </row>
    <row r="1250" spans="1:42" s="20" customFormat="1" ht="14.7" x14ac:dyDescent="0.45">
      <c r="A1250" s="8"/>
      <c r="B1250" s="8" t="s">
        <v>614</v>
      </c>
      <c r="C1250" s="8" t="s">
        <v>615</v>
      </c>
      <c r="D1250" s="8"/>
      <c r="E1250" s="8"/>
      <c r="F1250" s="8"/>
      <c r="G1250" s="8" t="s">
        <v>576</v>
      </c>
      <c r="H1250" s="8" t="s">
        <v>612</v>
      </c>
      <c r="I1250" s="8" t="s">
        <v>619</v>
      </c>
      <c r="J1250" s="8">
        <v>8.9</v>
      </c>
      <c r="K1250" s="8">
        <v>920</v>
      </c>
      <c r="L1250" s="8">
        <v>15</v>
      </c>
      <c r="M1250" s="8">
        <v>0.89</v>
      </c>
      <c r="N1250" s="8">
        <v>5.55</v>
      </c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>
        <v>78</v>
      </c>
      <c r="AG1250" s="8"/>
      <c r="AH1250" s="8"/>
      <c r="AI1250" s="8"/>
      <c r="AJ1250" s="8">
        <v>4.5</v>
      </c>
      <c r="AK1250" s="8"/>
      <c r="AL1250" s="8"/>
      <c r="AM1250" s="8"/>
      <c r="AN1250" s="8"/>
      <c r="AO1250" s="8"/>
      <c r="AP1250" s="8"/>
    </row>
    <row r="1251" spans="1:42" s="20" customFormat="1" ht="14.7" x14ac:dyDescent="0.45">
      <c r="A1251" s="8"/>
      <c r="B1251" s="8" t="s">
        <v>614</v>
      </c>
      <c r="C1251" s="8" t="s">
        <v>615</v>
      </c>
      <c r="D1251" s="8"/>
      <c r="E1251" s="8"/>
      <c r="F1251" s="8"/>
      <c r="G1251" s="8" t="s">
        <v>576</v>
      </c>
      <c r="H1251" s="8" t="s">
        <v>612</v>
      </c>
      <c r="I1251" s="8" t="s">
        <v>620</v>
      </c>
      <c r="J1251" s="8">
        <v>8.9</v>
      </c>
      <c r="K1251" s="8">
        <v>920</v>
      </c>
      <c r="L1251" s="8">
        <v>15</v>
      </c>
      <c r="M1251" s="8">
        <v>0.89</v>
      </c>
      <c r="N1251" s="8">
        <v>5.55</v>
      </c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>
        <v>78</v>
      </c>
      <c r="AG1251" s="8"/>
      <c r="AH1251" s="8"/>
      <c r="AI1251" s="8"/>
      <c r="AJ1251" s="8">
        <v>4.5</v>
      </c>
      <c r="AK1251" s="8"/>
      <c r="AL1251" s="8"/>
      <c r="AM1251" s="8"/>
      <c r="AN1251" s="8"/>
      <c r="AO1251" s="8"/>
      <c r="AP1251" s="8"/>
    </row>
    <row r="1252" spans="1:42" s="20" customFormat="1" ht="14.7" x14ac:dyDescent="0.45">
      <c r="A1252" s="8"/>
      <c r="B1252" s="8" t="s">
        <v>614</v>
      </c>
      <c r="C1252" s="8" t="s">
        <v>615</v>
      </c>
      <c r="D1252" s="8"/>
      <c r="E1252" s="8"/>
      <c r="F1252" s="8"/>
      <c r="G1252" s="8" t="s">
        <v>576</v>
      </c>
      <c r="H1252" s="8" t="s">
        <v>612</v>
      </c>
      <c r="I1252" s="8" t="s">
        <v>621</v>
      </c>
      <c r="J1252" s="8">
        <v>8.9</v>
      </c>
      <c r="K1252" s="8">
        <v>920</v>
      </c>
      <c r="L1252" s="8">
        <v>15</v>
      </c>
      <c r="M1252" s="8">
        <v>0.89</v>
      </c>
      <c r="N1252" s="8">
        <v>5.55</v>
      </c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>
        <v>78</v>
      </c>
      <c r="AG1252" s="8"/>
      <c r="AH1252" s="8"/>
      <c r="AI1252" s="8"/>
      <c r="AJ1252" s="8">
        <v>4.5</v>
      </c>
      <c r="AK1252" s="8"/>
      <c r="AL1252" s="8"/>
      <c r="AM1252" s="8"/>
      <c r="AN1252" s="8"/>
      <c r="AO1252" s="8"/>
      <c r="AP1252" s="8"/>
    </row>
    <row r="1253" spans="1:42" s="20" customFormat="1" ht="14.7" x14ac:dyDescent="0.45">
      <c r="A1253" s="8"/>
      <c r="B1253" s="8" t="s">
        <v>614</v>
      </c>
      <c r="C1253" s="8" t="s">
        <v>615</v>
      </c>
      <c r="D1253" s="8"/>
      <c r="E1253" s="8"/>
      <c r="F1253" s="8"/>
      <c r="G1253" s="8" t="s">
        <v>576</v>
      </c>
      <c r="H1253" s="8" t="s">
        <v>612</v>
      </c>
      <c r="I1253" s="8" t="s">
        <v>622</v>
      </c>
      <c r="J1253" s="8">
        <v>8.9</v>
      </c>
      <c r="K1253" s="8">
        <v>920</v>
      </c>
      <c r="L1253" s="8">
        <v>15</v>
      </c>
      <c r="M1253" s="8">
        <v>0.89</v>
      </c>
      <c r="N1253" s="8">
        <v>5.55</v>
      </c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>
        <v>78</v>
      </c>
      <c r="AG1253" s="8"/>
      <c r="AH1253" s="8"/>
      <c r="AI1253" s="8"/>
      <c r="AJ1253" s="8">
        <v>4.5</v>
      </c>
      <c r="AK1253" s="8"/>
      <c r="AL1253" s="8"/>
      <c r="AM1253" s="8"/>
      <c r="AN1253" s="8"/>
      <c r="AO1253" s="8"/>
      <c r="AP1253" s="8"/>
    </row>
    <row r="1254" spans="1:42" s="20" customFormat="1" ht="14.7" x14ac:dyDescent="0.45">
      <c r="A1254" s="8"/>
      <c r="B1254" s="8" t="s">
        <v>614</v>
      </c>
      <c r="C1254" s="8" t="s">
        <v>615</v>
      </c>
      <c r="D1254" s="8"/>
      <c r="E1254" s="8"/>
      <c r="F1254" s="8"/>
      <c r="G1254" s="8" t="s">
        <v>576</v>
      </c>
      <c r="H1254" s="8" t="s">
        <v>612</v>
      </c>
      <c r="I1254" s="8" t="s">
        <v>623</v>
      </c>
      <c r="J1254" s="8">
        <v>8.9</v>
      </c>
      <c r="K1254" s="8">
        <v>920</v>
      </c>
      <c r="L1254" s="8">
        <v>15</v>
      </c>
      <c r="M1254" s="8">
        <v>0.89</v>
      </c>
      <c r="N1254" s="8">
        <v>5.55</v>
      </c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>
        <v>78</v>
      </c>
      <c r="AG1254" s="8"/>
      <c r="AH1254" s="8"/>
      <c r="AI1254" s="8"/>
      <c r="AJ1254" s="8">
        <v>4.5</v>
      </c>
      <c r="AK1254" s="8"/>
      <c r="AL1254" s="8"/>
      <c r="AM1254" s="8"/>
      <c r="AN1254" s="8"/>
      <c r="AO1254" s="8"/>
      <c r="AP1254" s="8"/>
    </row>
    <row r="1255" spans="1:42" s="20" customFormat="1" ht="14.7" x14ac:dyDescent="0.45">
      <c r="A1255" s="8"/>
      <c r="B1255" s="8" t="s">
        <v>614</v>
      </c>
      <c r="C1255" s="8" t="s">
        <v>615</v>
      </c>
      <c r="D1255" s="8"/>
      <c r="E1255" s="8"/>
      <c r="F1255" s="8"/>
      <c r="G1255" s="8" t="s">
        <v>576</v>
      </c>
      <c r="H1255" s="8" t="s">
        <v>612</v>
      </c>
      <c r="I1255" s="8" t="s">
        <v>624</v>
      </c>
      <c r="J1255" s="8">
        <v>8.9</v>
      </c>
      <c r="K1255" s="8">
        <v>920</v>
      </c>
      <c r="L1255" s="8">
        <v>15</v>
      </c>
      <c r="M1255" s="8">
        <v>0.89</v>
      </c>
      <c r="N1255" s="8">
        <v>5.55</v>
      </c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>
        <v>78</v>
      </c>
      <c r="AG1255" s="8"/>
      <c r="AH1255" s="8"/>
      <c r="AI1255" s="8"/>
      <c r="AJ1255" s="8">
        <v>4.5</v>
      </c>
      <c r="AK1255" s="8"/>
      <c r="AL1255" s="8"/>
      <c r="AM1255" s="8"/>
      <c r="AN1255" s="8"/>
      <c r="AO1255" s="8"/>
      <c r="AP1255" s="8"/>
    </row>
    <row r="1256" spans="1:42" s="20" customFormat="1" ht="14.7" x14ac:dyDescent="0.45">
      <c r="A1256" s="8"/>
      <c r="B1256" s="8" t="s">
        <v>614</v>
      </c>
      <c r="C1256" s="8" t="s">
        <v>615</v>
      </c>
      <c r="D1256" s="8"/>
      <c r="E1256" s="8"/>
      <c r="F1256" s="8"/>
      <c r="G1256" s="8" t="s">
        <v>576</v>
      </c>
      <c r="H1256" s="8" t="s">
        <v>612</v>
      </c>
      <c r="I1256" s="8" t="s">
        <v>625</v>
      </c>
      <c r="J1256" s="8">
        <v>8.9</v>
      </c>
      <c r="K1256" s="8">
        <v>920</v>
      </c>
      <c r="L1256" s="8">
        <v>15</v>
      </c>
      <c r="M1256" s="8">
        <v>0.89</v>
      </c>
      <c r="N1256" s="8">
        <v>5.55</v>
      </c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>
        <v>78</v>
      </c>
      <c r="AG1256" s="8"/>
      <c r="AH1256" s="8"/>
      <c r="AI1256" s="8"/>
      <c r="AJ1256" s="8">
        <v>4.5</v>
      </c>
      <c r="AK1256" s="8"/>
      <c r="AL1256" s="8"/>
      <c r="AM1256" s="8"/>
      <c r="AN1256" s="8"/>
      <c r="AO1256" s="8"/>
      <c r="AP1256" s="8"/>
    </row>
    <row r="1257" spans="1:42" s="20" customFormat="1" ht="14.7" x14ac:dyDescent="0.45">
      <c r="A1257" s="8"/>
      <c r="B1257" s="8" t="s">
        <v>614</v>
      </c>
      <c r="C1257" s="8" t="s">
        <v>615</v>
      </c>
      <c r="D1257" s="8"/>
      <c r="E1257" s="8"/>
      <c r="F1257" s="8"/>
      <c r="G1257" s="8" t="s">
        <v>576</v>
      </c>
      <c r="H1257" s="8" t="s">
        <v>612</v>
      </c>
      <c r="I1257" s="8" t="s">
        <v>626</v>
      </c>
      <c r="J1257" s="8">
        <v>8.9</v>
      </c>
      <c r="K1257" s="8">
        <v>920</v>
      </c>
      <c r="L1257" s="8">
        <v>15</v>
      </c>
      <c r="M1257" s="8">
        <v>0.89</v>
      </c>
      <c r="N1257" s="8">
        <v>5.55</v>
      </c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>
        <v>78</v>
      </c>
      <c r="AG1257" s="8"/>
      <c r="AH1257" s="8"/>
      <c r="AI1257" s="8"/>
      <c r="AJ1257" s="8">
        <v>4.5</v>
      </c>
      <c r="AK1257" s="8"/>
      <c r="AL1257" s="8"/>
      <c r="AM1257" s="8"/>
      <c r="AN1257" s="8"/>
      <c r="AO1257" s="8"/>
      <c r="AP1257" s="8"/>
    </row>
    <row r="1258" spans="1:42" s="20" customFormat="1" ht="14.7" x14ac:dyDescent="0.45">
      <c r="A1258" s="8" t="s">
        <v>627</v>
      </c>
      <c r="B1258" s="8" t="s">
        <v>614</v>
      </c>
      <c r="C1258" s="8" t="s">
        <v>615</v>
      </c>
      <c r="D1258" s="8"/>
      <c r="E1258" s="8"/>
      <c r="F1258" s="8"/>
      <c r="G1258" s="8" t="s">
        <v>576</v>
      </c>
      <c r="H1258" s="8" t="s">
        <v>612</v>
      </c>
      <c r="I1258" s="8" t="s">
        <v>19</v>
      </c>
      <c r="J1258" s="8">
        <v>8.9</v>
      </c>
      <c r="K1258" s="8">
        <v>920</v>
      </c>
      <c r="L1258" s="8">
        <v>15</v>
      </c>
      <c r="M1258" s="8">
        <v>0.89</v>
      </c>
      <c r="N1258" s="8"/>
      <c r="O1258" s="8"/>
      <c r="P1258" s="8">
        <v>3.22</v>
      </c>
      <c r="Q1258" s="8">
        <v>0.16</v>
      </c>
      <c r="R1258" s="8">
        <v>5</v>
      </c>
      <c r="S1258" s="8"/>
      <c r="T1258" s="8">
        <v>4.2300000000000004</v>
      </c>
      <c r="U1258" s="8">
        <v>0.16</v>
      </c>
      <c r="V1258" s="8">
        <v>5</v>
      </c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</row>
    <row r="1259" spans="1:42" s="20" customFormat="1" ht="14.7" x14ac:dyDescent="0.45">
      <c r="A1259" s="8"/>
      <c r="B1259" s="8" t="s">
        <v>614</v>
      </c>
      <c r="C1259" s="8" t="s">
        <v>615</v>
      </c>
      <c r="D1259" s="8"/>
      <c r="E1259" s="8"/>
      <c r="F1259" s="8"/>
      <c r="G1259" s="8" t="s">
        <v>576</v>
      </c>
      <c r="H1259" s="8" t="s">
        <v>612</v>
      </c>
      <c r="I1259" s="8" t="s">
        <v>19</v>
      </c>
      <c r="J1259" s="8">
        <v>8.9</v>
      </c>
      <c r="K1259" s="8">
        <v>920</v>
      </c>
      <c r="L1259" s="8">
        <v>15</v>
      </c>
      <c r="M1259" s="8">
        <v>0.89</v>
      </c>
      <c r="N1259" s="8"/>
      <c r="O1259" s="8"/>
      <c r="P1259" s="8">
        <v>3.43</v>
      </c>
      <c r="Q1259" s="8">
        <v>0.19</v>
      </c>
      <c r="R1259" s="8">
        <v>5</v>
      </c>
      <c r="S1259" s="8"/>
      <c r="T1259" s="8">
        <v>5.45</v>
      </c>
      <c r="U1259" s="8">
        <v>0.14000000000000001</v>
      </c>
      <c r="V1259" s="8">
        <v>5</v>
      </c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</row>
    <row r="1260" spans="1:42" s="20" customFormat="1" ht="14.7" x14ac:dyDescent="0.45">
      <c r="A1260" s="8" t="s">
        <v>629</v>
      </c>
      <c r="B1260" s="8" t="s">
        <v>631</v>
      </c>
      <c r="C1260" s="8" t="s">
        <v>786</v>
      </c>
      <c r="D1260" s="8"/>
      <c r="E1260" s="8"/>
      <c r="F1260" s="8" t="s">
        <v>632</v>
      </c>
      <c r="G1260" s="8" t="s">
        <v>574</v>
      </c>
      <c r="H1260" s="8" t="s">
        <v>165</v>
      </c>
      <c r="I1260" s="8" t="s">
        <v>630</v>
      </c>
      <c r="J1260" s="8">
        <v>7.5</v>
      </c>
      <c r="K1260" s="8">
        <v>680</v>
      </c>
      <c r="L1260" s="8">
        <v>15</v>
      </c>
      <c r="M1260" s="8"/>
      <c r="N1260" s="8">
        <v>6.28</v>
      </c>
      <c r="O1260" s="8"/>
      <c r="P1260" s="8">
        <v>1.57243</v>
      </c>
      <c r="Q1260" s="8">
        <v>0.42402999999999991</v>
      </c>
      <c r="R1260" s="8">
        <v>3</v>
      </c>
      <c r="S1260" s="8"/>
      <c r="T1260" s="8">
        <v>6.9727899999999998</v>
      </c>
      <c r="U1260" s="8">
        <v>0.58048000000000055</v>
      </c>
      <c r="V1260" s="8">
        <v>3</v>
      </c>
      <c r="W1260" s="8"/>
      <c r="X1260" s="8"/>
      <c r="Y1260" s="8"/>
      <c r="Z1260" s="8"/>
      <c r="AA1260" s="38" t="s">
        <v>776</v>
      </c>
      <c r="AB1260" s="8">
        <v>0.17570366666666667</v>
      </c>
      <c r="AC1260" s="8">
        <v>0.01</v>
      </c>
      <c r="AD1260" s="8">
        <v>3</v>
      </c>
      <c r="AE1260" s="8"/>
      <c r="AF1260" s="8">
        <v>9.64</v>
      </c>
      <c r="AG1260" s="8"/>
      <c r="AH1260" s="8">
        <v>3</v>
      </c>
      <c r="AI1260" s="8"/>
      <c r="AJ1260" s="8">
        <v>0.95</v>
      </c>
      <c r="AK1260" s="8"/>
      <c r="AL1260" s="8">
        <v>3</v>
      </c>
      <c r="AM1260" s="8"/>
      <c r="AN1260" s="8"/>
      <c r="AO1260" s="8"/>
      <c r="AP1260" s="8"/>
    </row>
    <row r="1261" spans="1:42" s="20" customFormat="1" ht="14.7" x14ac:dyDescent="0.45">
      <c r="A1261" s="8"/>
      <c r="B1261" s="8" t="s">
        <v>787</v>
      </c>
      <c r="C1261" s="8" t="s">
        <v>788</v>
      </c>
      <c r="D1261" s="8"/>
      <c r="E1261" s="8"/>
      <c r="F1261" s="8" t="s">
        <v>634</v>
      </c>
      <c r="G1261" s="8" t="s">
        <v>574</v>
      </c>
      <c r="H1261" s="8" t="s">
        <v>165</v>
      </c>
      <c r="I1261" s="8" t="s">
        <v>633</v>
      </c>
      <c r="J1261" s="8">
        <v>7.5</v>
      </c>
      <c r="K1261" s="8">
        <v>680</v>
      </c>
      <c r="L1261" s="8">
        <v>15</v>
      </c>
      <c r="M1261" s="8"/>
      <c r="N1261" s="8"/>
      <c r="O1261" s="8"/>
      <c r="P1261" s="8">
        <v>2.17517</v>
      </c>
      <c r="Q1261" s="8">
        <v>0.42402000000000001</v>
      </c>
      <c r="R1261" s="8">
        <v>3</v>
      </c>
      <c r="S1261" s="8"/>
      <c r="T1261" s="8">
        <v>7.6558700000000002</v>
      </c>
      <c r="U1261" s="8">
        <v>0.87079999999999913</v>
      </c>
      <c r="V1261" s="8">
        <v>3</v>
      </c>
      <c r="W1261" s="8"/>
      <c r="X1261" s="8"/>
      <c r="Y1261" s="8"/>
      <c r="Z1261" s="8"/>
      <c r="AA1261" s="38" t="s">
        <v>777</v>
      </c>
      <c r="AB1261" s="8">
        <v>0.73179966666666674</v>
      </c>
      <c r="AC1261" s="8">
        <v>0.01</v>
      </c>
      <c r="AD1261" s="8">
        <v>3</v>
      </c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</row>
    <row r="1262" spans="1:42" s="20" customFormat="1" ht="14.7" x14ac:dyDescent="0.45">
      <c r="A1262" s="8"/>
      <c r="B1262" s="8" t="s">
        <v>789</v>
      </c>
      <c r="C1262" s="8" t="s">
        <v>790</v>
      </c>
      <c r="D1262" s="8"/>
      <c r="E1262" s="8"/>
      <c r="F1262" s="8" t="s">
        <v>636</v>
      </c>
      <c r="G1262" s="8" t="s">
        <v>574</v>
      </c>
      <c r="H1262" s="8" t="s">
        <v>165</v>
      </c>
      <c r="I1262" s="8" t="s">
        <v>635</v>
      </c>
      <c r="J1262" s="8">
        <v>7.5</v>
      </c>
      <c r="K1262" s="8">
        <v>680</v>
      </c>
      <c r="L1262" s="8">
        <v>15</v>
      </c>
      <c r="M1262" s="8"/>
      <c r="N1262" s="8"/>
      <c r="O1262" s="8"/>
      <c r="P1262" s="8">
        <v>3.0213999999999999</v>
      </c>
      <c r="Q1262" s="8">
        <v>0.12121000000000004</v>
      </c>
      <c r="R1262" s="8">
        <v>3</v>
      </c>
      <c r="S1262" s="8"/>
      <c r="T1262" s="8">
        <v>4.1755500000000003</v>
      </c>
      <c r="U1262" s="8">
        <v>0.77437</v>
      </c>
      <c r="V1262" s="8">
        <v>3</v>
      </c>
      <c r="W1262" s="8"/>
      <c r="X1262" s="8"/>
      <c r="Y1262" s="8"/>
      <c r="Z1262" s="8"/>
      <c r="AA1262" s="38" t="s">
        <v>778</v>
      </c>
      <c r="AB1262" s="8">
        <v>0.87201666666666655</v>
      </c>
      <c r="AC1262" s="8">
        <v>0.01</v>
      </c>
      <c r="AD1262" s="8">
        <v>3</v>
      </c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</row>
    <row r="1263" spans="1:42" s="20" customFormat="1" ht="14.7" x14ac:dyDescent="0.45">
      <c r="A1263" s="8"/>
      <c r="B1263" s="8" t="s">
        <v>791</v>
      </c>
      <c r="C1263" s="8" t="s">
        <v>792</v>
      </c>
      <c r="D1263" s="8"/>
      <c r="E1263" s="8"/>
      <c r="F1263" s="8" t="s">
        <v>638</v>
      </c>
      <c r="G1263" s="8" t="s">
        <v>574</v>
      </c>
      <c r="H1263" s="8" t="s">
        <v>165</v>
      </c>
      <c r="I1263" s="8" t="s">
        <v>637</v>
      </c>
      <c r="J1263" s="8">
        <v>7.5</v>
      </c>
      <c r="K1263" s="8">
        <v>680</v>
      </c>
      <c r="L1263" s="8">
        <v>15</v>
      </c>
      <c r="M1263" s="8"/>
      <c r="N1263" s="8"/>
      <c r="O1263" s="8"/>
      <c r="P1263" s="8">
        <v>2.6543399999999999</v>
      </c>
      <c r="Q1263" s="8">
        <v>0.42444999999999999</v>
      </c>
      <c r="R1263" s="8">
        <v>3</v>
      </c>
      <c r="S1263" s="8"/>
      <c r="T1263" s="8">
        <v>6.8900600000000001</v>
      </c>
      <c r="U1263" s="8">
        <v>0.28998000000000002</v>
      </c>
      <c r="V1263" s="8">
        <v>3</v>
      </c>
      <c r="W1263" s="8"/>
      <c r="X1263" s="8"/>
      <c r="Y1263" s="8"/>
      <c r="Z1263" s="8"/>
      <c r="AA1263" s="38" t="s">
        <v>779</v>
      </c>
      <c r="AB1263" s="8">
        <v>0.8714466666666667</v>
      </c>
      <c r="AC1263" s="8">
        <v>0.01</v>
      </c>
      <c r="AD1263" s="8">
        <v>3</v>
      </c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</row>
    <row r="1264" spans="1:42" s="20" customFormat="1" ht="14.7" x14ac:dyDescent="0.45">
      <c r="A1264" s="8"/>
      <c r="B1264" s="8" t="s">
        <v>793</v>
      </c>
      <c r="C1264" s="8" t="s">
        <v>794</v>
      </c>
      <c r="D1264" s="8"/>
      <c r="E1264" s="8"/>
      <c r="F1264" s="8" t="s">
        <v>640</v>
      </c>
      <c r="G1264" s="8" t="s">
        <v>574</v>
      </c>
      <c r="H1264" s="8" t="s">
        <v>165</v>
      </c>
      <c r="I1264" s="8" t="s">
        <v>639</v>
      </c>
      <c r="J1264" s="8">
        <v>7.5</v>
      </c>
      <c r="K1264" s="8">
        <v>680</v>
      </c>
      <c r="L1264" s="8">
        <v>15</v>
      </c>
      <c r="M1264" s="8"/>
      <c r="N1264" s="8"/>
      <c r="O1264" s="8"/>
      <c r="P1264" s="8">
        <v>1.49373</v>
      </c>
      <c r="Q1264" s="8">
        <v>0.90790000000000004</v>
      </c>
      <c r="R1264" s="8">
        <v>3</v>
      </c>
      <c r="S1264" s="8"/>
      <c r="T1264" s="8">
        <v>9.0391600000000007</v>
      </c>
      <c r="U1264" s="8">
        <v>0.87081000000000097</v>
      </c>
      <c r="V1264" s="8">
        <v>3</v>
      </c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</row>
    <row r="1265" spans="1:42" s="20" customFormat="1" ht="14.7" x14ac:dyDescent="0.45">
      <c r="A1265" s="8"/>
      <c r="B1265" s="8" t="s">
        <v>795</v>
      </c>
      <c r="C1265" s="8" t="s">
        <v>796</v>
      </c>
      <c r="D1265" s="8"/>
      <c r="E1265" s="8"/>
      <c r="F1265" s="8" t="s">
        <v>642</v>
      </c>
      <c r="G1265" s="8" t="s">
        <v>574</v>
      </c>
      <c r="H1265" s="8" t="s">
        <v>165</v>
      </c>
      <c r="I1265" s="8" t="s">
        <v>641</v>
      </c>
      <c r="J1265" s="8">
        <v>7.5</v>
      </c>
      <c r="K1265" s="8">
        <v>680</v>
      </c>
      <c r="L1265" s="8">
        <v>15</v>
      </c>
      <c r="M1265" s="8"/>
      <c r="N1265" s="8"/>
      <c r="O1265" s="8"/>
      <c r="P1265" s="8">
        <v>2.5815299999999999</v>
      </c>
      <c r="Q1265" s="8">
        <v>0.12003999999999992</v>
      </c>
      <c r="R1265" s="8">
        <v>3</v>
      </c>
      <c r="S1265" s="8"/>
      <c r="T1265" s="8">
        <v>5.6624699999999999</v>
      </c>
      <c r="U1265" s="8">
        <v>0.38727</v>
      </c>
      <c r="V1265" s="8">
        <v>3</v>
      </c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</row>
    <row r="1266" spans="1:42" s="20" customFormat="1" ht="14.7" x14ac:dyDescent="0.45">
      <c r="A1266" s="8"/>
      <c r="B1266" s="8" t="s">
        <v>797</v>
      </c>
      <c r="C1266" s="8" t="s">
        <v>798</v>
      </c>
      <c r="D1266" s="8"/>
      <c r="E1266" s="8"/>
      <c r="F1266" s="8" t="s">
        <v>644</v>
      </c>
      <c r="G1266" s="8" t="s">
        <v>574</v>
      </c>
      <c r="H1266" s="8" t="s">
        <v>165</v>
      </c>
      <c r="I1266" s="8" t="s">
        <v>643</v>
      </c>
      <c r="J1266" s="8">
        <v>7.5</v>
      </c>
      <c r="K1266" s="8">
        <v>680</v>
      </c>
      <c r="L1266" s="8">
        <v>15</v>
      </c>
      <c r="M1266" s="8"/>
      <c r="N1266" s="8"/>
      <c r="O1266" s="8"/>
      <c r="P1266" s="8">
        <v>2.0295399999999999</v>
      </c>
      <c r="Q1266" s="8">
        <v>0.60594999999999999</v>
      </c>
      <c r="R1266" s="8">
        <v>3</v>
      </c>
      <c r="S1266" s="8"/>
      <c r="T1266" s="8">
        <v>3.8418899999999998</v>
      </c>
      <c r="U1266" s="8">
        <v>0.77385999999999999</v>
      </c>
      <c r="V1266" s="8">
        <v>3</v>
      </c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</row>
    <row r="1267" spans="1:42" s="20" customFormat="1" ht="14.7" x14ac:dyDescent="0.45">
      <c r="A1267" s="8"/>
      <c r="B1267" s="8" t="s">
        <v>799</v>
      </c>
      <c r="C1267" s="8" t="s">
        <v>800</v>
      </c>
      <c r="D1267" s="8"/>
      <c r="E1267" s="8"/>
      <c r="F1267" s="8" t="s">
        <v>646</v>
      </c>
      <c r="G1267" s="8" t="s">
        <v>574</v>
      </c>
      <c r="H1267" s="8" t="s">
        <v>165</v>
      </c>
      <c r="I1267" s="8" t="s">
        <v>645</v>
      </c>
      <c r="J1267" s="8">
        <v>7.5</v>
      </c>
      <c r="K1267" s="8">
        <v>680</v>
      </c>
      <c r="L1267" s="8">
        <v>15</v>
      </c>
      <c r="M1267" s="8"/>
      <c r="N1267" s="8"/>
      <c r="O1267" s="8"/>
      <c r="P1267" s="8">
        <v>0.86679099999999998</v>
      </c>
      <c r="Q1267" s="8">
        <v>0.48369000000000001</v>
      </c>
      <c r="R1267" s="8">
        <v>3</v>
      </c>
      <c r="S1267" s="8"/>
      <c r="T1267" s="8">
        <v>3.7608799999999998</v>
      </c>
      <c r="U1267" s="8">
        <v>0.38709999999999978</v>
      </c>
      <c r="V1267" s="8">
        <v>3</v>
      </c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</row>
    <row r="1268" spans="1:42" s="20" customFormat="1" ht="14.7" x14ac:dyDescent="0.45">
      <c r="A1268" s="8"/>
      <c r="B1268" s="8" t="s">
        <v>801</v>
      </c>
      <c r="C1268" s="8" t="s">
        <v>802</v>
      </c>
      <c r="D1268" s="8"/>
      <c r="E1268" s="8"/>
      <c r="F1268" s="8" t="s">
        <v>648</v>
      </c>
      <c r="G1268" s="8" t="s">
        <v>574</v>
      </c>
      <c r="H1268" s="8" t="s">
        <v>165</v>
      </c>
      <c r="I1268" s="8" t="s">
        <v>647</v>
      </c>
      <c r="J1268" s="8">
        <v>7.5</v>
      </c>
      <c r="K1268" s="8">
        <v>680</v>
      </c>
      <c r="L1268" s="8">
        <v>15</v>
      </c>
      <c r="M1268" s="8"/>
      <c r="N1268" s="8"/>
      <c r="O1268" s="8"/>
      <c r="P1268" s="8">
        <v>1.58399</v>
      </c>
      <c r="Q1268" s="8">
        <v>0.60585</v>
      </c>
      <c r="R1268" s="8">
        <v>3</v>
      </c>
      <c r="S1268" s="8"/>
      <c r="T1268" s="8">
        <v>3.9688099999999999</v>
      </c>
      <c r="U1268" s="8">
        <v>0.28998999999999997</v>
      </c>
      <c r="V1268" s="8">
        <v>3</v>
      </c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</row>
    <row r="1269" spans="1:42" s="20" customFormat="1" ht="14.7" x14ac:dyDescent="0.45">
      <c r="A1269" s="8"/>
      <c r="B1269" s="8" t="s">
        <v>803</v>
      </c>
      <c r="C1269" s="8" t="s">
        <v>804</v>
      </c>
      <c r="D1269" s="8"/>
      <c r="E1269" s="8"/>
      <c r="F1269" s="8" t="s">
        <v>650</v>
      </c>
      <c r="G1269" s="8" t="s">
        <v>574</v>
      </c>
      <c r="H1269" s="8" t="s">
        <v>165</v>
      </c>
      <c r="I1269" s="8" t="s">
        <v>649</v>
      </c>
      <c r="J1269" s="8">
        <v>7.5</v>
      </c>
      <c r="K1269" s="8">
        <v>680</v>
      </c>
      <c r="L1269" s="8">
        <v>15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</row>
    <row r="1270" spans="1:42" s="20" customFormat="1" x14ac:dyDescent="0.45">
      <c r="A1270" s="8" t="s">
        <v>651</v>
      </c>
      <c r="B1270" s="8" t="s">
        <v>805</v>
      </c>
      <c r="C1270" s="8" t="s">
        <v>806</v>
      </c>
      <c r="D1270" s="8"/>
      <c r="E1270" s="8"/>
      <c r="F1270" s="8"/>
      <c r="G1270" s="8" t="s">
        <v>574</v>
      </c>
      <c r="H1270" s="8" t="s">
        <v>165</v>
      </c>
      <c r="I1270" s="8" t="s">
        <v>652</v>
      </c>
      <c r="J1270" s="8">
        <v>15.3</v>
      </c>
      <c r="K1270" s="8">
        <v>1150</v>
      </c>
      <c r="L1270" s="8"/>
      <c r="M1270" s="8"/>
      <c r="N1270" s="8">
        <v>6.32</v>
      </c>
      <c r="O1270" s="8"/>
      <c r="P1270" s="8"/>
      <c r="Q1270" s="8"/>
      <c r="R1270" s="8"/>
      <c r="S1270" s="8"/>
      <c r="T1270" s="8"/>
      <c r="U1270" s="8"/>
      <c r="V1270" s="8"/>
      <c r="W1270" s="8" t="s">
        <v>653</v>
      </c>
      <c r="X1270" s="8">
        <v>163.95</v>
      </c>
      <c r="Y1270" s="8">
        <v>11.71</v>
      </c>
      <c r="Z1270" s="8">
        <v>3</v>
      </c>
      <c r="AA1270" s="8"/>
      <c r="AB1270" s="8"/>
      <c r="AC1270" s="8"/>
      <c r="AD1270" s="8"/>
      <c r="AE1270" s="8"/>
      <c r="AF1270" s="8">
        <v>23.9</v>
      </c>
      <c r="AG1270" s="8">
        <v>1.07</v>
      </c>
      <c r="AH1270" s="8">
        <v>3</v>
      </c>
      <c r="AI1270" s="8"/>
      <c r="AJ1270" s="8">
        <v>2.52</v>
      </c>
      <c r="AK1270" s="8">
        <v>0.05</v>
      </c>
      <c r="AL1270" s="8">
        <v>3</v>
      </c>
      <c r="AM1270" s="8"/>
      <c r="AN1270" s="8"/>
      <c r="AO1270" s="8"/>
      <c r="AP1270" s="8"/>
    </row>
    <row r="1271" spans="1:42" s="20" customFormat="1" x14ac:dyDescent="0.45">
      <c r="A1271" s="8"/>
      <c r="B1271" s="8" t="s">
        <v>655</v>
      </c>
      <c r="C1271" s="8" t="s">
        <v>656</v>
      </c>
      <c r="D1271" s="8"/>
      <c r="E1271" s="8"/>
      <c r="F1271" s="8"/>
      <c r="G1271" s="8" t="s">
        <v>574</v>
      </c>
      <c r="H1271" s="8" t="s">
        <v>165</v>
      </c>
      <c r="I1271" s="8" t="s">
        <v>654</v>
      </c>
      <c r="J1271" s="8">
        <v>15.3</v>
      </c>
      <c r="K1271" s="8">
        <v>1150</v>
      </c>
      <c r="L1271" s="8"/>
      <c r="M1271" s="8"/>
      <c r="N1271" s="8">
        <v>6.37</v>
      </c>
      <c r="O1271" s="8"/>
      <c r="P1271" s="8"/>
      <c r="Q1271" s="8"/>
      <c r="R1271" s="8"/>
      <c r="S1271" s="8"/>
      <c r="T1271" s="8"/>
      <c r="U1271" s="8"/>
      <c r="V1271" s="8"/>
      <c r="W1271" s="8"/>
      <c r="X1271" s="8">
        <v>169.81</v>
      </c>
      <c r="Y1271" s="8">
        <v>5.86</v>
      </c>
      <c r="Z1271" s="8">
        <v>3</v>
      </c>
      <c r="AA1271" s="8"/>
      <c r="AB1271" s="8"/>
      <c r="AC1271" s="8"/>
      <c r="AD1271" s="8"/>
      <c r="AE1271" s="8"/>
      <c r="AF1271" s="8">
        <v>25.25</v>
      </c>
      <c r="AG1271" s="8">
        <v>3.28</v>
      </c>
      <c r="AH1271" s="8">
        <v>3</v>
      </c>
      <c r="AI1271" s="8"/>
      <c r="AJ1271" s="8">
        <v>2.36</v>
      </c>
      <c r="AK1271" s="8">
        <v>0.23</v>
      </c>
      <c r="AL1271" s="8">
        <v>3</v>
      </c>
      <c r="AM1271" s="8"/>
      <c r="AN1271" s="8"/>
      <c r="AO1271" s="8"/>
      <c r="AP1271" s="8"/>
    </row>
    <row r="1272" spans="1:42" s="20" customFormat="1" x14ac:dyDescent="0.45">
      <c r="A1272" s="8" t="s">
        <v>657</v>
      </c>
      <c r="B1272" s="8" t="s">
        <v>660</v>
      </c>
      <c r="C1272" s="8" t="s">
        <v>661</v>
      </c>
      <c r="D1272" s="8"/>
      <c r="E1272" s="8"/>
      <c r="F1272" s="8"/>
      <c r="G1272" s="8" t="s">
        <v>576</v>
      </c>
      <c r="H1272" s="8" t="s">
        <v>658</v>
      </c>
      <c r="I1272" s="8" t="s">
        <v>659</v>
      </c>
      <c r="J1272" s="8">
        <v>13.9</v>
      </c>
      <c r="K1272" s="8">
        <v>1750</v>
      </c>
      <c r="L1272" s="8" t="s">
        <v>662</v>
      </c>
      <c r="M1272" s="8"/>
      <c r="N1272" s="8">
        <v>3.45</v>
      </c>
      <c r="O1272" s="8"/>
      <c r="P1272" s="8">
        <v>20.100000000000001</v>
      </c>
      <c r="Q1272" s="8">
        <v>4.4000000000000004</v>
      </c>
      <c r="R1272" s="8">
        <v>12</v>
      </c>
      <c r="S1272" s="8"/>
      <c r="T1272" s="8">
        <v>46.4</v>
      </c>
      <c r="U1272" s="8">
        <v>1.2</v>
      </c>
      <c r="V1272" s="8"/>
      <c r="W1272" s="8"/>
      <c r="X1272" s="8"/>
      <c r="Y1272" s="8"/>
      <c r="Z1272" s="8"/>
      <c r="AA1272" s="8"/>
      <c r="AB1272" s="8"/>
      <c r="AC1272" s="8"/>
      <c r="AD1272" s="8"/>
      <c r="AE1272" s="8" t="s">
        <v>780</v>
      </c>
      <c r="AF1272" s="8">
        <v>174.8</v>
      </c>
      <c r="AG1272" s="8">
        <v>5.0999999999999996</v>
      </c>
      <c r="AH1272" s="8">
        <v>12</v>
      </c>
      <c r="AI1272" s="8"/>
      <c r="AJ1272" s="8">
        <v>47.1</v>
      </c>
      <c r="AK1272" s="8">
        <v>0.9</v>
      </c>
      <c r="AL1272" s="8">
        <v>12</v>
      </c>
      <c r="AM1272" s="8"/>
      <c r="AN1272" s="8">
        <v>3.7</v>
      </c>
      <c r="AO1272" s="8">
        <v>0.11</v>
      </c>
      <c r="AP1272" s="8">
        <v>12</v>
      </c>
    </row>
    <row r="1273" spans="1:42" s="20" customFormat="1" x14ac:dyDescent="0.45">
      <c r="A1273" s="8"/>
      <c r="B1273" s="8" t="s">
        <v>664</v>
      </c>
      <c r="C1273" s="8" t="s">
        <v>807</v>
      </c>
      <c r="D1273" s="8"/>
      <c r="E1273" s="8"/>
      <c r="F1273" s="8"/>
      <c r="G1273" s="8" t="s">
        <v>576</v>
      </c>
      <c r="H1273" s="8" t="s">
        <v>658</v>
      </c>
      <c r="I1273" s="8" t="s">
        <v>663</v>
      </c>
      <c r="J1273" s="8">
        <v>13.9</v>
      </c>
      <c r="K1273" s="8">
        <v>1750</v>
      </c>
      <c r="L1273" s="8" t="s">
        <v>665</v>
      </c>
      <c r="M1273" s="8"/>
      <c r="N1273" s="8">
        <v>3.91</v>
      </c>
      <c r="O1273" s="8"/>
      <c r="P1273" s="8">
        <v>12.4</v>
      </c>
      <c r="Q1273" s="8">
        <v>2.4</v>
      </c>
      <c r="R1273" s="8">
        <v>12</v>
      </c>
      <c r="S1273" s="8"/>
      <c r="T1273" s="8">
        <v>27.9</v>
      </c>
      <c r="U1273" s="8">
        <v>7</v>
      </c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>
        <v>30.5</v>
      </c>
      <c r="AG1273" s="8">
        <v>2</v>
      </c>
      <c r="AH1273" s="8">
        <v>12</v>
      </c>
      <c r="AI1273" s="8"/>
      <c r="AJ1273" s="8">
        <v>10.3</v>
      </c>
      <c r="AK1273" s="8">
        <v>0.6</v>
      </c>
      <c r="AL1273" s="8">
        <v>12</v>
      </c>
      <c r="AM1273" s="8"/>
      <c r="AN1273" s="8">
        <v>2.98</v>
      </c>
      <c r="AO1273" s="8">
        <v>0.12</v>
      </c>
      <c r="AP1273" s="8">
        <v>12</v>
      </c>
    </row>
    <row r="1274" spans="1:42" s="20" customFormat="1" ht="14.7" x14ac:dyDescent="0.45">
      <c r="A1274" s="8" t="s">
        <v>666</v>
      </c>
      <c r="B1274" s="8" t="s">
        <v>668</v>
      </c>
      <c r="C1274" s="8" t="s">
        <v>808</v>
      </c>
      <c r="D1274" s="8"/>
      <c r="E1274" s="8"/>
      <c r="F1274" s="8"/>
      <c r="G1274" s="8" t="s">
        <v>667</v>
      </c>
      <c r="H1274" s="8"/>
      <c r="I1274" s="8"/>
      <c r="J1274" s="8">
        <v>12.1</v>
      </c>
      <c r="K1274" s="8">
        <v>450</v>
      </c>
      <c r="L1274" s="8">
        <v>30</v>
      </c>
      <c r="M1274" s="8"/>
      <c r="N1274" s="8">
        <v>6.51</v>
      </c>
      <c r="O1274" s="8"/>
      <c r="P1274" s="8">
        <v>27.13</v>
      </c>
      <c r="Q1274" s="8">
        <v>1.35</v>
      </c>
      <c r="R1274" s="8">
        <v>3</v>
      </c>
      <c r="S1274" s="8"/>
      <c r="T1274" s="8">
        <v>25.19</v>
      </c>
      <c r="U1274" s="8">
        <v>1.17</v>
      </c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>
        <v>36.9</v>
      </c>
      <c r="AG1274" s="8">
        <v>2.9</v>
      </c>
      <c r="AH1274" s="8">
        <v>3</v>
      </c>
      <c r="AI1274" s="8"/>
      <c r="AJ1274" s="8">
        <v>2.4</v>
      </c>
      <c r="AK1274" s="8">
        <v>0.1</v>
      </c>
      <c r="AL1274" s="8">
        <v>3</v>
      </c>
      <c r="AM1274" s="8"/>
      <c r="AN1274" s="8">
        <v>14.9</v>
      </c>
      <c r="AO1274" s="8">
        <v>0.69</v>
      </c>
      <c r="AP1274" s="8">
        <v>3</v>
      </c>
    </row>
    <row r="1275" spans="1:42" s="20" customFormat="1" ht="14.7" x14ac:dyDescent="0.45">
      <c r="A1275" s="8"/>
      <c r="B1275" s="8" t="s">
        <v>809</v>
      </c>
      <c r="C1275" s="8" t="s">
        <v>810</v>
      </c>
      <c r="D1275" s="8"/>
      <c r="E1275" s="8"/>
      <c r="F1275" s="8"/>
      <c r="G1275" s="8" t="s">
        <v>669</v>
      </c>
      <c r="H1275" s="8"/>
      <c r="I1275" s="8"/>
      <c r="J1275" s="8">
        <v>12.1</v>
      </c>
      <c r="K1275" s="8">
        <v>450</v>
      </c>
      <c r="L1275" s="8">
        <v>30</v>
      </c>
      <c r="M1275" s="8"/>
      <c r="N1275" s="8">
        <v>6.32</v>
      </c>
      <c r="O1275" s="8"/>
      <c r="P1275" s="8">
        <v>26.12</v>
      </c>
      <c r="Q1275" s="8">
        <v>2.77</v>
      </c>
      <c r="R1275" s="8">
        <v>3</v>
      </c>
      <c r="S1275" s="8"/>
      <c r="T1275" s="8">
        <v>22.3</v>
      </c>
      <c r="U1275" s="8">
        <v>1.57</v>
      </c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>
        <v>37</v>
      </c>
      <c r="AG1275" s="8">
        <v>5.0999999999999996</v>
      </c>
      <c r="AH1275" s="8">
        <v>3</v>
      </c>
      <c r="AI1275" s="8"/>
      <c r="AJ1275" s="8">
        <v>2.2999999999999998</v>
      </c>
      <c r="AK1275" s="8">
        <v>0.2</v>
      </c>
      <c r="AL1275" s="8">
        <v>3</v>
      </c>
      <c r="AM1275" s="8"/>
      <c r="AN1275" s="8">
        <v>15.18</v>
      </c>
      <c r="AO1275" s="8">
        <v>0.68</v>
      </c>
      <c r="AP1275" s="8">
        <v>3</v>
      </c>
    </row>
    <row r="1276" spans="1:42" s="20" customFormat="1" ht="14.7" x14ac:dyDescent="0.45">
      <c r="A1276" s="8" t="s">
        <v>670</v>
      </c>
      <c r="B1276" s="8" t="s">
        <v>672</v>
      </c>
      <c r="C1276" s="8" t="s">
        <v>673</v>
      </c>
      <c r="D1276" s="8"/>
      <c r="E1276" s="8"/>
      <c r="F1276" s="8"/>
      <c r="G1276" s="8" t="s">
        <v>671</v>
      </c>
      <c r="H1276" s="8" t="s">
        <v>811</v>
      </c>
      <c r="I1276" s="8" t="s">
        <v>25</v>
      </c>
      <c r="J1276" s="8">
        <v>10</v>
      </c>
      <c r="K1276" s="8">
        <v>1200</v>
      </c>
      <c r="L1276" s="8">
        <v>10</v>
      </c>
      <c r="M1276" s="8">
        <v>2.65</v>
      </c>
      <c r="N1276" s="8">
        <v>5.39</v>
      </c>
      <c r="O1276" s="8"/>
      <c r="P1276" s="8">
        <v>4.4800000000000004</v>
      </c>
      <c r="Q1276" s="8">
        <v>0.54</v>
      </c>
      <c r="R1276" s="8">
        <v>4</v>
      </c>
      <c r="S1276" s="8"/>
      <c r="T1276" s="8">
        <v>0.43</v>
      </c>
      <c r="U1276" s="8">
        <v>0.03</v>
      </c>
      <c r="V1276" s="8">
        <v>4</v>
      </c>
      <c r="W1276" s="8"/>
      <c r="X1276" s="8"/>
      <c r="Y1276" s="8"/>
      <c r="Z1276" s="8"/>
      <c r="AA1276" s="8"/>
      <c r="AB1276" s="8"/>
      <c r="AC1276" s="8"/>
      <c r="AD1276" s="8"/>
      <c r="AE1276" s="8" t="s">
        <v>781</v>
      </c>
      <c r="AF1276" s="8">
        <v>84.5</v>
      </c>
      <c r="AG1276" s="8">
        <v>0.9</v>
      </c>
      <c r="AH1276" s="8">
        <v>4</v>
      </c>
      <c r="AI1276" s="8"/>
      <c r="AJ1276" s="8">
        <v>8.1</v>
      </c>
      <c r="AK1276" s="8">
        <v>0.4</v>
      </c>
      <c r="AL1276" s="8"/>
      <c r="AM1276" s="8"/>
      <c r="AN1276" s="8"/>
      <c r="AO1276" s="8"/>
      <c r="AP1276" s="8"/>
    </row>
    <row r="1277" spans="1:42" s="20" customFormat="1" ht="17.350000000000001" x14ac:dyDescent="0.6">
      <c r="A1277" s="8"/>
      <c r="B1277" s="8" t="s">
        <v>812</v>
      </c>
      <c r="C1277" s="8" t="s">
        <v>821</v>
      </c>
      <c r="D1277" s="8"/>
      <c r="E1277" s="8"/>
      <c r="F1277" s="8"/>
      <c r="G1277" s="8" t="s">
        <v>671</v>
      </c>
      <c r="H1277" s="8" t="s">
        <v>811</v>
      </c>
      <c r="I1277" s="8" t="s">
        <v>674</v>
      </c>
      <c r="J1277" s="8">
        <v>10</v>
      </c>
      <c r="K1277" s="8">
        <v>1200</v>
      </c>
      <c r="L1277" s="8">
        <v>10</v>
      </c>
      <c r="M1277" s="8">
        <v>2.65</v>
      </c>
      <c r="N1277" s="8"/>
      <c r="O1277" s="8"/>
      <c r="P1277" s="8">
        <v>6.25</v>
      </c>
      <c r="Q1277" s="8">
        <v>0.54</v>
      </c>
      <c r="R1277" s="8">
        <v>4</v>
      </c>
      <c r="S1277" s="8"/>
      <c r="T1277" s="8">
        <v>0.46</v>
      </c>
      <c r="U1277" s="8">
        <v>0.21</v>
      </c>
      <c r="V1277" s="8">
        <v>4</v>
      </c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</row>
    <row r="1278" spans="1:42" s="20" customFormat="1" ht="16.350000000000001" x14ac:dyDescent="0.45">
      <c r="A1278" s="8" t="s">
        <v>675</v>
      </c>
      <c r="B1278" s="8" t="s">
        <v>679</v>
      </c>
      <c r="C1278" s="8" t="s">
        <v>680</v>
      </c>
      <c r="D1278" s="8"/>
      <c r="E1278" s="8"/>
      <c r="F1278" s="8"/>
      <c r="G1278" s="8" t="s">
        <v>676</v>
      </c>
      <c r="H1278" s="8" t="s">
        <v>677</v>
      </c>
      <c r="I1278" s="8" t="s">
        <v>678</v>
      </c>
      <c r="J1278" s="8" t="s">
        <v>681</v>
      </c>
      <c r="K1278" s="8">
        <v>420.8</v>
      </c>
      <c r="L1278" s="8" t="s">
        <v>662</v>
      </c>
      <c r="M1278" s="8">
        <v>1.54</v>
      </c>
      <c r="N1278" s="8"/>
      <c r="O1278" s="8"/>
      <c r="P1278" s="8">
        <v>0.40069500000000002</v>
      </c>
      <c r="Q1278" s="8">
        <v>1.9443999999999961E-2</v>
      </c>
      <c r="R1278" s="8">
        <v>3</v>
      </c>
      <c r="S1278" s="8" t="s">
        <v>682</v>
      </c>
      <c r="T1278" s="8">
        <v>0.28265800000000002</v>
      </c>
      <c r="U1278" s="8">
        <v>5.8357999999999965E-2</v>
      </c>
      <c r="V1278" s="8">
        <v>3</v>
      </c>
      <c r="W1278" s="8"/>
      <c r="X1278" s="8"/>
      <c r="Y1278" s="8"/>
      <c r="Z1278" s="8"/>
      <c r="AA1278" s="8"/>
      <c r="AB1278" s="8"/>
      <c r="AC1278" s="8"/>
      <c r="AD1278" s="8"/>
      <c r="AE1278" s="8" t="s">
        <v>780</v>
      </c>
      <c r="AF1278" s="8">
        <v>0.96</v>
      </c>
      <c r="AG1278" s="8">
        <v>0.04</v>
      </c>
      <c r="AH1278" s="8">
        <v>3</v>
      </c>
      <c r="AI1278" s="8"/>
      <c r="AJ1278" s="8">
        <v>0.17</v>
      </c>
      <c r="AK1278" s="8">
        <v>0.01</v>
      </c>
      <c r="AL1278" s="8">
        <v>3</v>
      </c>
      <c r="AM1278" s="8"/>
      <c r="AN1278" s="8">
        <v>6.5</v>
      </c>
      <c r="AO1278" s="8">
        <v>0.39</v>
      </c>
      <c r="AP1278" s="8">
        <v>3</v>
      </c>
    </row>
    <row r="1279" spans="1:42" s="20" customFormat="1" ht="16.350000000000001" x14ac:dyDescent="0.45">
      <c r="A1279" s="8"/>
      <c r="B1279" s="8"/>
      <c r="C1279" s="8"/>
      <c r="D1279" s="8"/>
      <c r="E1279" s="8"/>
      <c r="F1279" s="8"/>
      <c r="G1279" s="8" t="s">
        <v>676</v>
      </c>
      <c r="H1279" s="8" t="s">
        <v>677</v>
      </c>
      <c r="I1279" s="8" t="s">
        <v>683</v>
      </c>
      <c r="J1279" s="8"/>
      <c r="K1279" s="8"/>
      <c r="L1279" s="8" t="s">
        <v>662</v>
      </c>
      <c r="M1279" s="8">
        <v>1.57</v>
      </c>
      <c r="N1279" s="8"/>
      <c r="O1279" s="8"/>
      <c r="P1279" s="8">
        <v>0.36974600000000002</v>
      </c>
      <c r="Q1279" s="8">
        <v>1.5571999999999975E-2</v>
      </c>
      <c r="R1279" s="8">
        <v>3</v>
      </c>
      <c r="S1279" s="8" t="s">
        <v>682</v>
      </c>
      <c r="T1279" s="8">
        <v>0.54356400000000005</v>
      </c>
      <c r="U1279" s="8">
        <v>7.0039999999999991E-2</v>
      </c>
      <c r="V1279" s="8">
        <v>3</v>
      </c>
      <c r="W1279" s="8"/>
      <c r="X1279" s="8"/>
      <c r="Y1279" s="8"/>
      <c r="Z1279" s="8"/>
      <c r="AA1279" s="8"/>
      <c r="AB1279" s="8"/>
      <c r="AC1279" s="8"/>
      <c r="AD1279" s="8"/>
      <c r="AE1279" s="8"/>
      <c r="AF1279" s="8">
        <v>1.1000000000000001</v>
      </c>
      <c r="AG1279" s="8">
        <v>0.25</v>
      </c>
      <c r="AH1279" s="8">
        <v>3</v>
      </c>
      <c r="AI1279" s="8"/>
      <c r="AJ1279" s="8">
        <v>0.23</v>
      </c>
      <c r="AK1279" s="8">
        <v>0.05</v>
      </c>
      <c r="AL1279" s="8">
        <v>3</v>
      </c>
      <c r="AM1279" s="8"/>
      <c r="AN1279" s="8">
        <v>5.5</v>
      </c>
      <c r="AO1279" s="8">
        <v>0.22</v>
      </c>
      <c r="AP1279" s="8">
        <v>3</v>
      </c>
    </row>
    <row r="1280" spans="1:42" s="20" customFormat="1" ht="16.350000000000001" x14ac:dyDescent="0.45">
      <c r="A1280" s="8"/>
      <c r="B1280" s="8"/>
      <c r="C1280" s="8"/>
      <c r="D1280" s="8"/>
      <c r="E1280" s="8"/>
      <c r="F1280" s="8"/>
      <c r="G1280" s="8" t="s">
        <v>676</v>
      </c>
      <c r="H1280" s="8" t="s">
        <v>677</v>
      </c>
      <c r="I1280" s="8" t="s">
        <v>684</v>
      </c>
      <c r="J1280" s="8"/>
      <c r="K1280" s="8"/>
      <c r="L1280" s="8" t="s">
        <v>662</v>
      </c>
      <c r="M1280" s="8">
        <v>1.53</v>
      </c>
      <c r="N1280" s="8"/>
      <c r="O1280" s="8"/>
      <c r="P1280" s="8">
        <v>0.36995299999999998</v>
      </c>
      <c r="Q1280" s="8">
        <v>2.1393000000000051E-2</v>
      </c>
      <c r="R1280" s="8">
        <v>3</v>
      </c>
      <c r="S1280" s="8" t="s">
        <v>685</v>
      </c>
      <c r="T1280" s="8">
        <v>0.176034</v>
      </c>
      <c r="U1280" s="8">
        <v>2.7245999999999992E-2</v>
      </c>
      <c r="V1280" s="8">
        <v>3</v>
      </c>
      <c r="W1280" s="8"/>
      <c r="X1280" s="8"/>
      <c r="Y1280" s="8"/>
      <c r="Z1280" s="8"/>
      <c r="AA1280" s="8"/>
      <c r="AB1280" s="8"/>
      <c r="AC1280" s="8"/>
      <c r="AD1280" s="8"/>
      <c r="AE1280" s="8"/>
      <c r="AF1280" s="8">
        <v>0.93</v>
      </c>
      <c r="AG1280" s="8">
        <v>0.11</v>
      </c>
      <c r="AH1280" s="8">
        <v>3</v>
      </c>
      <c r="AI1280" s="8"/>
      <c r="AJ1280" s="8">
        <v>0.17</v>
      </c>
      <c r="AK1280" s="8">
        <v>0.01</v>
      </c>
      <c r="AL1280" s="8">
        <v>3</v>
      </c>
      <c r="AM1280" s="8"/>
      <c r="AN1280" s="8">
        <v>6.45</v>
      </c>
      <c r="AO1280" s="8">
        <v>0.57999999999999996</v>
      </c>
      <c r="AP1280" s="8">
        <v>3</v>
      </c>
    </row>
    <row r="1281" spans="1:42" s="20" customFormat="1" ht="16.350000000000001" x14ac:dyDescent="0.45">
      <c r="A1281" s="8"/>
      <c r="B1281" s="8"/>
      <c r="C1281" s="8"/>
      <c r="D1281" s="8"/>
      <c r="E1281" s="8"/>
      <c r="F1281" s="8"/>
      <c r="G1281" s="8" t="s">
        <v>676</v>
      </c>
      <c r="H1281" s="8" t="s">
        <v>677</v>
      </c>
      <c r="I1281" s="8" t="s">
        <v>686</v>
      </c>
      <c r="J1281" s="8"/>
      <c r="K1281" s="8"/>
      <c r="L1281" s="8" t="s">
        <v>662</v>
      </c>
      <c r="M1281" s="8">
        <v>1.63</v>
      </c>
      <c r="N1281" s="8"/>
      <c r="O1281" s="8"/>
      <c r="P1281" s="8">
        <v>0.37520399999999998</v>
      </c>
      <c r="Q1281" s="8">
        <v>1.5573000000000004E-2</v>
      </c>
      <c r="R1281" s="8">
        <v>3</v>
      </c>
      <c r="S1281" s="8" t="s">
        <v>685</v>
      </c>
      <c r="T1281" s="8">
        <v>0.22214700000000001</v>
      </c>
      <c r="U1281" s="8">
        <v>2.1425E-2</v>
      </c>
      <c r="V1281" s="8">
        <v>3</v>
      </c>
      <c r="W1281" s="8"/>
      <c r="X1281" s="8"/>
      <c r="Y1281" s="8"/>
      <c r="Z1281" s="8"/>
      <c r="AA1281" s="8"/>
      <c r="AB1281" s="8"/>
      <c r="AC1281" s="8"/>
      <c r="AD1281" s="8"/>
      <c r="AE1281" s="8"/>
      <c r="AF1281" s="8">
        <v>0.33</v>
      </c>
      <c r="AG1281" s="8">
        <v>7.0000000000000007E-2</v>
      </c>
      <c r="AH1281" s="8">
        <v>3</v>
      </c>
      <c r="AI1281" s="8"/>
      <c r="AJ1281" s="8">
        <v>7.0000000000000007E-2</v>
      </c>
      <c r="AK1281" s="8">
        <v>0.02</v>
      </c>
      <c r="AL1281" s="8">
        <v>3</v>
      </c>
      <c r="AM1281" s="8"/>
      <c r="AN1281" s="8">
        <v>5.45</v>
      </c>
      <c r="AO1281" s="8">
        <v>0.19</v>
      </c>
      <c r="AP1281" s="8">
        <v>3</v>
      </c>
    </row>
    <row r="1282" spans="1:42" s="20" customFormat="1" ht="16.350000000000001" x14ac:dyDescent="0.45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 t="s">
        <v>665</v>
      </c>
      <c r="M1282" s="8"/>
      <c r="N1282" s="8"/>
      <c r="O1282" s="8"/>
      <c r="P1282" s="8">
        <v>0.336978</v>
      </c>
      <c r="Q1282" s="8">
        <v>1.7510000000000026E-2</v>
      </c>
      <c r="R1282" s="8">
        <v>3</v>
      </c>
      <c r="S1282" s="8" t="s">
        <v>685</v>
      </c>
      <c r="T1282" s="8">
        <v>0.139184</v>
      </c>
      <c r="U1282" s="8">
        <v>1.167399999999999E-2</v>
      </c>
      <c r="V1282" s="8">
        <v>3</v>
      </c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</row>
    <row r="1283" spans="1:42" s="20" customFormat="1" ht="16.350000000000001" x14ac:dyDescent="0.45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 t="s">
        <v>665</v>
      </c>
      <c r="M1283" s="8"/>
      <c r="N1283" s="8"/>
      <c r="O1283" s="8"/>
      <c r="P1283" s="8">
        <v>0.32743699999999998</v>
      </c>
      <c r="Q1283" s="8">
        <v>1.7502000000000018E-2</v>
      </c>
      <c r="R1283" s="8">
        <v>3</v>
      </c>
      <c r="S1283" s="8" t="s">
        <v>685</v>
      </c>
      <c r="T1283" s="8">
        <v>0.25805</v>
      </c>
      <c r="U1283" s="8">
        <v>6.6147999999999985E-2</v>
      </c>
      <c r="V1283" s="8">
        <v>3</v>
      </c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</row>
    <row r="1284" spans="1:42" s="20" customFormat="1" ht="16.350000000000001" x14ac:dyDescent="0.45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 t="s">
        <v>665</v>
      </c>
      <c r="M1284" s="8"/>
      <c r="N1284" s="8"/>
      <c r="O1284" s="8"/>
      <c r="P1284" s="8">
        <v>0.356819</v>
      </c>
      <c r="Q1284" s="8">
        <v>1.7502000000000018E-2</v>
      </c>
      <c r="R1284" s="8">
        <v>3</v>
      </c>
      <c r="S1284" s="8" t="s">
        <v>685</v>
      </c>
      <c r="T1284" s="8">
        <v>0.21348500000000001</v>
      </c>
      <c r="U1284" s="8">
        <v>5.2550000000000013E-2</v>
      </c>
      <c r="V1284" s="8">
        <v>3</v>
      </c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</row>
    <row r="1285" spans="1:42" s="20" customFormat="1" ht="16.350000000000001" x14ac:dyDescent="0.4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 t="s">
        <v>665</v>
      </c>
      <c r="M1285" s="8"/>
      <c r="N1285" s="8"/>
      <c r="O1285" s="8"/>
      <c r="P1285" s="8">
        <v>0.33483299999999999</v>
      </c>
      <c r="Q1285" s="8">
        <v>1.1682000000000026E-2</v>
      </c>
      <c r="R1285" s="8">
        <v>3</v>
      </c>
      <c r="S1285" s="8" t="s">
        <v>685</v>
      </c>
      <c r="T1285" s="8">
        <v>0.20707200000000001</v>
      </c>
      <c r="U1285" s="8">
        <v>5.0579999999999986E-2</v>
      </c>
      <c r="V1285" s="8">
        <v>3</v>
      </c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</row>
    <row r="1286" spans="1:42" s="20" customFormat="1" x14ac:dyDescent="0.45">
      <c r="A1286" s="8" t="s">
        <v>687</v>
      </c>
      <c r="B1286" s="44" t="s">
        <v>690</v>
      </c>
      <c r="C1286" s="44" t="s">
        <v>691</v>
      </c>
      <c r="D1286" s="8"/>
      <c r="E1286" s="8"/>
      <c r="F1286" s="8"/>
      <c r="G1286" s="8" t="s">
        <v>596</v>
      </c>
      <c r="H1286" s="8" t="s">
        <v>688</v>
      </c>
      <c r="I1286" s="8" t="s">
        <v>689</v>
      </c>
      <c r="J1286" s="8" t="s">
        <v>692</v>
      </c>
      <c r="K1286" s="8">
        <v>660</v>
      </c>
      <c r="L1286" s="8"/>
      <c r="M1286" s="8"/>
      <c r="N1286" s="8"/>
      <c r="O1286" s="8"/>
      <c r="P1286" s="8">
        <v>1.00867</v>
      </c>
      <c r="Q1286" s="8">
        <v>3.0769999999999964E-2</v>
      </c>
      <c r="R1286" s="8">
        <v>128</v>
      </c>
      <c r="S1286" s="8"/>
      <c r="T1286" s="8">
        <v>0.34798499999999999</v>
      </c>
      <c r="U1286" s="8">
        <v>2.9303999999999997E-2</v>
      </c>
      <c r="V1286" s="8">
        <v>128</v>
      </c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</row>
    <row r="1287" spans="1:42" s="20" customFormat="1" x14ac:dyDescent="0.45">
      <c r="A1287" s="8"/>
      <c r="B1287" s="8"/>
      <c r="C1287" s="8"/>
      <c r="D1287" s="8"/>
      <c r="E1287" s="8"/>
      <c r="F1287" s="8"/>
      <c r="G1287" s="8"/>
      <c r="H1287" s="8"/>
      <c r="I1287" s="8" t="s">
        <v>693</v>
      </c>
      <c r="J1287" s="8"/>
      <c r="K1287" s="8"/>
      <c r="L1287" s="8"/>
      <c r="M1287" s="8"/>
      <c r="N1287" s="8"/>
      <c r="O1287" s="8"/>
      <c r="P1287" s="8">
        <v>1.0944</v>
      </c>
      <c r="Q1287" s="8">
        <v>3.6920000000000064E-2</v>
      </c>
      <c r="R1287" s="8">
        <v>48</v>
      </c>
      <c r="S1287" s="8"/>
      <c r="T1287" s="8">
        <v>0.32234400000000002</v>
      </c>
      <c r="U1287" s="8">
        <v>3.6629999999999996E-2</v>
      </c>
      <c r="V1287" s="8">
        <v>48</v>
      </c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</row>
    <row r="1288" spans="1:42" s="20" customFormat="1" x14ac:dyDescent="0.45">
      <c r="A1288" s="8"/>
      <c r="B1288" s="8"/>
      <c r="C1288" s="8"/>
      <c r="D1288" s="8"/>
      <c r="E1288" s="8"/>
      <c r="F1288" s="8"/>
      <c r="G1288" s="8"/>
      <c r="H1288" s="8"/>
      <c r="I1288" s="8" t="s">
        <v>694</v>
      </c>
      <c r="J1288" s="8"/>
      <c r="K1288" s="8"/>
      <c r="L1288" s="8"/>
      <c r="M1288" s="8"/>
      <c r="N1288" s="8"/>
      <c r="O1288" s="8"/>
      <c r="P1288" s="8">
        <v>1.14866</v>
      </c>
      <c r="Q1288" s="8">
        <v>3.6909999999999998E-2</v>
      </c>
      <c r="R1288" s="8">
        <v>128</v>
      </c>
      <c r="S1288" s="8"/>
      <c r="T1288" s="8">
        <v>0.39194099999999998</v>
      </c>
      <c r="U1288" s="8">
        <v>2.9303999999999997E-2</v>
      </c>
      <c r="V1288" s="8">
        <v>128</v>
      </c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</row>
    <row r="1289" spans="1:42" s="20" customFormat="1" x14ac:dyDescent="0.45">
      <c r="A1289" s="8"/>
      <c r="B1289" s="8"/>
      <c r="C1289" s="8"/>
      <c r="D1289" s="8"/>
      <c r="E1289" s="8"/>
      <c r="F1289" s="8"/>
      <c r="G1289" s="8"/>
      <c r="H1289" s="8"/>
      <c r="I1289" s="8" t="s">
        <v>695</v>
      </c>
      <c r="J1289" s="8"/>
      <c r="K1289" s="8"/>
      <c r="L1289" s="8"/>
      <c r="M1289" s="8"/>
      <c r="N1289" s="8"/>
      <c r="O1289" s="8"/>
      <c r="P1289" s="8">
        <v>1.3513299999999999</v>
      </c>
      <c r="Q1289" s="8">
        <v>6.7700000000000093E-2</v>
      </c>
      <c r="R1289" s="8">
        <v>48</v>
      </c>
      <c r="S1289" s="8"/>
      <c r="T1289" s="8">
        <v>0.31868099999999999</v>
      </c>
      <c r="U1289" s="8">
        <v>4.7619000000000022E-2</v>
      </c>
      <c r="V1289" s="8">
        <v>48</v>
      </c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</row>
    <row r="1290" spans="1:42" s="20" customFormat="1" x14ac:dyDescent="0.45">
      <c r="A1290" s="8"/>
      <c r="B1290" s="8"/>
      <c r="C1290" s="8"/>
      <c r="D1290" s="8"/>
      <c r="E1290" s="8"/>
      <c r="F1290" s="8"/>
      <c r="G1290" s="8"/>
      <c r="H1290" s="8"/>
      <c r="I1290" s="8" t="s">
        <v>696</v>
      </c>
      <c r="J1290" s="8"/>
      <c r="K1290" s="8"/>
      <c r="L1290" s="8"/>
      <c r="M1290" s="8"/>
      <c r="N1290" s="8"/>
      <c r="O1290" s="8"/>
      <c r="P1290" s="8">
        <v>2.4086599999999998</v>
      </c>
      <c r="Q1290" s="8">
        <v>8.6150000000000393E-2</v>
      </c>
      <c r="R1290" s="8">
        <v>128</v>
      </c>
      <c r="S1290" s="8"/>
      <c r="T1290" s="8">
        <v>1.54579</v>
      </c>
      <c r="U1290" s="8">
        <v>8.0580000000000096E-2</v>
      </c>
      <c r="V1290" s="8">
        <v>128</v>
      </c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</row>
    <row r="1291" spans="1:42" s="20" customFormat="1" x14ac:dyDescent="0.45">
      <c r="A1291" s="8"/>
      <c r="B1291" s="8"/>
      <c r="C1291" s="8"/>
      <c r="D1291" s="8"/>
      <c r="E1291" s="8"/>
      <c r="F1291" s="8"/>
      <c r="G1291" s="8"/>
      <c r="H1291" s="8"/>
      <c r="I1291" s="8" t="s">
        <v>697</v>
      </c>
      <c r="J1291" s="8"/>
      <c r="K1291" s="8"/>
      <c r="L1291" s="8"/>
      <c r="M1291" s="8"/>
      <c r="N1291" s="8"/>
      <c r="O1291" s="8"/>
      <c r="P1291" s="8">
        <v>2.1497799999999998</v>
      </c>
      <c r="Q1291" s="8">
        <v>0.12309000000000037</v>
      </c>
      <c r="R1291" s="8">
        <v>48</v>
      </c>
      <c r="S1291" s="8"/>
      <c r="T1291" s="8">
        <v>1.10623</v>
      </c>
      <c r="U1291" s="8">
        <v>0.12087999999999988</v>
      </c>
      <c r="V1291" s="8">
        <v>48</v>
      </c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</row>
    <row r="1292" spans="1:42" s="20" customFormat="1" x14ac:dyDescent="0.45">
      <c r="A1292" s="8"/>
      <c r="B1292" s="8"/>
      <c r="C1292" s="8"/>
      <c r="D1292" s="8"/>
      <c r="E1292" s="8"/>
      <c r="F1292" s="8"/>
      <c r="G1292" s="8"/>
      <c r="H1292" s="8"/>
      <c r="I1292" s="8" t="s">
        <v>698</v>
      </c>
      <c r="J1292" s="8"/>
      <c r="K1292" s="8"/>
      <c r="L1292" s="8"/>
      <c r="M1292" s="8"/>
      <c r="N1292" s="8"/>
      <c r="O1292" s="8"/>
      <c r="P1292" s="8">
        <v>2.5855700000000001</v>
      </c>
      <c r="Q1292" s="8">
        <v>0.10462999999999978</v>
      </c>
      <c r="R1292" s="8">
        <v>128</v>
      </c>
      <c r="S1292" s="8"/>
      <c r="T1292" s="8">
        <v>1.49451</v>
      </c>
      <c r="U1292" s="8">
        <v>8.0580000000000096E-2</v>
      </c>
      <c r="V1292" s="8">
        <v>128</v>
      </c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</row>
    <row r="1293" spans="1:42" s="20" customFormat="1" x14ac:dyDescent="0.45">
      <c r="A1293" s="8"/>
      <c r="B1293" s="8"/>
      <c r="C1293" s="8"/>
      <c r="D1293" s="8"/>
      <c r="E1293" s="8"/>
      <c r="F1293" s="8"/>
      <c r="G1293" s="8"/>
      <c r="H1293" s="8"/>
      <c r="I1293" s="8" t="s">
        <v>699</v>
      </c>
      <c r="J1293" s="8"/>
      <c r="K1293" s="8"/>
      <c r="L1293" s="8"/>
      <c r="M1293" s="8"/>
      <c r="N1293" s="8"/>
      <c r="O1293" s="8"/>
      <c r="P1293" s="8">
        <v>2.39439</v>
      </c>
      <c r="Q1293" s="8">
        <v>0.13536999999999999</v>
      </c>
      <c r="R1293" s="8">
        <v>48</v>
      </c>
      <c r="S1293" s="8"/>
      <c r="T1293" s="8">
        <v>1.1391899999999999</v>
      </c>
      <c r="U1293" s="8">
        <v>0.12821000000000016</v>
      </c>
      <c r="V1293" s="8">
        <v>48</v>
      </c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</row>
    <row r="1294" spans="1:42" s="20" customFormat="1" ht="16.350000000000001" x14ac:dyDescent="0.45">
      <c r="A1294" s="8" t="s">
        <v>700</v>
      </c>
      <c r="B1294" s="8" t="s">
        <v>702</v>
      </c>
      <c r="C1294" s="8" t="s">
        <v>703</v>
      </c>
      <c r="D1294" s="8"/>
      <c r="E1294" s="8"/>
      <c r="F1294" s="8"/>
      <c r="G1294" s="8" t="s">
        <v>576</v>
      </c>
      <c r="H1294" s="8"/>
      <c r="I1294" s="8" t="s">
        <v>701</v>
      </c>
      <c r="J1294" s="8">
        <v>8.7799999999999994</v>
      </c>
      <c r="K1294" s="8">
        <v>1400</v>
      </c>
      <c r="L1294" s="8">
        <v>20</v>
      </c>
      <c r="M1294" s="8"/>
      <c r="N1294" s="8">
        <v>3.9</v>
      </c>
      <c r="O1294" s="8"/>
      <c r="P1294" s="8">
        <v>31.21</v>
      </c>
      <c r="Q1294" s="8"/>
      <c r="R1294" s="8">
        <v>8</v>
      </c>
      <c r="S1294" s="8"/>
      <c r="T1294" s="8">
        <v>6.5</v>
      </c>
      <c r="U1294" s="8"/>
      <c r="V1294" s="8">
        <v>8</v>
      </c>
      <c r="W1294" s="8"/>
      <c r="X1294" s="8">
        <v>37.700000000000003</v>
      </c>
      <c r="Y1294" s="8"/>
      <c r="Z1294" s="8">
        <v>8</v>
      </c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</row>
    <row r="1295" spans="1:42" s="20" customFormat="1" x14ac:dyDescent="0.45">
      <c r="A1295" s="8"/>
      <c r="B1295" s="8"/>
      <c r="C1295" s="8"/>
      <c r="D1295" s="8"/>
      <c r="E1295" s="8"/>
      <c r="F1295" s="8"/>
      <c r="G1295" s="8" t="s">
        <v>576</v>
      </c>
      <c r="H1295" s="8"/>
      <c r="I1295" s="8" t="s">
        <v>704</v>
      </c>
      <c r="J1295" s="8">
        <v>7.75</v>
      </c>
      <c r="K1295" s="8">
        <v>1400</v>
      </c>
      <c r="L1295" s="8"/>
      <c r="M1295" s="8"/>
      <c r="N1295" s="8"/>
      <c r="O1295" s="8"/>
      <c r="P1295" s="8">
        <v>31.93</v>
      </c>
      <c r="Q1295" s="8"/>
      <c r="R1295" s="8">
        <v>8</v>
      </c>
      <c r="S1295" s="8"/>
      <c r="T1295" s="8">
        <v>11.7</v>
      </c>
      <c r="U1295" s="8"/>
      <c r="V1295" s="8">
        <v>8</v>
      </c>
      <c r="W1295" s="8"/>
      <c r="X1295" s="8">
        <v>43.6</v>
      </c>
      <c r="Y1295" s="8"/>
      <c r="Z1295" s="8">
        <v>8</v>
      </c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</row>
    <row r="1296" spans="1:42" s="20" customFormat="1" x14ac:dyDescent="0.45">
      <c r="A1296" s="8" t="s">
        <v>705</v>
      </c>
      <c r="B1296" s="8" t="s">
        <v>708</v>
      </c>
      <c r="C1296" s="8">
        <v>148.6</v>
      </c>
      <c r="D1296" s="8"/>
      <c r="E1296" s="8"/>
      <c r="F1296" s="8"/>
      <c r="G1296" s="8" t="s">
        <v>706</v>
      </c>
      <c r="H1296" s="8" t="s">
        <v>707</v>
      </c>
      <c r="I1296" s="8"/>
      <c r="J1296" s="8"/>
      <c r="K1296" s="8"/>
      <c r="L1296" s="8">
        <v>10</v>
      </c>
      <c r="M1296" s="8"/>
      <c r="N1296" s="8">
        <v>5.57</v>
      </c>
      <c r="O1296" s="8"/>
      <c r="P1296" s="8">
        <v>2.12</v>
      </c>
      <c r="Q1296" s="8">
        <v>0.33</v>
      </c>
      <c r="R1296" s="8">
        <v>4</v>
      </c>
      <c r="S1296" s="8"/>
      <c r="T1296" s="8">
        <v>0.42</v>
      </c>
      <c r="U1296" s="8">
        <v>0.08</v>
      </c>
      <c r="V1296" s="8">
        <v>4</v>
      </c>
      <c r="W1296" s="8"/>
      <c r="X1296" s="8"/>
      <c r="Y1296" s="8"/>
      <c r="Z1296" s="8"/>
      <c r="AA1296" s="8"/>
      <c r="AB1296" s="8"/>
      <c r="AC1296" s="8"/>
      <c r="AD1296" s="8"/>
      <c r="AE1296" s="8"/>
      <c r="AF1296" s="8">
        <v>18.100000000000001</v>
      </c>
      <c r="AG1296" s="8">
        <v>1.99</v>
      </c>
      <c r="AH1296" s="8">
        <v>4</v>
      </c>
      <c r="AI1296" s="8"/>
      <c r="AJ1296" s="8">
        <v>1.48</v>
      </c>
      <c r="AK1296" s="8">
        <v>0.17</v>
      </c>
      <c r="AL1296" s="8"/>
      <c r="AM1296" s="8"/>
      <c r="AN1296" s="8">
        <v>12.3</v>
      </c>
      <c r="AO1296" s="8">
        <v>0.24</v>
      </c>
      <c r="AP1296" s="8"/>
    </row>
    <row r="1297" spans="1:42" s="20" customFormat="1" x14ac:dyDescent="0.45">
      <c r="A1297" s="8"/>
      <c r="B1297" s="8"/>
      <c r="C1297" s="8"/>
      <c r="D1297" s="8"/>
      <c r="E1297" s="8"/>
      <c r="F1297" s="8"/>
      <c r="G1297" s="8" t="s">
        <v>706</v>
      </c>
      <c r="H1297" s="8"/>
      <c r="I1297" s="8"/>
      <c r="J1297" s="8"/>
      <c r="K1297" s="8"/>
      <c r="L1297" s="8"/>
      <c r="M1297" s="8"/>
      <c r="N1297" s="8">
        <v>5.87</v>
      </c>
      <c r="O1297" s="8"/>
      <c r="P1297" s="8">
        <v>1.43</v>
      </c>
      <c r="Q1297" s="8">
        <v>0.61</v>
      </c>
      <c r="R1297" s="8">
        <v>4</v>
      </c>
      <c r="S1297" s="8"/>
      <c r="T1297" s="8">
        <v>0.37</v>
      </c>
      <c r="U1297" s="8">
        <v>0.17</v>
      </c>
      <c r="V1297" s="8">
        <v>4</v>
      </c>
      <c r="W1297" s="8"/>
      <c r="X1297" s="8"/>
      <c r="Y1297" s="8"/>
      <c r="Z1297" s="8"/>
      <c r="AA1297" s="8"/>
      <c r="AB1297" s="8"/>
      <c r="AC1297" s="8"/>
      <c r="AD1297" s="8"/>
      <c r="AE1297" s="8"/>
      <c r="AF1297" s="8">
        <v>31.4</v>
      </c>
      <c r="AG1297" s="8">
        <v>3.58</v>
      </c>
      <c r="AH1297" s="8">
        <v>4</v>
      </c>
      <c r="AI1297" s="8"/>
      <c r="AJ1297" s="8">
        <v>1.68</v>
      </c>
      <c r="AK1297" s="8">
        <v>0.28999999999999998</v>
      </c>
      <c r="AL1297" s="8"/>
      <c r="AM1297" s="8"/>
      <c r="AN1297" s="8">
        <v>19.260000000000002</v>
      </c>
      <c r="AO1297" s="8">
        <v>1.42</v>
      </c>
      <c r="AP1297" s="8"/>
    </row>
    <row r="1298" spans="1:42" s="20" customFormat="1" x14ac:dyDescent="0.45">
      <c r="A1298" s="8"/>
      <c r="B1298" s="8"/>
      <c r="C1298" s="8"/>
      <c r="D1298" s="8"/>
      <c r="E1298" s="8"/>
      <c r="F1298" s="8"/>
      <c r="G1298" s="8" t="s">
        <v>706</v>
      </c>
      <c r="H1298" s="8"/>
      <c r="I1298" s="8"/>
      <c r="J1298" s="8"/>
      <c r="K1298" s="8"/>
      <c r="L1298" s="8"/>
      <c r="M1298" s="8"/>
      <c r="N1298" s="8">
        <v>5.55</v>
      </c>
      <c r="O1298" s="8"/>
      <c r="P1298" s="8">
        <v>2.0299999999999998</v>
      </c>
      <c r="Q1298" s="8">
        <v>1.3</v>
      </c>
      <c r="R1298" s="8">
        <v>4</v>
      </c>
      <c r="S1298" s="8"/>
      <c r="T1298" s="8">
        <v>0.11</v>
      </c>
      <c r="U1298" s="8">
        <v>0.03</v>
      </c>
      <c r="V1298" s="8">
        <v>4</v>
      </c>
      <c r="W1298" s="8"/>
      <c r="X1298" s="8"/>
      <c r="Y1298" s="8"/>
      <c r="Z1298" s="8"/>
      <c r="AA1298" s="8"/>
      <c r="AB1298" s="8"/>
      <c r="AC1298" s="8"/>
      <c r="AD1298" s="8"/>
      <c r="AE1298" s="8"/>
      <c r="AF1298" s="8">
        <v>27.3</v>
      </c>
      <c r="AG1298" s="8">
        <v>1.29</v>
      </c>
      <c r="AH1298" s="8">
        <v>4</v>
      </c>
      <c r="AI1298" s="8"/>
      <c r="AJ1298" s="8">
        <v>1.87</v>
      </c>
      <c r="AK1298" s="8">
        <v>0.09</v>
      </c>
      <c r="AL1298" s="8"/>
      <c r="AM1298" s="8"/>
      <c r="AN1298" s="8">
        <v>14.63</v>
      </c>
      <c r="AO1298" s="8">
        <v>0.46</v>
      </c>
      <c r="AP1298" s="8"/>
    </row>
    <row r="1299" spans="1:42" s="20" customFormat="1" x14ac:dyDescent="0.45">
      <c r="A1299" s="8"/>
      <c r="B1299" s="8"/>
      <c r="C1299" s="8"/>
      <c r="D1299" s="8"/>
      <c r="E1299" s="8"/>
      <c r="F1299" s="8"/>
      <c r="G1299" s="8" t="s">
        <v>706</v>
      </c>
      <c r="H1299" s="8"/>
      <c r="I1299" s="8"/>
      <c r="J1299" s="8"/>
      <c r="K1299" s="8"/>
      <c r="L1299" s="8"/>
      <c r="M1299" s="8"/>
      <c r="N1299" s="8">
        <v>5.41</v>
      </c>
      <c r="O1299" s="8"/>
      <c r="P1299" s="8">
        <v>0.61</v>
      </c>
      <c r="Q1299" s="8">
        <v>0.28000000000000003</v>
      </c>
      <c r="R1299" s="8">
        <v>4</v>
      </c>
      <c r="S1299" s="8"/>
      <c r="T1299" s="8">
        <v>0.06</v>
      </c>
      <c r="U1299" s="8">
        <v>0.01</v>
      </c>
      <c r="V1299" s="8">
        <v>4</v>
      </c>
      <c r="W1299" s="8"/>
      <c r="X1299" s="8"/>
      <c r="Y1299" s="8"/>
      <c r="Z1299" s="8"/>
      <c r="AA1299" s="8"/>
      <c r="AB1299" s="8"/>
      <c r="AC1299" s="8"/>
      <c r="AD1299" s="8"/>
      <c r="AE1299" s="8"/>
      <c r="AF1299" s="8">
        <v>24.2</v>
      </c>
      <c r="AG1299" s="8">
        <v>1.47</v>
      </c>
      <c r="AH1299" s="8">
        <v>4</v>
      </c>
      <c r="AI1299" s="8"/>
      <c r="AJ1299" s="8">
        <v>0.83</v>
      </c>
      <c r="AK1299" s="8">
        <v>0.06</v>
      </c>
      <c r="AL1299" s="8"/>
      <c r="AM1299" s="8"/>
      <c r="AN1299" s="8">
        <v>25.59</v>
      </c>
      <c r="AO1299" s="8">
        <v>2.48</v>
      </c>
      <c r="AP1299" s="8"/>
    </row>
    <row r="1300" spans="1:42" s="20" customFormat="1" x14ac:dyDescent="0.45">
      <c r="A1300" s="8"/>
      <c r="B1300" s="8"/>
      <c r="C1300" s="8"/>
      <c r="D1300" s="8"/>
      <c r="E1300" s="8"/>
      <c r="F1300" s="8"/>
      <c r="G1300" s="8" t="s">
        <v>706</v>
      </c>
      <c r="H1300" s="8"/>
      <c r="I1300" s="8"/>
      <c r="J1300" s="8"/>
      <c r="K1300" s="8"/>
      <c r="L1300" s="8"/>
      <c r="M1300" s="8"/>
      <c r="N1300" s="8">
        <v>5.72</v>
      </c>
      <c r="O1300" s="8"/>
      <c r="P1300" s="8">
        <v>2.38</v>
      </c>
      <c r="Q1300" s="8">
        <v>0.26</v>
      </c>
      <c r="R1300" s="8">
        <v>4</v>
      </c>
      <c r="S1300" s="8"/>
      <c r="T1300" s="8">
        <v>0.47</v>
      </c>
      <c r="U1300" s="8">
        <v>0.02</v>
      </c>
      <c r="V1300" s="8">
        <v>4</v>
      </c>
      <c r="W1300" s="8"/>
      <c r="X1300" s="8"/>
      <c r="Y1300" s="8"/>
      <c r="Z1300" s="8"/>
      <c r="AA1300" s="8"/>
      <c r="AB1300" s="8"/>
      <c r="AC1300" s="8"/>
      <c r="AD1300" s="8"/>
      <c r="AE1300" s="8"/>
      <c r="AF1300" s="8">
        <v>29</v>
      </c>
      <c r="AG1300" s="8">
        <v>2.56</v>
      </c>
      <c r="AH1300" s="8">
        <v>4</v>
      </c>
      <c r="AI1300" s="8"/>
      <c r="AJ1300" s="8">
        <v>2.37</v>
      </c>
      <c r="AK1300" s="8">
        <v>0.17</v>
      </c>
      <c r="AL1300" s="8"/>
      <c r="AM1300" s="8"/>
      <c r="AN1300" s="8">
        <v>12.21</v>
      </c>
      <c r="AO1300" s="8">
        <v>0.45</v>
      </c>
      <c r="AP1300" s="8"/>
    </row>
    <row r="1301" spans="1:42" s="20" customFormat="1" x14ac:dyDescent="0.45">
      <c r="A1301" s="8"/>
      <c r="B1301" s="8"/>
      <c r="C1301" s="8"/>
      <c r="D1301" s="8"/>
      <c r="E1301" s="8"/>
      <c r="F1301" s="8"/>
      <c r="G1301" s="8" t="s">
        <v>706</v>
      </c>
      <c r="H1301" s="8"/>
      <c r="I1301" s="8"/>
      <c r="J1301" s="8"/>
      <c r="K1301" s="8"/>
      <c r="L1301" s="8"/>
      <c r="M1301" s="8"/>
      <c r="N1301" s="8">
        <v>5.71</v>
      </c>
      <c r="O1301" s="8"/>
      <c r="P1301" s="8">
        <v>2.96</v>
      </c>
      <c r="Q1301" s="8">
        <v>0.72</v>
      </c>
      <c r="R1301" s="8">
        <v>4</v>
      </c>
      <c r="S1301" s="8"/>
      <c r="T1301" s="8">
        <v>0.42</v>
      </c>
      <c r="U1301" s="8">
        <v>0.03</v>
      </c>
      <c r="V1301" s="8">
        <v>4</v>
      </c>
      <c r="W1301" s="8"/>
      <c r="X1301" s="8"/>
      <c r="Y1301" s="8"/>
      <c r="Z1301" s="8"/>
      <c r="AA1301" s="8"/>
      <c r="AB1301" s="8"/>
      <c r="AC1301" s="8"/>
      <c r="AD1301" s="8"/>
      <c r="AE1301" s="8"/>
      <c r="AF1301" s="8">
        <v>26.5</v>
      </c>
      <c r="AG1301" s="8">
        <v>2.98</v>
      </c>
      <c r="AH1301" s="8">
        <v>4</v>
      </c>
      <c r="AI1301" s="8"/>
      <c r="AJ1301" s="8">
        <v>1.06</v>
      </c>
      <c r="AK1301" s="8">
        <v>0.17</v>
      </c>
      <c r="AL1301" s="8"/>
      <c r="AM1301" s="8"/>
      <c r="AN1301" s="8">
        <v>25.79</v>
      </c>
      <c r="AO1301" s="8">
        <v>1.9</v>
      </c>
      <c r="AP1301" s="8"/>
    </row>
    <row r="1302" spans="1:42" s="20" customFormat="1" ht="16.350000000000001" x14ac:dyDescent="0.45">
      <c r="A1302" s="8" t="s">
        <v>782</v>
      </c>
      <c r="B1302" s="8" t="s">
        <v>783</v>
      </c>
      <c r="C1302" s="8" t="s">
        <v>784</v>
      </c>
      <c r="D1302" s="8"/>
      <c r="E1302" s="8"/>
      <c r="F1302" s="8"/>
      <c r="G1302" s="8"/>
      <c r="H1302" s="8"/>
      <c r="I1302" s="8" t="s">
        <v>25</v>
      </c>
      <c r="J1302" s="8">
        <v>21</v>
      </c>
      <c r="K1302" s="8">
        <v>1927</v>
      </c>
      <c r="L1302" s="8">
        <v>10</v>
      </c>
      <c r="M1302" s="8"/>
      <c r="N1302" s="8">
        <v>3.7974999999999999</v>
      </c>
      <c r="O1302" s="8"/>
      <c r="P1302" s="8">
        <v>2.2950000000000004</v>
      </c>
      <c r="Q1302" s="8">
        <v>1.0549999999999999</v>
      </c>
      <c r="R1302" s="8">
        <v>3</v>
      </c>
      <c r="S1302" s="8"/>
      <c r="T1302" s="8">
        <v>7.4750000000000005</v>
      </c>
      <c r="U1302" s="8">
        <v>1.56</v>
      </c>
      <c r="V1302" s="8">
        <v>3</v>
      </c>
      <c r="W1302" s="8"/>
      <c r="X1302" s="8"/>
      <c r="Y1302" s="8"/>
      <c r="Z1302" s="8"/>
      <c r="AA1302" s="8"/>
      <c r="AB1302" s="8"/>
      <c r="AC1302" s="8"/>
      <c r="AD1302" s="8"/>
      <c r="AE1302" s="8"/>
      <c r="AF1302" s="8">
        <v>39.524999999999999</v>
      </c>
      <c r="AG1302" s="8">
        <v>6.35</v>
      </c>
      <c r="AH1302" s="8">
        <v>3</v>
      </c>
      <c r="AI1302" s="8"/>
      <c r="AJ1302" s="8">
        <v>2.3624999999999998</v>
      </c>
      <c r="AK1302" s="8">
        <v>0.3775</v>
      </c>
      <c r="AL1302" s="8">
        <v>3</v>
      </c>
      <c r="AM1302" s="8"/>
      <c r="AN1302" s="8">
        <v>16.55</v>
      </c>
      <c r="AO1302" s="8">
        <v>2.3250000000000002</v>
      </c>
      <c r="AP1302" s="8">
        <v>3</v>
      </c>
    </row>
    <row r="1303" spans="1:42" s="20" customFormat="1" x14ac:dyDescent="0.45">
      <c r="A1303" s="8"/>
      <c r="B1303" s="8"/>
      <c r="C1303" s="8"/>
      <c r="D1303" s="8"/>
      <c r="E1303" s="8"/>
      <c r="F1303" s="8"/>
      <c r="G1303" s="8"/>
      <c r="H1303" s="8"/>
      <c r="I1303" s="8" t="s">
        <v>583</v>
      </c>
      <c r="J1303" s="8"/>
      <c r="K1303" s="8"/>
      <c r="L1303" s="8"/>
      <c r="M1303" s="8"/>
      <c r="N1303" s="8">
        <v>3.81</v>
      </c>
      <c r="O1303" s="8"/>
      <c r="P1303" s="8">
        <v>3.6025</v>
      </c>
      <c r="Q1303" s="8">
        <v>1.4750000000000001</v>
      </c>
      <c r="R1303" s="8">
        <v>3</v>
      </c>
      <c r="S1303" s="8"/>
      <c r="T1303" s="8">
        <v>7.9725000000000001</v>
      </c>
      <c r="U1303" s="8">
        <v>1.3174999999999999</v>
      </c>
      <c r="V1303" s="8">
        <v>3</v>
      </c>
      <c r="W1303" s="8"/>
      <c r="X1303" s="8"/>
      <c r="Y1303" s="8"/>
      <c r="Z1303" s="8"/>
      <c r="AA1303" s="8"/>
      <c r="AB1303" s="8"/>
      <c r="AC1303" s="8"/>
      <c r="AD1303" s="8"/>
      <c r="AE1303" s="8"/>
      <c r="AF1303" s="8">
        <v>32.349999999999994</v>
      </c>
      <c r="AG1303" s="8">
        <v>5.5</v>
      </c>
      <c r="AH1303" s="8">
        <v>3</v>
      </c>
      <c r="AI1303" s="8"/>
      <c r="AJ1303" s="8">
        <v>2.1050000000000004</v>
      </c>
      <c r="AK1303" s="8">
        <v>0.23749999999999999</v>
      </c>
      <c r="AL1303" s="8">
        <v>3</v>
      </c>
      <c r="AM1303" s="8"/>
      <c r="AN1303" s="8">
        <v>15.25</v>
      </c>
      <c r="AO1303" s="8">
        <v>1.7749999999999999</v>
      </c>
      <c r="AP1303" s="8">
        <v>3</v>
      </c>
    </row>
    <row r="1304" spans="1:42" s="20" customFormat="1" x14ac:dyDescent="0.45">
      <c r="A1304" s="8"/>
      <c r="B1304" s="8"/>
      <c r="C1304" s="8"/>
      <c r="D1304" s="8"/>
      <c r="E1304" s="8"/>
      <c r="F1304" s="8"/>
      <c r="G1304" s="8"/>
      <c r="H1304" s="8"/>
      <c r="I1304" s="8" t="s">
        <v>584</v>
      </c>
      <c r="J1304" s="8"/>
      <c r="K1304" s="8"/>
      <c r="L1304" s="8"/>
      <c r="M1304" s="8"/>
      <c r="N1304" s="8">
        <v>3.7374999999999998</v>
      </c>
      <c r="O1304" s="8"/>
      <c r="P1304" s="8">
        <v>3.2275</v>
      </c>
      <c r="Q1304" s="8">
        <v>0.65499999999999992</v>
      </c>
      <c r="R1304" s="8">
        <v>3</v>
      </c>
      <c r="S1304" s="8"/>
      <c r="T1304" s="8">
        <v>9.6024999999999991</v>
      </c>
      <c r="U1304" s="8">
        <v>2.3174999999999999</v>
      </c>
      <c r="V1304" s="8">
        <v>3</v>
      </c>
      <c r="W1304" s="8"/>
      <c r="X1304" s="8"/>
      <c r="Y1304" s="8"/>
      <c r="Z1304" s="8"/>
      <c r="AA1304" s="8"/>
      <c r="AB1304" s="8"/>
      <c r="AC1304" s="8"/>
      <c r="AD1304" s="8"/>
      <c r="AE1304" s="8"/>
      <c r="AF1304" s="8">
        <v>33.1</v>
      </c>
      <c r="AG1304" s="8">
        <v>5.3049999999999997</v>
      </c>
      <c r="AH1304" s="8">
        <v>3</v>
      </c>
      <c r="AI1304" s="8"/>
      <c r="AJ1304" s="8">
        <v>2.3149999999999999</v>
      </c>
      <c r="AK1304" s="8">
        <v>0.26500000000000001</v>
      </c>
      <c r="AL1304" s="8">
        <v>3</v>
      </c>
      <c r="AM1304" s="8"/>
      <c r="AN1304" s="8">
        <v>14.125</v>
      </c>
      <c r="AO1304" s="8">
        <v>1.85</v>
      </c>
      <c r="AP1304" s="8">
        <v>3</v>
      </c>
    </row>
    <row r="1305" spans="1:42" s="20" customFormat="1" x14ac:dyDescent="0.45">
      <c r="A1305" s="8"/>
      <c r="B1305" s="8"/>
      <c r="C1305" s="8"/>
      <c r="D1305" s="8"/>
      <c r="E1305" s="8"/>
      <c r="F1305" s="8"/>
      <c r="G1305" s="8"/>
      <c r="H1305" s="8"/>
      <c r="I1305" s="8" t="s">
        <v>586</v>
      </c>
      <c r="J1305" s="8"/>
      <c r="K1305" s="8"/>
      <c r="L1305" s="8"/>
      <c r="M1305" s="8"/>
      <c r="N1305" s="8">
        <v>3.7424999999999997</v>
      </c>
      <c r="O1305" s="8"/>
      <c r="P1305" s="8">
        <v>3.35</v>
      </c>
      <c r="Q1305" s="8">
        <v>0.84749999999999992</v>
      </c>
      <c r="R1305" s="8">
        <v>3</v>
      </c>
      <c r="S1305" s="8"/>
      <c r="T1305" s="8">
        <v>10.0725</v>
      </c>
      <c r="U1305" s="8">
        <v>1.1500000000000001</v>
      </c>
      <c r="V1305" s="8">
        <v>3</v>
      </c>
      <c r="W1305" s="8"/>
      <c r="X1305" s="8"/>
      <c r="Y1305" s="8"/>
      <c r="Z1305" s="8"/>
      <c r="AA1305" s="8"/>
      <c r="AB1305" s="8"/>
      <c r="AC1305" s="8"/>
      <c r="AD1305" s="8"/>
      <c r="AE1305" s="8"/>
      <c r="AF1305" s="8">
        <v>33.950000000000003</v>
      </c>
      <c r="AG1305" s="8">
        <v>6.4249999999999998</v>
      </c>
      <c r="AH1305" s="8">
        <v>3</v>
      </c>
      <c r="AI1305" s="8"/>
      <c r="AJ1305" s="8">
        <v>2.2450000000000001</v>
      </c>
      <c r="AK1305" s="8">
        <v>0.28000000000000003</v>
      </c>
      <c r="AL1305" s="8">
        <v>3</v>
      </c>
      <c r="AM1305" s="8"/>
      <c r="AN1305" s="8">
        <v>15.025</v>
      </c>
      <c r="AO1305" s="8">
        <v>1.925</v>
      </c>
      <c r="AP1305" s="8">
        <v>3</v>
      </c>
    </row>
  </sheetData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0AB5-4E89-4E29-8E7E-9712760E2455}">
  <dimension ref="A1:AM424"/>
  <sheetViews>
    <sheetView topLeftCell="G331" workbookViewId="0">
      <selection activeCell="L335" sqref="L335"/>
    </sheetView>
  </sheetViews>
  <sheetFormatPr defaultRowHeight="14" x14ac:dyDescent="0.45"/>
  <cols>
    <col min="1" max="13" width="8.9375" style="52"/>
    <col min="14" max="14" width="8.05859375" style="52" customWidth="1"/>
    <col min="15" max="15" width="8.9375" style="52"/>
    <col min="16" max="16" width="8.3515625" style="52" customWidth="1"/>
    <col min="17" max="18" width="8.9375" style="52"/>
    <col min="19" max="19" width="5.234375" style="52" customWidth="1"/>
    <col min="20" max="22" width="8.9375" style="52"/>
    <col min="23" max="23" width="5.234375" style="52" customWidth="1"/>
    <col min="24" max="24" width="8.9375" style="52"/>
    <col min="25" max="25" width="5.64453125" style="52" customWidth="1"/>
    <col min="26" max="26" width="6.46875" style="52" customWidth="1"/>
    <col min="27" max="28" width="5.234375" style="52" customWidth="1"/>
    <col min="29" max="30" width="8.9375" style="52"/>
    <col min="31" max="31" width="21.41015625" style="52" customWidth="1"/>
    <col min="32" max="16384" width="8.9375" style="52"/>
  </cols>
  <sheetData>
    <row r="1" spans="1:39" s="52" customFormat="1" x14ac:dyDescent="0.45">
      <c r="A1" s="46"/>
      <c r="B1" s="45"/>
      <c r="C1" s="46"/>
      <c r="D1" s="50"/>
      <c r="E1" s="51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S1" s="46"/>
      <c r="T1" s="46"/>
      <c r="W1" s="46"/>
      <c r="X1" s="46"/>
      <c r="Y1" s="46"/>
      <c r="Z1" s="46"/>
      <c r="AA1" s="46"/>
      <c r="AB1" s="46"/>
      <c r="AC1" s="46"/>
      <c r="AD1" s="46"/>
      <c r="AE1" s="46"/>
      <c r="AF1" s="53"/>
      <c r="AG1" s="53"/>
      <c r="AH1" s="46"/>
      <c r="AI1" s="48"/>
      <c r="AJ1" s="46"/>
      <c r="AM1" s="48"/>
    </row>
    <row r="2" spans="1:39" s="52" customFormat="1" ht="15.35" x14ac:dyDescent="0.5">
      <c r="A2" s="46"/>
      <c r="B2" s="47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Q2" s="49"/>
      <c r="R2" s="49"/>
      <c r="S2" s="54"/>
      <c r="T2" s="49"/>
      <c r="U2" s="49"/>
      <c r="V2" s="49"/>
      <c r="W2" s="54"/>
      <c r="X2" s="49"/>
      <c r="Y2" s="49"/>
      <c r="Z2" s="49"/>
      <c r="AA2" s="54"/>
      <c r="AB2" s="54"/>
      <c r="AC2" s="49"/>
      <c r="AD2" s="49"/>
      <c r="AE2" s="49"/>
      <c r="AF2" s="55"/>
      <c r="AH2" s="49"/>
      <c r="AI2" s="56"/>
      <c r="AJ2" s="49"/>
      <c r="AM2" s="48"/>
    </row>
    <row r="3" spans="1:39" s="52" customFormat="1" ht="15.35" x14ac:dyDescent="0.5">
      <c r="A3" s="46"/>
      <c r="B3" s="47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Q3" s="49"/>
      <c r="R3" s="49"/>
      <c r="S3" s="54"/>
      <c r="T3" s="49"/>
      <c r="U3" s="49"/>
      <c r="V3" s="49"/>
      <c r="W3" s="54"/>
      <c r="X3" s="49"/>
      <c r="Y3" s="49"/>
      <c r="Z3" s="49"/>
      <c r="AA3" s="54"/>
      <c r="AB3" s="54"/>
      <c r="AC3" s="49"/>
      <c r="AD3" s="49"/>
      <c r="AE3" s="49"/>
      <c r="AF3" s="55"/>
      <c r="AH3" s="49"/>
      <c r="AI3" s="56"/>
      <c r="AJ3" s="49"/>
      <c r="AM3" s="48"/>
    </row>
    <row r="4" spans="1:39" s="52" customFormat="1" ht="15.35" x14ac:dyDescent="0.5">
      <c r="A4" s="46"/>
      <c r="B4" s="47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Q4" s="49"/>
      <c r="R4" s="49"/>
      <c r="S4" s="54"/>
      <c r="T4" s="49"/>
      <c r="U4" s="49"/>
      <c r="V4" s="49"/>
      <c r="W4" s="54"/>
      <c r="X4" s="49"/>
      <c r="Y4" s="49"/>
      <c r="Z4" s="49"/>
      <c r="AA4" s="54"/>
      <c r="AB4" s="54"/>
      <c r="AC4" s="49"/>
      <c r="AD4" s="49"/>
      <c r="AE4" s="49"/>
      <c r="AF4" s="55"/>
      <c r="AH4" s="49"/>
      <c r="AI4" s="56"/>
      <c r="AJ4" s="49"/>
      <c r="AM4" s="48"/>
    </row>
    <row r="5" spans="1:39" s="52" customFormat="1" ht="15.35" x14ac:dyDescent="0.5">
      <c r="A5" s="46"/>
      <c r="B5" s="47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Q5" s="49"/>
      <c r="R5" s="49"/>
      <c r="S5" s="54"/>
      <c r="T5" s="49"/>
      <c r="U5" s="49"/>
      <c r="V5" s="49"/>
      <c r="W5" s="54"/>
      <c r="X5" s="49"/>
      <c r="Y5" s="49"/>
      <c r="Z5" s="49"/>
      <c r="AA5" s="54"/>
      <c r="AB5" s="54"/>
      <c r="AC5" s="49"/>
      <c r="AD5" s="49"/>
      <c r="AE5" s="49"/>
      <c r="AF5" s="55"/>
      <c r="AH5" s="49"/>
      <c r="AI5" s="56"/>
      <c r="AJ5" s="49"/>
      <c r="AM5" s="48"/>
    </row>
    <row r="6" spans="1:39" s="52" customFormat="1" ht="15.35" x14ac:dyDescent="0.5">
      <c r="A6" s="46"/>
      <c r="B6" s="47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Q6" s="49"/>
      <c r="R6" s="49"/>
      <c r="S6" s="54"/>
      <c r="T6" s="49"/>
      <c r="U6" s="49"/>
      <c r="V6" s="49"/>
      <c r="W6" s="54"/>
      <c r="X6" s="49"/>
      <c r="Y6" s="49"/>
      <c r="Z6" s="49"/>
      <c r="AA6" s="54"/>
      <c r="AB6" s="54"/>
      <c r="AC6" s="49"/>
      <c r="AD6" s="49"/>
      <c r="AE6" s="49"/>
      <c r="AF6" s="55"/>
      <c r="AH6" s="49"/>
      <c r="AI6" s="56"/>
      <c r="AJ6" s="49"/>
      <c r="AM6" s="48"/>
    </row>
    <row r="7" spans="1:39" s="52" customFormat="1" ht="15.35" x14ac:dyDescent="0.5">
      <c r="A7" s="46"/>
      <c r="B7" s="47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Q7" s="49"/>
      <c r="R7" s="49"/>
      <c r="S7" s="54"/>
      <c r="T7" s="49"/>
      <c r="U7" s="49"/>
      <c r="V7" s="49"/>
      <c r="W7" s="54"/>
      <c r="X7" s="49"/>
      <c r="Y7" s="49"/>
      <c r="Z7" s="49"/>
      <c r="AA7" s="54"/>
      <c r="AB7" s="54"/>
      <c r="AC7" s="49"/>
      <c r="AD7" s="49"/>
      <c r="AE7" s="49"/>
      <c r="AF7" s="55"/>
      <c r="AH7" s="49"/>
      <c r="AI7" s="56"/>
      <c r="AJ7" s="49"/>
      <c r="AM7" s="48"/>
    </row>
    <row r="8" spans="1:39" s="52" customFormat="1" ht="15.35" x14ac:dyDescent="0.5">
      <c r="A8" s="46"/>
      <c r="B8" s="47"/>
      <c r="C8" s="49"/>
      <c r="D8" s="49"/>
      <c r="E8" s="57"/>
      <c r="F8" s="49"/>
      <c r="G8" s="49"/>
      <c r="H8" s="49"/>
      <c r="I8" s="49"/>
      <c r="J8" s="49"/>
      <c r="K8" s="49"/>
      <c r="L8" s="49"/>
      <c r="M8" s="49"/>
      <c r="N8" s="49"/>
      <c r="O8" s="49"/>
      <c r="Q8" s="49"/>
      <c r="R8" s="49"/>
      <c r="S8" s="54"/>
      <c r="T8" s="49"/>
      <c r="U8" s="49"/>
      <c r="V8" s="49"/>
      <c r="W8" s="54"/>
      <c r="X8" s="49"/>
      <c r="Y8" s="49"/>
      <c r="Z8" s="49"/>
      <c r="AA8" s="54"/>
      <c r="AB8" s="54"/>
      <c r="AC8" s="49"/>
      <c r="AD8" s="49"/>
      <c r="AE8" s="49"/>
      <c r="AF8" s="58"/>
      <c r="AH8" s="49"/>
      <c r="AI8" s="48"/>
      <c r="AJ8" s="49"/>
      <c r="AM8" s="48"/>
    </row>
    <row r="9" spans="1:39" s="52" customFormat="1" ht="15.35" x14ac:dyDescent="0.5">
      <c r="A9" s="46"/>
      <c r="B9" s="47"/>
      <c r="C9" s="49"/>
      <c r="D9" s="49"/>
      <c r="E9" s="57"/>
      <c r="F9" s="49"/>
      <c r="G9" s="49"/>
      <c r="H9" s="49"/>
      <c r="I9" s="49"/>
      <c r="J9" s="49"/>
      <c r="K9" s="49"/>
      <c r="L9" s="49"/>
      <c r="M9" s="49"/>
      <c r="N9" s="49"/>
      <c r="O9" s="49"/>
      <c r="Q9" s="49"/>
      <c r="R9" s="49"/>
      <c r="S9" s="54"/>
      <c r="T9" s="49"/>
      <c r="U9" s="49"/>
      <c r="V9" s="49"/>
      <c r="W9" s="54"/>
      <c r="X9" s="49"/>
      <c r="Y9" s="49"/>
      <c r="Z9" s="49"/>
      <c r="AA9" s="54"/>
      <c r="AB9" s="54"/>
      <c r="AC9" s="49"/>
      <c r="AD9" s="49"/>
      <c r="AE9" s="49"/>
      <c r="AF9" s="58"/>
      <c r="AH9" s="49"/>
      <c r="AI9" s="48"/>
      <c r="AJ9" s="49"/>
      <c r="AM9" s="48"/>
    </row>
    <row r="10" spans="1:39" s="52" customFormat="1" ht="15.35" x14ac:dyDescent="0.5">
      <c r="A10" s="46"/>
      <c r="B10" s="47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Q10" s="49"/>
      <c r="R10" s="49"/>
      <c r="S10" s="54"/>
      <c r="T10" s="49"/>
      <c r="U10" s="49"/>
      <c r="V10" s="49"/>
      <c r="W10" s="54"/>
      <c r="X10" s="49"/>
      <c r="Y10" s="49"/>
      <c r="Z10" s="49"/>
      <c r="AA10" s="54"/>
      <c r="AB10" s="54"/>
      <c r="AC10" s="49"/>
      <c r="AD10" s="49"/>
      <c r="AE10" s="49"/>
      <c r="AF10" s="55"/>
      <c r="AH10" s="49"/>
      <c r="AI10" s="48"/>
      <c r="AJ10" s="49"/>
      <c r="AM10" s="48"/>
    </row>
    <row r="11" spans="1:39" s="52" customFormat="1" ht="15.35" x14ac:dyDescent="0.5">
      <c r="A11" s="46"/>
      <c r="B11" s="47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Q11" s="49"/>
      <c r="R11" s="49"/>
      <c r="S11" s="54"/>
      <c r="T11" s="49"/>
      <c r="U11" s="49"/>
      <c r="V11" s="49"/>
      <c r="W11" s="54"/>
      <c r="X11" s="49"/>
      <c r="Y11" s="49"/>
      <c r="Z11" s="49"/>
      <c r="AA11" s="54"/>
      <c r="AB11" s="54"/>
      <c r="AC11" s="49"/>
      <c r="AD11" s="49"/>
      <c r="AE11" s="49"/>
      <c r="AF11" s="55"/>
      <c r="AH11" s="49"/>
      <c r="AI11" s="48"/>
      <c r="AJ11" s="49"/>
      <c r="AM11" s="48"/>
    </row>
    <row r="12" spans="1:39" s="52" customFormat="1" ht="15.35" x14ac:dyDescent="0.5">
      <c r="A12" s="46"/>
      <c r="B12" s="47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Q12" s="49"/>
      <c r="R12" s="49"/>
      <c r="S12" s="54"/>
      <c r="T12" s="49"/>
      <c r="U12" s="49"/>
      <c r="V12" s="49"/>
      <c r="W12" s="54"/>
      <c r="X12" s="49"/>
      <c r="Y12" s="49"/>
      <c r="Z12" s="49"/>
      <c r="AA12" s="54"/>
      <c r="AB12" s="54"/>
      <c r="AC12" s="49"/>
      <c r="AD12" s="49"/>
      <c r="AE12" s="49"/>
      <c r="AF12" s="55"/>
      <c r="AH12" s="49"/>
      <c r="AI12" s="48"/>
      <c r="AJ12" s="49"/>
      <c r="AM12" s="48"/>
    </row>
    <row r="13" spans="1:39" s="52" customFormat="1" ht="15.35" x14ac:dyDescent="0.5">
      <c r="A13" s="46"/>
      <c r="B13" s="47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Q13" s="49"/>
      <c r="R13" s="49"/>
      <c r="S13" s="54"/>
      <c r="T13" s="49"/>
      <c r="U13" s="49"/>
      <c r="V13" s="49"/>
      <c r="W13" s="54"/>
      <c r="X13" s="49"/>
      <c r="Y13" s="49"/>
      <c r="Z13" s="49"/>
      <c r="AA13" s="54"/>
      <c r="AB13" s="54"/>
      <c r="AC13" s="49"/>
      <c r="AD13" s="49"/>
      <c r="AE13" s="49"/>
      <c r="AF13" s="55"/>
      <c r="AH13" s="49"/>
      <c r="AI13" s="48"/>
      <c r="AJ13" s="49"/>
      <c r="AM13" s="48"/>
    </row>
    <row r="14" spans="1:39" s="52" customFormat="1" ht="15.35" x14ac:dyDescent="0.5">
      <c r="A14" s="46"/>
      <c r="B14" s="47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Q14" s="49"/>
      <c r="R14" s="49"/>
      <c r="S14" s="54"/>
      <c r="T14" s="49"/>
      <c r="U14" s="49"/>
      <c r="V14" s="49"/>
      <c r="W14" s="54"/>
      <c r="X14" s="49"/>
      <c r="Y14" s="49"/>
      <c r="Z14" s="49"/>
      <c r="AA14" s="54"/>
      <c r="AB14" s="54"/>
      <c r="AC14" s="49"/>
      <c r="AD14" s="49"/>
      <c r="AE14" s="49"/>
      <c r="AF14" s="55"/>
      <c r="AH14" s="49"/>
      <c r="AI14" s="56"/>
      <c r="AJ14" s="49"/>
      <c r="AM14" s="48"/>
    </row>
    <row r="15" spans="1:39" s="52" customFormat="1" ht="15.35" x14ac:dyDescent="0.5">
      <c r="A15" s="46"/>
      <c r="B15" s="47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Q15" s="49"/>
      <c r="R15" s="49"/>
      <c r="S15" s="54"/>
      <c r="T15" s="49"/>
      <c r="U15" s="49"/>
      <c r="V15" s="49"/>
      <c r="W15" s="54"/>
      <c r="X15" s="49"/>
      <c r="Y15" s="49"/>
      <c r="Z15" s="49"/>
      <c r="AA15" s="54"/>
      <c r="AB15" s="54"/>
      <c r="AC15" s="49"/>
      <c r="AD15" s="49"/>
      <c r="AE15" s="49"/>
      <c r="AF15" s="55"/>
      <c r="AH15" s="49"/>
      <c r="AI15" s="56"/>
      <c r="AJ15" s="49"/>
      <c r="AM15" s="48"/>
    </row>
    <row r="16" spans="1:39" s="52" customFormat="1" ht="15.35" x14ac:dyDescent="0.5">
      <c r="A16" s="46"/>
      <c r="B16" s="47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Q16" s="49"/>
      <c r="R16" s="49"/>
      <c r="S16" s="54"/>
      <c r="T16" s="49"/>
      <c r="U16" s="49"/>
      <c r="V16" s="49"/>
      <c r="W16" s="54"/>
      <c r="X16" s="49"/>
      <c r="Y16" s="49"/>
      <c r="Z16" s="49"/>
      <c r="AA16" s="54"/>
      <c r="AB16" s="54"/>
      <c r="AC16" s="49"/>
      <c r="AD16" s="49"/>
      <c r="AE16" s="49"/>
      <c r="AF16" s="55"/>
      <c r="AH16" s="49"/>
      <c r="AI16" s="56"/>
      <c r="AJ16" s="49"/>
      <c r="AM16" s="48"/>
    </row>
    <row r="17" spans="1:39" s="52" customFormat="1" ht="15.35" x14ac:dyDescent="0.5">
      <c r="A17" s="46"/>
      <c r="B17" s="47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Q17" s="49"/>
      <c r="R17" s="49"/>
      <c r="S17" s="54"/>
      <c r="T17" s="49"/>
      <c r="U17" s="49"/>
      <c r="V17" s="49"/>
      <c r="W17" s="54"/>
      <c r="X17" s="49"/>
      <c r="Y17" s="49"/>
      <c r="Z17" s="49"/>
      <c r="AA17" s="54"/>
      <c r="AB17" s="54"/>
      <c r="AC17" s="49"/>
      <c r="AD17" s="49"/>
      <c r="AE17" s="49"/>
      <c r="AF17" s="55"/>
      <c r="AH17" s="49"/>
      <c r="AI17" s="56"/>
      <c r="AJ17" s="49"/>
      <c r="AM17" s="48"/>
    </row>
    <row r="18" spans="1:39" s="52" customFormat="1" ht="15.35" x14ac:dyDescent="0.5">
      <c r="A18" s="46"/>
      <c r="B18" s="47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Q18" s="49"/>
      <c r="R18" s="49"/>
      <c r="S18" s="54"/>
      <c r="T18" s="49"/>
      <c r="U18" s="49"/>
      <c r="V18" s="49"/>
      <c r="W18" s="54"/>
      <c r="X18" s="49"/>
      <c r="Y18" s="49"/>
      <c r="Z18" s="49"/>
      <c r="AA18" s="54"/>
      <c r="AB18" s="54"/>
      <c r="AC18" s="49"/>
      <c r="AD18" s="49"/>
      <c r="AE18" s="49"/>
      <c r="AF18" s="58"/>
      <c r="AH18" s="49"/>
      <c r="AI18" s="48"/>
      <c r="AJ18" s="49"/>
      <c r="AM18" s="48"/>
    </row>
    <row r="19" spans="1:39" s="52" customFormat="1" ht="15.35" x14ac:dyDescent="0.5">
      <c r="A19" s="46"/>
      <c r="B19" s="47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Q19" s="49"/>
      <c r="R19" s="49"/>
      <c r="S19" s="54"/>
      <c r="T19" s="49"/>
      <c r="U19" s="49"/>
      <c r="V19" s="49"/>
      <c r="W19" s="54"/>
      <c r="X19" s="49"/>
      <c r="Y19" s="49"/>
      <c r="Z19" s="49"/>
      <c r="AA19" s="54"/>
      <c r="AB19" s="54"/>
      <c r="AC19" s="49"/>
      <c r="AD19" s="49"/>
      <c r="AE19" s="49"/>
      <c r="AF19" s="55"/>
      <c r="AH19" s="49"/>
      <c r="AI19" s="48"/>
      <c r="AJ19" s="49"/>
      <c r="AM19" s="48"/>
    </row>
    <row r="20" spans="1:39" s="52" customFormat="1" ht="15.35" x14ac:dyDescent="0.5">
      <c r="A20" s="46"/>
      <c r="B20" s="47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Q20" s="49"/>
      <c r="R20" s="49"/>
      <c r="S20" s="54"/>
      <c r="T20" s="49"/>
      <c r="U20" s="49"/>
      <c r="V20" s="49"/>
      <c r="W20" s="54"/>
      <c r="X20" s="49"/>
      <c r="Y20" s="49"/>
      <c r="Z20" s="49"/>
      <c r="AA20" s="54"/>
      <c r="AB20" s="54"/>
      <c r="AC20" s="49"/>
      <c r="AD20" s="49"/>
      <c r="AE20" s="49"/>
      <c r="AF20" s="55"/>
      <c r="AH20" s="49"/>
      <c r="AI20" s="48"/>
      <c r="AJ20" s="49"/>
      <c r="AM20" s="48"/>
    </row>
    <row r="21" spans="1:39" s="52" customFormat="1" ht="15.35" x14ac:dyDescent="0.5">
      <c r="A21" s="46"/>
      <c r="B21" s="47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Q21" s="49"/>
      <c r="R21" s="49"/>
      <c r="S21" s="54"/>
      <c r="T21" s="49"/>
      <c r="U21" s="49"/>
      <c r="V21" s="49"/>
      <c r="W21" s="54"/>
      <c r="X21" s="49"/>
      <c r="Y21" s="49"/>
      <c r="Z21" s="49"/>
      <c r="AA21" s="54"/>
      <c r="AB21" s="54"/>
      <c r="AC21" s="49"/>
      <c r="AD21" s="49"/>
      <c r="AE21" s="49"/>
      <c r="AF21" s="55"/>
      <c r="AH21" s="49"/>
      <c r="AI21" s="48"/>
      <c r="AJ21" s="49"/>
      <c r="AM21" s="48"/>
    </row>
    <row r="22" spans="1:39" s="52" customFormat="1" ht="15.35" x14ac:dyDescent="0.5">
      <c r="A22" s="46"/>
      <c r="B22" s="47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Q22" s="49"/>
      <c r="R22" s="49"/>
      <c r="S22" s="54"/>
      <c r="T22" s="49"/>
      <c r="U22" s="49"/>
      <c r="V22" s="49"/>
      <c r="W22" s="54"/>
      <c r="X22" s="49"/>
      <c r="Y22" s="49"/>
      <c r="Z22" s="49"/>
      <c r="AA22" s="54"/>
      <c r="AB22" s="54"/>
      <c r="AC22" s="49"/>
      <c r="AD22" s="49"/>
      <c r="AE22" s="49"/>
      <c r="AF22" s="55"/>
      <c r="AH22" s="49"/>
      <c r="AI22" s="48"/>
      <c r="AJ22" s="49"/>
      <c r="AM22" s="48"/>
    </row>
    <row r="23" spans="1:39" s="52" customFormat="1" ht="15.35" x14ac:dyDescent="0.5">
      <c r="A23" s="46"/>
      <c r="B23" s="47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Q23" s="49"/>
      <c r="R23" s="49"/>
      <c r="S23" s="54"/>
      <c r="T23" s="49"/>
      <c r="U23" s="49"/>
      <c r="V23" s="49"/>
      <c r="W23" s="54"/>
      <c r="X23" s="49"/>
      <c r="Y23" s="49"/>
      <c r="Z23" s="49"/>
      <c r="AA23" s="54"/>
      <c r="AB23" s="54"/>
      <c r="AC23" s="49"/>
      <c r="AD23" s="49"/>
      <c r="AE23" s="49"/>
      <c r="AF23" s="55"/>
      <c r="AH23" s="49"/>
      <c r="AI23" s="48"/>
      <c r="AJ23" s="49"/>
      <c r="AM23" s="48"/>
    </row>
    <row r="24" spans="1:39" s="52" customFormat="1" ht="15.35" x14ac:dyDescent="0.5">
      <c r="A24" s="46"/>
      <c r="B24" s="47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Q24" s="49"/>
      <c r="R24" s="49"/>
      <c r="S24" s="54"/>
      <c r="T24" s="49"/>
      <c r="U24" s="49"/>
      <c r="V24" s="49"/>
      <c r="W24" s="54"/>
      <c r="X24" s="49"/>
      <c r="Y24" s="49"/>
      <c r="Z24" s="49"/>
      <c r="AA24" s="54"/>
      <c r="AB24" s="54"/>
      <c r="AC24" s="49"/>
      <c r="AD24" s="49"/>
      <c r="AE24" s="49"/>
      <c r="AF24" s="55"/>
      <c r="AH24" s="49"/>
      <c r="AI24" s="48"/>
      <c r="AJ24" s="49"/>
      <c r="AM24" s="48"/>
    </row>
    <row r="25" spans="1:39" s="52" customFormat="1" ht="15.35" x14ac:dyDescent="0.5">
      <c r="A25" s="46"/>
      <c r="B25" s="47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Q25" s="49"/>
      <c r="R25" s="49"/>
      <c r="S25" s="54"/>
      <c r="T25" s="49"/>
      <c r="U25" s="49"/>
      <c r="V25" s="49"/>
      <c r="W25" s="54"/>
      <c r="X25" s="49"/>
      <c r="Y25" s="49"/>
      <c r="Z25" s="49"/>
      <c r="AA25" s="54"/>
      <c r="AB25" s="54"/>
      <c r="AC25" s="49"/>
      <c r="AD25" s="49"/>
      <c r="AE25" s="49"/>
      <c r="AF25" s="55"/>
      <c r="AH25" s="49"/>
      <c r="AI25" s="48"/>
      <c r="AJ25" s="49"/>
      <c r="AM25" s="48"/>
    </row>
    <row r="26" spans="1:39" s="52" customFormat="1" ht="15.35" x14ac:dyDescent="0.5">
      <c r="A26" s="46"/>
      <c r="B26" s="47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Q26" s="49"/>
      <c r="R26" s="49"/>
      <c r="S26" s="54"/>
      <c r="T26" s="49"/>
      <c r="U26" s="49"/>
      <c r="V26" s="49"/>
      <c r="W26" s="54"/>
      <c r="X26" s="49"/>
      <c r="Y26" s="49"/>
      <c r="Z26" s="49"/>
      <c r="AA26" s="54"/>
      <c r="AB26" s="54"/>
      <c r="AC26" s="49"/>
      <c r="AD26" s="49"/>
      <c r="AE26" s="49"/>
      <c r="AF26" s="55"/>
      <c r="AH26" s="49"/>
      <c r="AI26" s="48"/>
      <c r="AJ26" s="49"/>
      <c r="AM26" s="48"/>
    </row>
    <row r="27" spans="1:39" s="52" customFormat="1" ht="15.35" x14ac:dyDescent="0.5">
      <c r="A27" s="46"/>
      <c r="B27" s="47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Q27" s="49"/>
      <c r="R27" s="49"/>
      <c r="S27" s="54"/>
      <c r="T27" s="49"/>
      <c r="U27" s="49"/>
      <c r="V27" s="49"/>
      <c r="W27" s="54"/>
      <c r="X27" s="49"/>
      <c r="Y27" s="49"/>
      <c r="Z27" s="49"/>
      <c r="AA27" s="54"/>
      <c r="AB27" s="54"/>
      <c r="AC27" s="49"/>
      <c r="AD27" s="49"/>
      <c r="AE27" s="49"/>
      <c r="AF27" s="55"/>
      <c r="AH27" s="49"/>
      <c r="AI27" s="48"/>
      <c r="AJ27" s="49"/>
      <c r="AM27" s="48"/>
    </row>
    <row r="28" spans="1:39" s="52" customFormat="1" ht="15.35" x14ac:dyDescent="0.5">
      <c r="A28" s="46"/>
      <c r="B28" s="47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Q28" s="49"/>
      <c r="R28" s="49"/>
      <c r="S28" s="54"/>
      <c r="T28" s="49"/>
      <c r="U28" s="49"/>
      <c r="V28" s="49"/>
      <c r="W28" s="54"/>
      <c r="X28" s="49"/>
      <c r="Y28" s="49"/>
      <c r="Z28" s="49"/>
      <c r="AA28" s="54"/>
      <c r="AB28" s="54"/>
      <c r="AC28" s="49"/>
      <c r="AD28" s="49"/>
      <c r="AE28" s="49"/>
      <c r="AF28" s="55"/>
      <c r="AH28" s="49"/>
      <c r="AI28" s="48"/>
      <c r="AJ28" s="49"/>
      <c r="AM28" s="48"/>
    </row>
    <row r="29" spans="1:39" s="52" customFormat="1" ht="15.35" x14ac:dyDescent="0.5">
      <c r="A29" s="46"/>
      <c r="B29" s="47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Q29" s="49"/>
      <c r="R29" s="49"/>
      <c r="S29" s="54"/>
      <c r="T29" s="49"/>
      <c r="U29" s="49"/>
      <c r="V29" s="49"/>
      <c r="W29" s="54"/>
      <c r="X29" s="49"/>
      <c r="Y29" s="49"/>
      <c r="Z29" s="49"/>
      <c r="AA29" s="54"/>
      <c r="AB29" s="54"/>
      <c r="AC29" s="49"/>
      <c r="AD29" s="49"/>
      <c r="AE29" s="49"/>
      <c r="AF29" s="55"/>
      <c r="AH29" s="49"/>
      <c r="AI29" s="48"/>
      <c r="AJ29" s="49"/>
      <c r="AM29" s="48"/>
    </row>
    <row r="30" spans="1:39" s="52" customFormat="1" ht="15.35" x14ac:dyDescent="0.5">
      <c r="A30" s="46"/>
      <c r="B30" s="47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Q30" s="49"/>
      <c r="R30" s="49"/>
      <c r="S30" s="54"/>
      <c r="T30" s="49"/>
      <c r="U30" s="49"/>
      <c r="V30" s="49"/>
      <c r="W30" s="54"/>
      <c r="X30" s="49"/>
      <c r="Y30" s="49"/>
      <c r="Z30" s="49"/>
      <c r="AA30" s="54"/>
      <c r="AB30" s="54"/>
      <c r="AC30" s="49"/>
      <c r="AD30" s="49"/>
      <c r="AE30" s="49"/>
      <c r="AF30" s="55"/>
      <c r="AH30" s="49"/>
      <c r="AI30" s="48"/>
      <c r="AJ30" s="49"/>
      <c r="AM30" s="48"/>
    </row>
    <row r="31" spans="1:39" s="52" customFormat="1" ht="15.35" x14ac:dyDescent="0.5">
      <c r="A31" s="46"/>
      <c r="B31" s="47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Q31" s="49"/>
      <c r="R31" s="49"/>
      <c r="S31" s="54"/>
      <c r="T31" s="49"/>
      <c r="U31" s="49"/>
      <c r="V31" s="49"/>
      <c r="W31" s="54"/>
      <c r="X31" s="49"/>
      <c r="Y31" s="49"/>
      <c r="Z31" s="49"/>
      <c r="AA31" s="54"/>
      <c r="AB31" s="54"/>
      <c r="AC31" s="49"/>
      <c r="AD31" s="49"/>
      <c r="AE31" s="49"/>
      <c r="AF31" s="55"/>
      <c r="AH31" s="49"/>
      <c r="AI31" s="48"/>
      <c r="AJ31" s="49"/>
      <c r="AM31" s="48"/>
    </row>
    <row r="32" spans="1:39" s="52" customFormat="1" ht="15.35" x14ac:dyDescent="0.5">
      <c r="A32" s="46"/>
      <c r="B32" s="47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Q32" s="49"/>
      <c r="R32" s="49"/>
      <c r="S32" s="54"/>
      <c r="T32" s="49"/>
      <c r="U32" s="49"/>
      <c r="V32" s="49"/>
      <c r="W32" s="54"/>
      <c r="X32" s="49"/>
      <c r="Y32" s="49"/>
      <c r="Z32" s="49"/>
      <c r="AA32" s="54"/>
      <c r="AB32" s="54"/>
      <c r="AC32" s="49"/>
      <c r="AD32" s="49"/>
      <c r="AE32" s="49"/>
      <c r="AF32" s="55"/>
      <c r="AH32" s="49"/>
      <c r="AI32" s="48"/>
      <c r="AJ32" s="49"/>
      <c r="AM32" s="48"/>
    </row>
    <row r="33" spans="1:39" s="52" customFormat="1" ht="15.35" x14ac:dyDescent="0.5">
      <c r="A33" s="46"/>
      <c r="B33" s="47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Q33" s="49"/>
      <c r="R33" s="49"/>
      <c r="S33" s="54"/>
      <c r="T33" s="49"/>
      <c r="U33" s="49"/>
      <c r="V33" s="49"/>
      <c r="W33" s="54"/>
      <c r="X33" s="49"/>
      <c r="Y33" s="49"/>
      <c r="Z33" s="49"/>
      <c r="AA33" s="54"/>
      <c r="AB33" s="54"/>
      <c r="AC33" s="49"/>
      <c r="AD33" s="49"/>
      <c r="AE33" s="49"/>
      <c r="AF33" s="55"/>
      <c r="AH33" s="49"/>
      <c r="AI33" s="48"/>
      <c r="AJ33" s="49"/>
      <c r="AM33" s="48"/>
    </row>
    <row r="34" spans="1:39" s="52" customFormat="1" ht="15.35" x14ac:dyDescent="0.5">
      <c r="A34" s="46"/>
      <c r="B34" s="47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Q34" s="49"/>
      <c r="R34" s="49"/>
      <c r="S34" s="54"/>
      <c r="T34" s="49"/>
      <c r="U34" s="49"/>
      <c r="V34" s="49"/>
      <c r="W34" s="54"/>
      <c r="X34" s="49"/>
      <c r="Y34" s="49"/>
      <c r="Z34" s="49"/>
      <c r="AA34" s="54"/>
      <c r="AB34" s="54"/>
      <c r="AC34" s="49"/>
      <c r="AD34" s="49"/>
      <c r="AE34" s="49"/>
      <c r="AF34" s="55"/>
      <c r="AH34" s="49"/>
      <c r="AI34" s="48"/>
      <c r="AJ34" s="49"/>
      <c r="AM34" s="48"/>
    </row>
    <row r="35" spans="1:39" s="52" customFormat="1" ht="15.35" x14ac:dyDescent="0.5">
      <c r="A35" s="46"/>
      <c r="B35" s="47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Q35" s="49"/>
      <c r="R35" s="49"/>
      <c r="S35" s="54"/>
      <c r="T35" s="49"/>
      <c r="U35" s="49"/>
      <c r="V35" s="49"/>
      <c r="W35" s="54"/>
      <c r="X35" s="49"/>
      <c r="Y35" s="49"/>
      <c r="Z35" s="49"/>
      <c r="AA35" s="54"/>
      <c r="AB35" s="54"/>
      <c r="AC35" s="49"/>
      <c r="AD35" s="49"/>
      <c r="AE35" s="49"/>
      <c r="AF35" s="55"/>
      <c r="AH35" s="49"/>
      <c r="AI35" s="48"/>
      <c r="AJ35" s="49"/>
      <c r="AM35" s="48"/>
    </row>
    <row r="36" spans="1:39" s="52" customFormat="1" ht="15.35" x14ac:dyDescent="0.5">
      <c r="A36" s="46"/>
      <c r="B36" s="47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Q36" s="49"/>
      <c r="R36" s="49"/>
      <c r="S36" s="54"/>
      <c r="T36" s="49"/>
      <c r="U36" s="49"/>
      <c r="V36" s="49"/>
      <c r="W36" s="54"/>
      <c r="X36" s="49"/>
      <c r="Y36" s="49"/>
      <c r="Z36" s="49"/>
      <c r="AA36" s="54"/>
      <c r="AB36" s="54"/>
      <c r="AC36" s="49"/>
      <c r="AD36" s="49"/>
      <c r="AE36" s="49"/>
      <c r="AF36" s="55"/>
      <c r="AH36" s="49"/>
      <c r="AI36" s="48"/>
      <c r="AJ36" s="49"/>
      <c r="AM36" s="48"/>
    </row>
    <row r="37" spans="1:39" s="52" customFormat="1" ht="15.35" x14ac:dyDescent="0.5">
      <c r="A37" s="46"/>
      <c r="B37" s="47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Q37" s="49"/>
      <c r="R37" s="49"/>
      <c r="S37" s="54"/>
      <c r="T37" s="49"/>
      <c r="U37" s="49"/>
      <c r="V37" s="49"/>
      <c r="W37" s="54"/>
      <c r="X37" s="49"/>
      <c r="Y37" s="49"/>
      <c r="Z37" s="49"/>
      <c r="AA37" s="54"/>
      <c r="AB37" s="54"/>
      <c r="AC37" s="49"/>
      <c r="AD37" s="49"/>
      <c r="AE37" s="49"/>
      <c r="AF37" s="58"/>
      <c r="AH37" s="49"/>
      <c r="AI37" s="48"/>
      <c r="AJ37" s="49"/>
      <c r="AM37" s="48"/>
    </row>
    <row r="38" spans="1:39" s="52" customFormat="1" ht="15.35" x14ac:dyDescent="0.5">
      <c r="A38" s="46"/>
      <c r="B38" s="47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Q38" s="49"/>
      <c r="R38" s="49"/>
      <c r="S38" s="54"/>
      <c r="T38" s="49"/>
      <c r="U38" s="49"/>
      <c r="V38" s="49"/>
      <c r="W38" s="54"/>
      <c r="X38" s="49"/>
      <c r="Y38" s="49"/>
      <c r="Z38" s="49"/>
      <c r="AA38" s="54"/>
      <c r="AB38" s="54"/>
      <c r="AC38" s="49"/>
      <c r="AD38" s="49"/>
      <c r="AE38" s="49"/>
      <c r="AF38" s="58"/>
      <c r="AH38" s="49"/>
      <c r="AI38" s="48"/>
      <c r="AJ38" s="49"/>
      <c r="AM38" s="48"/>
    </row>
    <row r="39" spans="1:39" s="52" customFormat="1" ht="15.35" x14ac:dyDescent="0.5">
      <c r="A39" s="46"/>
      <c r="B39" s="47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Q39" s="49"/>
      <c r="R39" s="49"/>
      <c r="S39" s="54"/>
      <c r="T39" s="49"/>
      <c r="U39" s="49"/>
      <c r="V39" s="49"/>
      <c r="W39" s="54"/>
      <c r="X39" s="49"/>
      <c r="Y39" s="49"/>
      <c r="Z39" s="49"/>
      <c r="AA39" s="54"/>
      <c r="AB39" s="54"/>
      <c r="AC39" s="49"/>
      <c r="AD39" s="49"/>
      <c r="AE39" s="49"/>
      <c r="AF39" s="58"/>
      <c r="AH39" s="49"/>
      <c r="AI39" s="48"/>
      <c r="AJ39" s="49"/>
      <c r="AM39" s="48"/>
    </row>
    <row r="40" spans="1:39" s="52" customFormat="1" ht="15.35" x14ac:dyDescent="0.5">
      <c r="A40" s="46"/>
      <c r="B40" s="47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Q40" s="49"/>
      <c r="R40" s="49"/>
      <c r="S40" s="54"/>
      <c r="T40" s="49"/>
      <c r="U40" s="49"/>
      <c r="V40" s="49"/>
      <c r="W40" s="54"/>
      <c r="X40" s="49"/>
      <c r="Y40" s="49"/>
      <c r="Z40" s="49"/>
      <c r="AA40" s="54"/>
      <c r="AB40" s="54"/>
      <c r="AC40" s="49"/>
      <c r="AD40" s="49"/>
      <c r="AE40" s="49"/>
      <c r="AF40" s="58"/>
      <c r="AH40" s="49"/>
      <c r="AI40" s="48"/>
      <c r="AJ40" s="49"/>
      <c r="AM40" s="48"/>
    </row>
    <row r="41" spans="1:39" s="52" customFormat="1" ht="15.35" x14ac:dyDescent="0.5">
      <c r="A41" s="46"/>
      <c r="B41" s="47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Q41" s="49"/>
      <c r="R41" s="49"/>
      <c r="S41" s="54"/>
      <c r="T41" s="49"/>
      <c r="U41" s="49"/>
      <c r="V41" s="49"/>
      <c r="W41" s="54"/>
      <c r="X41" s="49"/>
      <c r="Y41" s="49"/>
      <c r="Z41" s="49"/>
      <c r="AA41" s="54"/>
      <c r="AB41" s="54"/>
      <c r="AC41" s="49"/>
      <c r="AD41" s="49"/>
      <c r="AE41" s="49"/>
      <c r="AF41" s="58"/>
      <c r="AH41" s="49"/>
      <c r="AI41" s="48"/>
      <c r="AJ41" s="49"/>
      <c r="AM41" s="48"/>
    </row>
    <row r="42" spans="1:39" s="52" customFormat="1" ht="15.35" x14ac:dyDescent="0.5">
      <c r="A42" s="46"/>
      <c r="B42" s="47"/>
      <c r="C42" s="49"/>
      <c r="D42" s="49"/>
      <c r="E42" s="57"/>
      <c r="F42" s="49"/>
      <c r="G42" s="49"/>
      <c r="H42" s="49"/>
      <c r="I42" s="49"/>
      <c r="J42" s="49"/>
      <c r="K42" s="49"/>
      <c r="L42" s="49"/>
      <c r="M42" s="49"/>
      <c r="N42" s="49"/>
      <c r="O42" s="49"/>
      <c r="Q42" s="49"/>
      <c r="R42" s="49"/>
      <c r="S42" s="54"/>
      <c r="T42" s="49"/>
      <c r="U42" s="49"/>
      <c r="V42" s="49"/>
      <c r="W42" s="54"/>
      <c r="X42" s="49"/>
      <c r="Y42" s="49"/>
      <c r="Z42" s="49"/>
      <c r="AA42" s="54"/>
      <c r="AB42" s="54"/>
      <c r="AC42" s="49"/>
      <c r="AD42" s="49"/>
      <c r="AE42" s="49"/>
      <c r="AF42" s="58"/>
      <c r="AH42" s="49"/>
      <c r="AI42" s="48"/>
      <c r="AJ42" s="49"/>
      <c r="AM42" s="48"/>
    </row>
    <row r="43" spans="1:39" s="52" customFormat="1" ht="15.35" x14ac:dyDescent="0.5">
      <c r="A43" s="46"/>
      <c r="B43" s="47"/>
      <c r="C43" s="49"/>
      <c r="D43" s="49"/>
      <c r="E43" s="57"/>
      <c r="F43" s="49"/>
      <c r="G43" s="49"/>
      <c r="H43" s="49"/>
      <c r="I43" s="49"/>
      <c r="J43" s="49"/>
      <c r="K43" s="49"/>
      <c r="L43" s="49"/>
      <c r="M43" s="49"/>
      <c r="N43" s="49"/>
      <c r="O43" s="49"/>
      <c r="Q43" s="49"/>
      <c r="R43" s="49"/>
      <c r="S43" s="54"/>
      <c r="T43" s="49"/>
      <c r="U43" s="49"/>
      <c r="V43" s="49"/>
      <c r="W43" s="54"/>
      <c r="X43" s="49"/>
      <c r="Y43" s="49"/>
      <c r="Z43" s="49"/>
      <c r="AA43" s="54"/>
      <c r="AB43" s="54"/>
      <c r="AC43" s="49"/>
      <c r="AD43" s="49"/>
      <c r="AE43" s="49"/>
      <c r="AF43" s="58"/>
      <c r="AH43" s="49"/>
      <c r="AI43" s="48"/>
      <c r="AJ43" s="49"/>
      <c r="AM43" s="48"/>
    </row>
    <row r="44" spans="1:39" s="52" customFormat="1" ht="15.35" x14ac:dyDescent="0.5">
      <c r="A44" s="46"/>
      <c r="B44" s="47"/>
      <c r="C44" s="49"/>
      <c r="D44" s="49"/>
      <c r="E44" s="57"/>
      <c r="F44" s="49"/>
      <c r="G44" s="49"/>
      <c r="H44" s="49"/>
      <c r="I44" s="49"/>
      <c r="J44" s="49"/>
      <c r="K44" s="49"/>
      <c r="L44" s="49"/>
      <c r="M44" s="49"/>
      <c r="N44" s="49"/>
      <c r="O44" s="49"/>
      <c r="Q44" s="49"/>
      <c r="R44" s="49"/>
      <c r="S44" s="54"/>
      <c r="T44" s="49"/>
      <c r="U44" s="49"/>
      <c r="V44" s="49"/>
      <c r="W44" s="54"/>
      <c r="X44" s="49"/>
      <c r="Y44" s="49"/>
      <c r="Z44" s="49"/>
      <c r="AA44" s="54"/>
      <c r="AB44" s="54"/>
      <c r="AC44" s="49"/>
      <c r="AD44" s="49"/>
      <c r="AE44" s="49"/>
      <c r="AF44" s="58"/>
      <c r="AH44" s="49"/>
      <c r="AI44" s="48"/>
      <c r="AJ44" s="49"/>
      <c r="AM44" s="48"/>
    </row>
    <row r="45" spans="1:39" s="52" customFormat="1" ht="15.35" x14ac:dyDescent="0.5">
      <c r="A45" s="46"/>
      <c r="B45" s="47"/>
      <c r="C45" s="49"/>
      <c r="D45" s="49"/>
      <c r="E45" s="57"/>
      <c r="F45" s="49"/>
      <c r="G45" s="49"/>
      <c r="H45" s="49"/>
      <c r="I45" s="49"/>
      <c r="J45" s="49"/>
      <c r="K45" s="49"/>
      <c r="L45" s="49"/>
      <c r="M45" s="49"/>
      <c r="N45" s="49"/>
      <c r="O45" s="49"/>
      <c r="Q45" s="49"/>
      <c r="R45" s="49"/>
      <c r="S45" s="54"/>
      <c r="T45" s="49"/>
      <c r="U45" s="49"/>
      <c r="V45" s="49"/>
      <c r="W45" s="54"/>
      <c r="X45" s="49"/>
      <c r="Y45" s="49"/>
      <c r="Z45" s="49"/>
      <c r="AA45" s="54"/>
      <c r="AB45" s="54"/>
      <c r="AC45" s="49"/>
      <c r="AD45" s="49"/>
      <c r="AE45" s="49"/>
      <c r="AF45" s="58"/>
      <c r="AH45" s="49"/>
      <c r="AI45" s="48"/>
      <c r="AJ45" s="49"/>
      <c r="AM45" s="48"/>
    </row>
    <row r="46" spans="1:39" s="52" customFormat="1" ht="15.35" x14ac:dyDescent="0.5">
      <c r="A46" s="46"/>
      <c r="B46" s="47"/>
      <c r="C46" s="49"/>
      <c r="D46" s="49"/>
      <c r="E46" s="57"/>
      <c r="F46" s="49"/>
      <c r="G46" s="49"/>
      <c r="H46" s="49"/>
      <c r="I46" s="49"/>
      <c r="J46" s="49"/>
      <c r="K46" s="49"/>
      <c r="L46" s="49"/>
      <c r="M46" s="49"/>
      <c r="N46" s="49"/>
      <c r="O46" s="49"/>
      <c r="Q46" s="49"/>
      <c r="R46" s="49"/>
      <c r="S46" s="54"/>
      <c r="T46" s="49"/>
      <c r="U46" s="49"/>
      <c r="V46" s="49"/>
      <c r="W46" s="54"/>
      <c r="X46" s="49"/>
      <c r="Y46" s="49"/>
      <c r="Z46" s="49"/>
      <c r="AA46" s="54"/>
      <c r="AB46" s="54"/>
      <c r="AC46" s="49"/>
      <c r="AD46" s="49"/>
      <c r="AE46" s="49"/>
      <c r="AF46" s="58"/>
      <c r="AH46" s="49"/>
      <c r="AI46" s="48"/>
      <c r="AJ46" s="49"/>
      <c r="AM46" s="48"/>
    </row>
    <row r="47" spans="1:39" s="52" customFormat="1" ht="15.35" x14ac:dyDescent="0.5">
      <c r="A47" s="46"/>
      <c r="B47" s="47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Q47" s="49"/>
      <c r="R47" s="49"/>
      <c r="S47" s="54"/>
      <c r="T47" s="49"/>
      <c r="U47" s="49"/>
      <c r="V47" s="49"/>
      <c r="W47" s="54"/>
      <c r="X47" s="49"/>
      <c r="Y47" s="49"/>
      <c r="Z47" s="49"/>
      <c r="AA47" s="54"/>
      <c r="AB47" s="54"/>
      <c r="AC47" s="49"/>
      <c r="AD47" s="49"/>
      <c r="AE47" s="49"/>
      <c r="AF47" s="58"/>
      <c r="AH47" s="49"/>
      <c r="AI47" s="48"/>
      <c r="AJ47" s="49"/>
      <c r="AM47" s="48"/>
    </row>
    <row r="48" spans="1:39" s="52" customFormat="1" ht="15.35" x14ac:dyDescent="0.5">
      <c r="A48" s="46"/>
      <c r="B48" s="47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Q48" s="49"/>
      <c r="R48" s="49"/>
      <c r="S48" s="54"/>
      <c r="T48" s="49"/>
      <c r="U48" s="49"/>
      <c r="V48" s="49"/>
      <c r="W48" s="54"/>
      <c r="X48" s="49"/>
      <c r="Y48" s="49"/>
      <c r="Z48" s="49"/>
      <c r="AA48" s="54"/>
      <c r="AB48" s="54"/>
      <c r="AC48" s="49"/>
      <c r="AD48" s="49"/>
      <c r="AE48" s="49"/>
      <c r="AF48" s="55"/>
      <c r="AH48" s="49"/>
      <c r="AI48" s="48"/>
      <c r="AJ48" s="49"/>
      <c r="AM48" s="48"/>
    </row>
    <row r="49" spans="1:39" s="52" customFormat="1" ht="15.35" x14ac:dyDescent="0.5">
      <c r="A49" s="46"/>
      <c r="B49" s="47"/>
      <c r="C49" s="49"/>
      <c r="D49" s="49"/>
      <c r="E49" s="57"/>
      <c r="F49" s="49"/>
      <c r="G49" s="49"/>
      <c r="H49" s="49"/>
      <c r="I49" s="49"/>
      <c r="J49" s="49"/>
      <c r="K49" s="49"/>
      <c r="L49" s="49"/>
      <c r="M49" s="49"/>
      <c r="N49" s="49"/>
      <c r="O49" s="49"/>
      <c r="Q49" s="49"/>
      <c r="R49" s="49"/>
      <c r="S49" s="54"/>
      <c r="T49" s="49"/>
      <c r="U49" s="49"/>
      <c r="V49" s="49"/>
      <c r="W49" s="54"/>
      <c r="X49" s="49"/>
      <c r="Y49" s="49"/>
      <c r="Z49" s="49"/>
      <c r="AA49" s="54"/>
      <c r="AB49" s="54"/>
      <c r="AC49" s="49"/>
      <c r="AD49" s="49"/>
      <c r="AE49" s="49"/>
      <c r="AF49" s="55"/>
      <c r="AH49" s="49"/>
      <c r="AI49" s="48"/>
      <c r="AJ49" s="49"/>
      <c r="AM49" s="48"/>
    </row>
    <row r="50" spans="1:39" s="52" customFormat="1" ht="15.35" x14ac:dyDescent="0.5">
      <c r="A50" s="46"/>
      <c r="B50" s="47"/>
      <c r="C50" s="49"/>
      <c r="D50" s="49"/>
      <c r="E50" s="57"/>
      <c r="F50" s="49"/>
      <c r="G50" s="49"/>
      <c r="H50" s="49"/>
      <c r="I50" s="49"/>
      <c r="J50" s="49"/>
      <c r="K50" s="49"/>
      <c r="L50" s="49"/>
      <c r="M50" s="49"/>
      <c r="N50" s="49"/>
      <c r="O50" s="49"/>
      <c r="Q50" s="49"/>
      <c r="R50" s="49"/>
      <c r="S50" s="54"/>
      <c r="T50" s="49"/>
      <c r="U50" s="49"/>
      <c r="V50" s="49"/>
      <c r="W50" s="54"/>
      <c r="X50" s="49"/>
      <c r="Y50" s="49"/>
      <c r="Z50" s="49"/>
      <c r="AA50" s="54"/>
      <c r="AB50" s="54"/>
      <c r="AC50" s="49"/>
      <c r="AD50" s="49"/>
      <c r="AE50" s="49"/>
      <c r="AF50" s="55"/>
      <c r="AH50" s="49"/>
      <c r="AI50" s="48"/>
      <c r="AJ50" s="49"/>
      <c r="AM50" s="48"/>
    </row>
    <row r="51" spans="1:39" s="52" customFormat="1" ht="15.35" x14ac:dyDescent="0.5">
      <c r="A51" s="46"/>
      <c r="B51" s="47"/>
      <c r="C51" s="49"/>
      <c r="D51" s="49"/>
      <c r="E51" s="57"/>
      <c r="F51" s="49"/>
      <c r="G51" s="49"/>
      <c r="H51" s="49"/>
      <c r="I51" s="49"/>
      <c r="J51" s="49"/>
      <c r="K51" s="49"/>
      <c r="L51" s="49"/>
      <c r="M51" s="49"/>
      <c r="N51" s="49"/>
      <c r="O51" s="49"/>
      <c r="Q51" s="49"/>
      <c r="R51" s="49"/>
      <c r="S51" s="54"/>
      <c r="T51" s="49"/>
      <c r="U51" s="49"/>
      <c r="V51" s="49"/>
      <c r="W51" s="54"/>
      <c r="X51" s="49"/>
      <c r="Y51" s="49"/>
      <c r="Z51" s="49"/>
      <c r="AA51" s="54"/>
      <c r="AB51" s="54"/>
      <c r="AC51" s="49"/>
      <c r="AD51" s="49"/>
      <c r="AE51" s="49"/>
      <c r="AF51" s="55"/>
      <c r="AH51" s="49"/>
      <c r="AI51" s="48"/>
      <c r="AJ51" s="49"/>
      <c r="AM51" s="48"/>
    </row>
    <row r="52" spans="1:39" s="52" customFormat="1" ht="15.35" x14ac:dyDescent="0.5">
      <c r="A52" s="46"/>
      <c r="B52" s="47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Q52" s="49"/>
      <c r="R52" s="49"/>
      <c r="S52" s="54"/>
      <c r="T52" s="49"/>
      <c r="U52" s="49"/>
      <c r="V52" s="49"/>
      <c r="W52" s="54"/>
      <c r="X52" s="49"/>
      <c r="Y52" s="49"/>
      <c r="Z52" s="49"/>
      <c r="AA52" s="54"/>
      <c r="AB52" s="54"/>
      <c r="AC52" s="49"/>
      <c r="AD52" s="49"/>
      <c r="AE52" s="49"/>
      <c r="AF52" s="55"/>
      <c r="AH52" s="49"/>
      <c r="AI52" s="48"/>
      <c r="AJ52" s="49"/>
      <c r="AM52" s="48"/>
    </row>
    <row r="53" spans="1:39" s="52" customFormat="1" ht="15.35" x14ac:dyDescent="0.5">
      <c r="A53" s="46"/>
      <c r="B53" s="47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Q53" s="49"/>
      <c r="R53" s="49"/>
      <c r="S53" s="54"/>
      <c r="T53" s="49"/>
      <c r="U53" s="49"/>
      <c r="V53" s="49"/>
      <c r="W53" s="54"/>
      <c r="X53" s="49"/>
      <c r="Y53" s="49"/>
      <c r="Z53" s="49"/>
      <c r="AA53" s="54"/>
      <c r="AB53" s="54"/>
      <c r="AC53" s="49"/>
      <c r="AD53" s="49"/>
      <c r="AE53" s="49"/>
      <c r="AF53" s="55"/>
      <c r="AH53" s="49"/>
      <c r="AI53" s="48"/>
      <c r="AJ53" s="49"/>
      <c r="AM53" s="48"/>
    </row>
    <row r="54" spans="1:39" s="52" customFormat="1" ht="15.35" x14ac:dyDescent="0.5">
      <c r="A54" s="46"/>
      <c r="B54" s="47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Q54" s="49"/>
      <c r="R54" s="49"/>
      <c r="S54" s="54"/>
      <c r="T54" s="49"/>
      <c r="U54" s="49"/>
      <c r="V54" s="49"/>
      <c r="W54" s="54"/>
      <c r="X54" s="49"/>
      <c r="Y54" s="49"/>
      <c r="Z54" s="49"/>
      <c r="AA54" s="54"/>
      <c r="AB54" s="54"/>
      <c r="AC54" s="49"/>
      <c r="AD54" s="49"/>
      <c r="AE54" s="49"/>
      <c r="AF54" s="55"/>
      <c r="AH54" s="49"/>
      <c r="AI54" s="48"/>
      <c r="AJ54" s="49"/>
      <c r="AM54" s="48"/>
    </row>
    <row r="55" spans="1:39" s="52" customFormat="1" ht="15.35" x14ac:dyDescent="0.5">
      <c r="A55" s="46"/>
      <c r="B55" s="47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Q55" s="49"/>
      <c r="R55" s="49"/>
      <c r="S55" s="54"/>
      <c r="T55" s="49"/>
      <c r="U55" s="49"/>
      <c r="V55" s="49"/>
      <c r="W55" s="54"/>
      <c r="X55" s="49"/>
      <c r="Y55" s="49"/>
      <c r="Z55" s="49"/>
      <c r="AA55" s="54"/>
      <c r="AB55" s="54"/>
      <c r="AC55" s="49"/>
      <c r="AD55" s="49"/>
      <c r="AE55" s="49"/>
      <c r="AF55" s="59"/>
      <c r="AH55" s="49"/>
      <c r="AI55" s="48"/>
      <c r="AJ55" s="49"/>
      <c r="AM55" s="48"/>
    </row>
    <row r="56" spans="1:39" s="52" customFormat="1" ht="15.35" x14ac:dyDescent="0.5">
      <c r="A56" s="46"/>
      <c r="B56" s="47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Q56" s="49"/>
      <c r="R56" s="49"/>
      <c r="S56" s="54"/>
      <c r="T56" s="49"/>
      <c r="U56" s="49"/>
      <c r="V56" s="49"/>
      <c r="W56" s="54"/>
      <c r="X56" s="49"/>
      <c r="Y56" s="49"/>
      <c r="Z56" s="49"/>
      <c r="AA56" s="54"/>
      <c r="AB56" s="54"/>
      <c r="AC56" s="49"/>
      <c r="AD56" s="49"/>
      <c r="AE56" s="49"/>
      <c r="AF56" s="59"/>
      <c r="AH56" s="49"/>
      <c r="AI56" s="48"/>
      <c r="AJ56" s="49"/>
      <c r="AM56" s="48"/>
    </row>
    <row r="57" spans="1:39" s="52" customFormat="1" ht="15.35" x14ac:dyDescent="0.5">
      <c r="A57" s="46"/>
      <c r="B57" s="47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Q57" s="49"/>
      <c r="R57" s="49"/>
      <c r="S57" s="54"/>
      <c r="T57" s="49"/>
      <c r="U57" s="49"/>
      <c r="V57" s="49"/>
      <c r="W57" s="54"/>
      <c r="X57" s="49"/>
      <c r="Y57" s="49"/>
      <c r="Z57" s="49"/>
      <c r="AA57" s="54"/>
      <c r="AB57" s="54"/>
      <c r="AC57" s="49"/>
      <c r="AD57" s="49"/>
      <c r="AE57" s="49"/>
      <c r="AF57" s="58"/>
      <c r="AH57" s="49"/>
      <c r="AI57" s="48"/>
      <c r="AJ57" s="49"/>
      <c r="AM57" s="48"/>
    </row>
    <row r="58" spans="1:39" s="52" customFormat="1" ht="15.35" x14ac:dyDescent="0.5">
      <c r="A58" s="46"/>
      <c r="B58" s="47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Q58" s="49"/>
      <c r="R58" s="49"/>
      <c r="S58" s="54"/>
      <c r="T58" s="49"/>
      <c r="U58" s="49"/>
      <c r="V58" s="49"/>
      <c r="W58" s="54"/>
      <c r="X58" s="49"/>
      <c r="Y58" s="49"/>
      <c r="Z58" s="49"/>
      <c r="AA58" s="54"/>
      <c r="AB58" s="54"/>
      <c r="AC58" s="49"/>
      <c r="AD58" s="49"/>
      <c r="AE58" s="49"/>
      <c r="AF58" s="55"/>
      <c r="AH58" s="49"/>
      <c r="AI58" s="48"/>
      <c r="AJ58" s="49"/>
      <c r="AM58" s="48"/>
    </row>
    <row r="59" spans="1:39" s="52" customFormat="1" ht="15.35" x14ac:dyDescent="0.5">
      <c r="A59" s="46"/>
      <c r="B59" s="47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Q59" s="49"/>
      <c r="R59" s="49"/>
      <c r="S59" s="54"/>
      <c r="T59" s="49"/>
      <c r="U59" s="49"/>
      <c r="V59" s="49"/>
      <c r="W59" s="54"/>
      <c r="X59" s="49"/>
      <c r="Y59" s="49"/>
      <c r="Z59" s="49"/>
      <c r="AA59" s="54"/>
      <c r="AB59" s="54"/>
      <c r="AC59" s="49"/>
      <c r="AD59" s="49"/>
      <c r="AE59" s="49"/>
      <c r="AF59" s="55"/>
      <c r="AH59" s="49"/>
      <c r="AI59" s="48"/>
      <c r="AJ59" s="49"/>
      <c r="AM59" s="48"/>
    </row>
    <row r="60" spans="1:39" s="52" customFormat="1" ht="15.35" x14ac:dyDescent="0.5">
      <c r="A60" s="46"/>
      <c r="B60" s="47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Q60" s="49"/>
      <c r="R60" s="49"/>
      <c r="S60" s="54"/>
      <c r="T60" s="49"/>
      <c r="U60" s="49"/>
      <c r="V60" s="49"/>
      <c r="W60" s="54"/>
      <c r="X60" s="49"/>
      <c r="Y60" s="49"/>
      <c r="Z60" s="49"/>
      <c r="AA60" s="54"/>
      <c r="AB60" s="54"/>
      <c r="AC60" s="49"/>
      <c r="AD60" s="49"/>
      <c r="AE60" s="49"/>
      <c r="AF60" s="55"/>
      <c r="AH60" s="49"/>
      <c r="AI60" s="48"/>
      <c r="AJ60" s="49"/>
      <c r="AM60" s="48"/>
    </row>
    <row r="61" spans="1:39" s="52" customFormat="1" ht="15.35" x14ac:dyDescent="0.5">
      <c r="A61" s="46"/>
      <c r="B61" s="47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Q61" s="49"/>
      <c r="R61" s="49"/>
      <c r="S61" s="54"/>
      <c r="T61" s="49"/>
      <c r="U61" s="49"/>
      <c r="V61" s="49"/>
      <c r="W61" s="54"/>
      <c r="X61" s="49"/>
      <c r="Y61" s="49"/>
      <c r="Z61" s="49"/>
      <c r="AA61" s="54"/>
      <c r="AB61" s="54"/>
      <c r="AC61" s="49"/>
      <c r="AD61" s="49"/>
      <c r="AE61" s="49"/>
      <c r="AF61" s="55"/>
      <c r="AH61" s="49"/>
      <c r="AI61" s="48"/>
      <c r="AJ61" s="49"/>
      <c r="AM61" s="48"/>
    </row>
    <row r="62" spans="1:39" s="52" customFormat="1" ht="15.35" x14ac:dyDescent="0.5">
      <c r="A62" s="46"/>
      <c r="B62" s="47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Q62" s="49"/>
      <c r="R62" s="49"/>
      <c r="S62" s="54"/>
      <c r="T62" s="49"/>
      <c r="U62" s="49"/>
      <c r="V62" s="49"/>
      <c r="W62" s="54"/>
      <c r="X62" s="49"/>
      <c r="Y62" s="49"/>
      <c r="Z62" s="49"/>
      <c r="AA62" s="54"/>
      <c r="AB62" s="54"/>
      <c r="AC62" s="49"/>
      <c r="AD62" s="49"/>
      <c r="AE62" s="49"/>
      <c r="AF62" s="59"/>
      <c r="AH62" s="49"/>
      <c r="AI62" s="48"/>
      <c r="AJ62" s="49"/>
      <c r="AM62" s="48"/>
    </row>
    <row r="63" spans="1:39" s="52" customFormat="1" ht="15.35" x14ac:dyDescent="0.5">
      <c r="A63" s="46"/>
      <c r="B63" s="47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Q63" s="49"/>
      <c r="R63" s="49"/>
      <c r="S63" s="54"/>
      <c r="T63" s="49"/>
      <c r="U63" s="49"/>
      <c r="V63" s="49"/>
      <c r="W63" s="54"/>
      <c r="X63" s="49"/>
      <c r="Y63" s="49"/>
      <c r="Z63" s="49"/>
      <c r="AA63" s="54"/>
      <c r="AB63" s="54"/>
      <c r="AC63" s="49"/>
      <c r="AD63" s="49"/>
      <c r="AE63" s="49"/>
      <c r="AF63" s="59"/>
      <c r="AH63" s="49"/>
      <c r="AI63" s="48"/>
      <c r="AJ63" s="49"/>
      <c r="AM63" s="48"/>
    </row>
    <row r="64" spans="1:39" s="52" customFormat="1" ht="15.35" x14ac:dyDescent="0.5">
      <c r="A64" s="46"/>
      <c r="B64" s="47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Q64" s="49"/>
      <c r="R64" s="49"/>
      <c r="S64" s="54"/>
      <c r="T64" s="49"/>
      <c r="U64" s="49"/>
      <c r="V64" s="49"/>
      <c r="W64" s="54"/>
      <c r="X64" s="49"/>
      <c r="Y64" s="49"/>
      <c r="Z64" s="49"/>
      <c r="AA64" s="54"/>
      <c r="AB64" s="54"/>
      <c r="AC64" s="49"/>
      <c r="AD64" s="49"/>
      <c r="AE64" s="49"/>
      <c r="AF64" s="59"/>
      <c r="AH64" s="49"/>
      <c r="AI64" s="48"/>
      <c r="AJ64" s="49"/>
      <c r="AM64" s="48"/>
    </row>
    <row r="65" spans="1:39" s="52" customFormat="1" ht="15.35" x14ac:dyDescent="0.5">
      <c r="A65" s="46"/>
      <c r="B65" s="47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Q65" s="49"/>
      <c r="R65" s="49"/>
      <c r="S65" s="54"/>
      <c r="T65" s="49"/>
      <c r="U65" s="49"/>
      <c r="V65" s="49"/>
      <c r="W65" s="54"/>
      <c r="X65" s="49"/>
      <c r="Y65" s="49"/>
      <c r="Z65" s="49"/>
      <c r="AA65" s="54"/>
      <c r="AB65" s="54"/>
      <c r="AC65" s="49"/>
      <c r="AD65" s="49"/>
      <c r="AE65" s="49"/>
      <c r="AF65" s="59"/>
      <c r="AH65" s="49"/>
      <c r="AI65" s="48"/>
      <c r="AJ65" s="49"/>
      <c r="AM65" s="48"/>
    </row>
    <row r="66" spans="1:39" s="52" customFormat="1" ht="15.35" x14ac:dyDescent="0.5">
      <c r="A66" s="46"/>
      <c r="B66" s="47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Q66" s="49"/>
      <c r="R66" s="49"/>
      <c r="S66" s="54"/>
      <c r="T66" s="49"/>
      <c r="U66" s="49"/>
      <c r="V66" s="49"/>
      <c r="W66" s="54"/>
      <c r="X66" s="49"/>
      <c r="Y66" s="49"/>
      <c r="Z66" s="49"/>
      <c r="AA66" s="54"/>
      <c r="AB66" s="54"/>
      <c r="AC66" s="49"/>
      <c r="AD66" s="49"/>
      <c r="AE66" s="49"/>
      <c r="AF66" s="59"/>
      <c r="AH66" s="49"/>
      <c r="AI66" s="48"/>
      <c r="AJ66" s="49"/>
      <c r="AM66" s="48"/>
    </row>
    <row r="67" spans="1:39" s="52" customFormat="1" ht="15.35" x14ac:dyDescent="0.5">
      <c r="A67" s="46"/>
      <c r="B67" s="47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Q67" s="49"/>
      <c r="R67" s="49"/>
      <c r="S67" s="54"/>
      <c r="T67" s="49"/>
      <c r="U67" s="49"/>
      <c r="V67" s="49"/>
      <c r="W67" s="54"/>
      <c r="X67" s="49"/>
      <c r="Y67" s="49"/>
      <c r="Z67" s="49"/>
      <c r="AA67" s="54"/>
      <c r="AB67" s="54"/>
      <c r="AC67" s="49"/>
      <c r="AD67" s="49"/>
      <c r="AE67" s="49"/>
      <c r="AF67" s="59"/>
      <c r="AH67" s="49"/>
      <c r="AI67" s="48"/>
      <c r="AJ67" s="49"/>
      <c r="AM67" s="48"/>
    </row>
    <row r="68" spans="1:39" s="52" customFormat="1" ht="15.35" x14ac:dyDescent="0.5">
      <c r="A68" s="46"/>
      <c r="B68" s="47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Q68" s="49"/>
      <c r="R68" s="49"/>
      <c r="S68" s="54"/>
      <c r="T68" s="49"/>
      <c r="U68" s="49"/>
      <c r="V68" s="49"/>
      <c r="W68" s="54"/>
      <c r="X68" s="49"/>
      <c r="Y68" s="49"/>
      <c r="Z68" s="49"/>
      <c r="AA68" s="54"/>
      <c r="AB68" s="54"/>
      <c r="AC68" s="49"/>
      <c r="AD68" s="49"/>
      <c r="AE68" s="49"/>
      <c r="AF68" s="59"/>
      <c r="AH68" s="49"/>
      <c r="AI68" s="48"/>
      <c r="AJ68" s="49"/>
      <c r="AM68" s="48"/>
    </row>
    <row r="69" spans="1:39" s="52" customFormat="1" ht="15.35" x14ac:dyDescent="0.5">
      <c r="A69" s="46"/>
      <c r="B69" s="47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Q69" s="49"/>
      <c r="R69" s="49"/>
      <c r="S69" s="54"/>
      <c r="T69" s="49"/>
      <c r="U69" s="49"/>
      <c r="V69" s="49"/>
      <c r="W69" s="54"/>
      <c r="X69" s="49"/>
      <c r="Y69" s="49"/>
      <c r="Z69" s="49"/>
      <c r="AA69" s="54"/>
      <c r="AB69" s="54"/>
      <c r="AC69" s="49"/>
      <c r="AD69" s="49"/>
      <c r="AE69" s="49"/>
      <c r="AF69" s="59"/>
      <c r="AH69" s="49"/>
      <c r="AI69" s="48"/>
      <c r="AJ69" s="49"/>
      <c r="AM69" s="48"/>
    </row>
    <row r="70" spans="1:39" s="52" customFormat="1" ht="15.35" x14ac:dyDescent="0.5">
      <c r="A70" s="46"/>
      <c r="B70" s="47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Q70" s="49"/>
      <c r="R70" s="49"/>
      <c r="S70" s="54"/>
      <c r="T70" s="49"/>
      <c r="U70" s="49"/>
      <c r="V70" s="49"/>
      <c r="W70" s="54"/>
      <c r="X70" s="49"/>
      <c r="Y70" s="49"/>
      <c r="Z70" s="49"/>
      <c r="AA70" s="54"/>
      <c r="AB70" s="54"/>
      <c r="AC70" s="49"/>
      <c r="AD70" s="49"/>
      <c r="AE70" s="49"/>
      <c r="AF70" s="59"/>
      <c r="AH70" s="49"/>
      <c r="AI70" s="48"/>
      <c r="AJ70" s="49"/>
      <c r="AM70" s="48"/>
    </row>
    <row r="71" spans="1:39" s="52" customFormat="1" ht="15.35" x14ac:dyDescent="0.5">
      <c r="A71" s="46"/>
      <c r="B71" s="47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Q71" s="49"/>
      <c r="R71" s="49"/>
      <c r="S71" s="54"/>
      <c r="T71" s="49"/>
      <c r="U71" s="49"/>
      <c r="V71" s="49"/>
      <c r="W71" s="54"/>
      <c r="X71" s="49"/>
      <c r="Y71" s="49"/>
      <c r="Z71" s="49"/>
      <c r="AA71" s="54"/>
      <c r="AB71" s="54"/>
      <c r="AC71" s="49"/>
      <c r="AD71" s="49"/>
      <c r="AE71" s="49"/>
      <c r="AF71" s="59"/>
      <c r="AH71" s="49"/>
      <c r="AI71" s="48"/>
      <c r="AJ71" s="49"/>
      <c r="AM71" s="48"/>
    </row>
    <row r="72" spans="1:39" s="52" customFormat="1" ht="15.35" x14ac:dyDescent="0.5">
      <c r="A72" s="46"/>
      <c r="B72" s="47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Q72" s="49"/>
      <c r="R72" s="49"/>
      <c r="S72" s="54"/>
      <c r="T72" s="49"/>
      <c r="U72" s="49"/>
      <c r="V72" s="49"/>
      <c r="W72" s="54"/>
      <c r="X72" s="49"/>
      <c r="Y72" s="49"/>
      <c r="Z72" s="49"/>
      <c r="AA72" s="54"/>
      <c r="AB72" s="54"/>
      <c r="AC72" s="49"/>
      <c r="AD72" s="49"/>
      <c r="AE72" s="49"/>
      <c r="AF72" s="59"/>
      <c r="AH72" s="49"/>
      <c r="AI72" s="48"/>
      <c r="AJ72" s="49"/>
      <c r="AM72" s="48"/>
    </row>
    <row r="73" spans="1:39" s="52" customFormat="1" ht="15.35" x14ac:dyDescent="0.5">
      <c r="A73" s="46"/>
      <c r="B73" s="47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Q73" s="49"/>
      <c r="R73" s="49"/>
      <c r="S73" s="54"/>
      <c r="T73" s="49"/>
      <c r="U73" s="49"/>
      <c r="V73" s="49"/>
      <c r="W73" s="54"/>
      <c r="X73" s="49"/>
      <c r="Y73" s="49"/>
      <c r="Z73" s="49"/>
      <c r="AA73" s="54"/>
      <c r="AB73" s="54"/>
      <c r="AC73" s="49"/>
      <c r="AD73" s="49"/>
      <c r="AE73" s="49"/>
      <c r="AF73" s="58"/>
      <c r="AH73" s="49"/>
      <c r="AI73" s="48"/>
      <c r="AJ73" s="49"/>
      <c r="AM73" s="48"/>
    </row>
    <row r="74" spans="1:39" s="52" customFormat="1" ht="15.35" x14ac:dyDescent="0.5">
      <c r="A74" s="46"/>
      <c r="B74" s="47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Q74" s="49"/>
      <c r="R74" s="49"/>
      <c r="S74" s="54"/>
      <c r="T74" s="49"/>
      <c r="U74" s="49"/>
      <c r="V74" s="49"/>
      <c r="W74" s="54"/>
      <c r="X74" s="49"/>
      <c r="Y74" s="49"/>
      <c r="Z74" s="49"/>
      <c r="AA74" s="54"/>
      <c r="AB74" s="54"/>
      <c r="AC74" s="49"/>
      <c r="AD74" s="49"/>
      <c r="AE74" s="49"/>
      <c r="AF74" s="58"/>
      <c r="AH74" s="49"/>
      <c r="AI74" s="48"/>
      <c r="AJ74" s="49"/>
      <c r="AM74" s="48"/>
    </row>
    <row r="75" spans="1:39" s="52" customFormat="1" ht="15.35" x14ac:dyDescent="0.5">
      <c r="A75" s="46"/>
      <c r="B75" s="47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Q75" s="49"/>
      <c r="R75" s="49"/>
      <c r="S75" s="54"/>
      <c r="T75" s="49"/>
      <c r="U75" s="49"/>
      <c r="V75" s="49"/>
      <c r="W75" s="54"/>
      <c r="X75" s="49"/>
      <c r="Y75" s="49"/>
      <c r="Z75" s="49"/>
      <c r="AA75" s="54"/>
      <c r="AB75" s="54"/>
      <c r="AC75" s="49"/>
      <c r="AD75" s="49"/>
      <c r="AE75" s="49"/>
      <c r="AF75" s="58"/>
      <c r="AH75" s="49"/>
      <c r="AI75" s="48"/>
      <c r="AJ75" s="49"/>
      <c r="AM75" s="48"/>
    </row>
    <row r="76" spans="1:39" s="52" customFormat="1" ht="15.35" x14ac:dyDescent="0.5">
      <c r="A76" s="46"/>
      <c r="B76" s="47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Q76" s="49"/>
      <c r="R76" s="49"/>
      <c r="S76" s="54"/>
      <c r="T76" s="49"/>
      <c r="U76" s="49"/>
      <c r="V76" s="49"/>
      <c r="W76" s="54"/>
      <c r="X76" s="49"/>
      <c r="Y76" s="49"/>
      <c r="Z76" s="49"/>
      <c r="AA76" s="54"/>
      <c r="AB76" s="54"/>
      <c r="AC76" s="49"/>
      <c r="AD76" s="49"/>
      <c r="AE76" s="49"/>
      <c r="AF76" s="58"/>
      <c r="AH76" s="49"/>
      <c r="AI76" s="48"/>
      <c r="AJ76" s="49"/>
      <c r="AM76" s="48"/>
    </row>
    <row r="77" spans="1:39" s="52" customFormat="1" ht="15.35" x14ac:dyDescent="0.5">
      <c r="A77" s="46"/>
      <c r="B77" s="47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Q77" s="49"/>
      <c r="R77" s="49"/>
      <c r="S77" s="54"/>
      <c r="T77" s="49"/>
      <c r="U77" s="49"/>
      <c r="V77" s="49"/>
      <c r="W77" s="54"/>
      <c r="X77" s="49"/>
      <c r="Y77" s="49"/>
      <c r="Z77" s="49"/>
      <c r="AA77" s="54"/>
      <c r="AB77" s="54"/>
      <c r="AC77" s="49"/>
      <c r="AD77" s="49"/>
      <c r="AE77" s="49"/>
      <c r="AF77" s="58"/>
      <c r="AH77" s="49"/>
      <c r="AI77" s="48"/>
      <c r="AJ77" s="49"/>
      <c r="AM77" s="48"/>
    </row>
    <row r="78" spans="1:39" s="52" customFormat="1" ht="15.35" x14ac:dyDescent="0.5">
      <c r="A78" s="46"/>
      <c r="B78" s="47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Q78" s="49"/>
      <c r="R78" s="49"/>
      <c r="S78" s="54"/>
      <c r="T78" s="49"/>
      <c r="U78" s="49"/>
      <c r="V78" s="49"/>
      <c r="W78" s="54"/>
      <c r="X78" s="49"/>
      <c r="Y78" s="49"/>
      <c r="Z78" s="49"/>
      <c r="AA78" s="54"/>
      <c r="AB78" s="54"/>
      <c r="AC78" s="49"/>
      <c r="AD78" s="49"/>
      <c r="AE78" s="49"/>
      <c r="AF78" s="58"/>
      <c r="AH78" s="49"/>
      <c r="AI78" s="48"/>
      <c r="AJ78" s="49"/>
      <c r="AM78" s="48"/>
    </row>
    <row r="79" spans="1:39" s="52" customFormat="1" ht="15.35" x14ac:dyDescent="0.5">
      <c r="A79" s="46"/>
      <c r="B79" s="47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Q79" s="49"/>
      <c r="R79" s="49"/>
      <c r="S79" s="54"/>
      <c r="T79" s="49"/>
      <c r="U79" s="49"/>
      <c r="V79" s="49"/>
      <c r="W79" s="54"/>
      <c r="X79" s="49"/>
      <c r="Y79" s="49"/>
      <c r="Z79" s="49"/>
      <c r="AA79" s="54"/>
      <c r="AB79" s="54"/>
      <c r="AC79" s="49"/>
      <c r="AD79" s="49"/>
      <c r="AE79" s="49"/>
      <c r="AF79" s="58"/>
      <c r="AH79" s="49"/>
      <c r="AI79" s="48"/>
      <c r="AJ79" s="49"/>
      <c r="AM79" s="48"/>
    </row>
    <row r="80" spans="1:39" s="52" customFormat="1" ht="15.35" x14ac:dyDescent="0.5">
      <c r="A80" s="46"/>
      <c r="B80" s="47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Q80" s="49"/>
      <c r="R80" s="49"/>
      <c r="S80" s="54"/>
      <c r="T80" s="49"/>
      <c r="U80" s="49"/>
      <c r="V80" s="49"/>
      <c r="W80" s="54"/>
      <c r="X80" s="49"/>
      <c r="Y80" s="49"/>
      <c r="Z80" s="49"/>
      <c r="AA80" s="54"/>
      <c r="AB80" s="54"/>
      <c r="AC80" s="49"/>
      <c r="AD80" s="49"/>
      <c r="AE80" s="49"/>
      <c r="AF80" s="58"/>
      <c r="AH80" s="49"/>
      <c r="AI80" s="48"/>
      <c r="AJ80" s="49"/>
      <c r="AM80" s="48"/>
    </row>
    <row r="81" spans="1:39" s="52" customFormat="1" ht="15.35" x14ac:dyDescent="0.5">
      <c r="A81" s="46"/>
      <c r="B81" s="47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Q81" s="49"/>
      <c r="R81" s="49"/>
      <c r="S81" s="54"/>
      <c r="T81" s="49"/>
      <c r="U81" s="49"/>
      <c r="V81" s="49"/>
      <c r="W81" s="54"/>
      <c r="X81" s="49"/>
      <c r="Y81" s="49"/>
      <c r="Z81" s="49"/>
      <c r="AA81" s="54"/>
      <c r="AB81" s="54"/>
      <c r="AC81" s="49"/>
      <c r="AD81" s="49"/>
      <c r="AE81" s="49"/>
      <c r="AF81" s="58"/>
      <c r="AH81" s="49"/>
      <c r="AI81" s="48"/>
      <c r="AJ81" s="49"/>
      <c r="AM81" s="48"/>
    </row>
    <row r="82" spans="1:39" s="52" customFormat="1" ht="15.35" x14ac:dyDescent="0.5">
      <c r="A82" s="46"/>
      <c r="B82" s="47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Q82" s="49"/>
      <c r="R82" s="49"/>
      <c r="S82" s="54"/>
      <c r="T82" s="49"/>
      <c r="U82" s="49"/>
      <c r="V82" s="49"/>
      <c r="W82" s="54"/>
      <c r="X82" s="49"/>
      <c r="Y82" s="49"/>
      <c r="Z82" s="49"/>
      <c r="AA82" s="54"/>
      <c r="AB82" s="54"/>
      <c r="AC82" s="49"/>
      <c r="AD82" s="49"/>
      <c r="AE82" s="49"/>
      <c r="AF82" s="58"/>
      <c r="AH82" s="49"/>
      <c r="AI82" s="48"/>
      <c r="AJ82" s="49"/>
      <c r="AM82" s="48"/>
    </row>
    <row r="83" spans="1:39" s="52" customFormat="1" ht="15.35" x14ac:dyDescent="0.5">
      <c r="A83" s="46"/>
      <c r="B83" s="47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Q83" s="49"/>
      <c r="R83" s="49"/>
      <c r="S83" s="54"/>
      <c r="T83" s="49"/>
      <c r="U83" s="49"/>
      <c r="V83" s="49"/>
      <c r="W83" s="54"/>
      <c r="X83" s="49"/>
      <c r="Y83" s="49"/>
      <c r="Z83" s="49"/>
      <c r="AA83" s="54"/>
      <c r="AB83" s="54"/>
      <c r="AC83" s="49"/>
      <c r="AD83" s="49"/>
      <c r="AE83" s="49"/>
      <c r="AF83" s="58"/>
      <c r="AH83" s="49"/>
      <c r="AI83" s="48"/>
      <c r="AJ83" s="49"/>
      <c r="AM83" s="48"/>
    </row>
    <row r="84" spans="1:39" s="52" customFormat="1" ht="15.35" x14ac:dyDescent="0.5">
      <c r="A84" s="46"/>
      <c r="B84" s="47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Q84" s="49"/>
      <c r="R84" s="49"/>
      <c r="S84" s="54"/>
      <c r="T84" s="49"/>
      <c r="U84" s="49"/>
      <c r="V84" s="49"/>
      <c r="W84" s="54"/>
      <c r="X84" s="49"/>
      <c r="Y84" s="49"/>
      <c r="Z84" s="49"/>
      <c r="AA84" s="54"/>
      <c r="AB84" s="54"/>
      <c r="AC84" s="49"/>
      <c r="AD84" s="49"/>
      <c r="AE84" s="49"/>
      <c r="AF84" s="59"/>
      <c r="AH84" s="49"/>
      <c r="AI84" s="48"/>
      <c r="AJ84" s="49"/>
      <c r="AM84" s="48"/>
    </row>
    <row r="85" spans="1:39" s="52" customFormat="1" ht="15.35" x14ac:dyDescent="0.5">
      <c r="A85" s="46"/>
      <c r="B85" s="47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Q85" s="49"/>
      <c r="R85" s="49"/>
      <c r="S85" s="54"/>
      <c r="T85" s="49"/>
      <c r="U85" s="49"/>
      <c r="V85" s="49"/>
      <c r="W85" s="54"/>
      <c r="X85" s="49"/>
      <c r="Y85" s="49"/>
      <c r="Z85" s="49"/>
      <c r="AA85" s="54"/>
      <c r="AB85" s="54"/>
      <c r="AC85" s="49"/>
      <c r="AD85" s="49"/>
      <c r="AE85" s="49"/>
      <c r="AF85" s="59"/>
      <c r="AH85" s="49"/>
      <c r="AI85" s="48"/>
      <c r="AJ85" s="49"/>
      <c r="AM85" s="48"/>
    </row>
    <row r="86" spans="1:39" s="52" customFormat="1" ht="15.35" x14ac:dyDescent="0.5">
      <c r="A86" s="46"/>
      <c r="B86" s="47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Q86" s="49"/>
      <c r="R86" s="49"/>
      <c r="S86" s="54"/>
      <c r="T86" s="49"/>
      <c r="U86" s="49"/>
      <c r="V86" s="49"/>
      <c r="W86" s="54"/>
      <c r="X86" s="49"/>
      <c r="Y86" s="49"/>
      <c r="Z86" s="49"/>
      <c r="AA86" s="54"/>
      <c r="AB86" s="54"/>
      <c r="AC86" s="49"/>
      <c r="AD86" s="49"/>
      <c r="AE86" s="49"/>
      <c r="AF86" s="59"/>
      <c r="AH86" s="49"/>
      <c r="AI86" s="48"/>
      <c r="AJ86" s="49"/>
      <c r="AM86" s="48"/>
    </row>
    <row r="87" spans="1:39" s="52" customFormat="1" ht="15.35" x14ac:dyDescent="0.5">
      <c r="A87" s="46"/>
      <c r="B87" s="47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Q87" s="49"/>
      <c r="R87" s="49"/>
      <c r="S87" s="54"/>
      <c r="T87" s="49"/>
      <c r="U87" s="49"/>
      <c r="V87" s="49"/>
      <c r="W87" s="54"/>
      <c r="X87" s="49"/>
      <c r="Y87" s="49"/>
      <c r="Z87" s="49"/>
      <c r="AA87" s="54"/>
      <c r="AB87" s="54"/>
      <c r="AC87" s="49"/>
      <c r="AD87" s="49"/>
      <c r="AE87" s="49"/>
      <c r="AF87" s="59"/>
      <c r="AH87" s="49"/>
      <c r="AI87" s="48"/>
      <c r="AJ87" s="49"/>
      <c r="AM87" s="48"/>
    </row>
    <row r="88" spans="1:39" s="52" customFormat="1" ht="15.35" x14ac:dyDescent="0.5">
      <c r="A88" s="46"/>
      <c r="B88" s="47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Q88" s="49"/>
      <c r="R88" s="49"/>
      <c r="S88" s="54"/>
      <c r="T88" s="49"/>
      <c r="U88" s="49"/>
      <c r="V88" s="49"/>
      <c r="W88" s="54"/>
      <c r="X88" s="49"/>
      <c r="Y88" s="49"/>
      <c r="Z88" s="49"/>
      <c r="AA88" s="54"/>
      <c r="AB88" s="54"/>
      <c r="AC88" s="49"/>
      <c r="AD88" s="49"/>
      <c r="AE88" s="49"/>
      <c r="AF88" s="58"/>
      <c r="AH88" s="49"/>
      <c r="AI88" s="48"/>
      <c r="AJ88" s="49"/>
      <c r="AM88" s="48"/>
    </row>
    <row r="89" spans="1:39" s="52" customFormat="1" ht="15.35" x14ac:dyDescent="0.5">
      <c r="A89" s="46"/>
      <c r="B89" s="47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Q89" s="49"/>
      <c r="R89" s="49"/>
      <c r="S89" s="54"/>
      <c r="T89" s="49"/>
      <c r="U89" s="49"/>
      <c r="V89" s="49"/>
      <c r="W89" s="54"/>
      <c r="X89" s="49"/>
      <c r="Y89" s="49"/>
      <c r="Z89" s="49"/>
      <c r="AA89" s="54"/>
      <c r="AB89" s="54"/>
      <c r="AC89" s="49"/>
      <c r="AD89" s="49"/>
      <c r="AE89" s="49"/>
      <c r="AF89" s="58"/>
      <c r="AH89" s="49"/>
      <c r="AI89" s="48"/>
      <c r="AJ89" s="49"/>
      <c r="AM89" s="48"/>
    </row>
    <row r="90" spans="1:39" s="52" customFormat="1" ht="15.35" x14ac:dyDescent="0.5">
      <c r="A90" s="46"/>
      <c r="B90" s="47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Q90" s="49"/>
      <c r="R90" s="49"/>
      <c r="S90" s="54"/>
      <c r="T90" s="49"/>
      <c r="U90" s="49"/>
      <c r="V90" s="49"/>
      <c r="W90" s="54"/>
      <c r="X90" s="49"/>
      <c r="Y90" s="49"/>
      <c r="Z90" s="49"/>
      <c r="AA90" s="54"/>
      <c r="AB90" s="54"/>
      <c r="AC90" s="49"/>
      <c r="AD90" s="49"/>
      <c r="AE90" s="49"/>
      <c r="AF90" s="58"/>
      <c r="AH90" s="49"/>
      <c r="AI90" s="48"/>
      <c r="AJ90" s="49"/>
      <c r="AM90" s="48"/>
    </row>
    <row r="91" spans="1:39" s="52" customFormat="1" ht="15.35" x14ac:dyDescent="0.5">
      <c r="A91" s="46"/>
      <c r="B91" s="47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Q91" s="49"/>
      <c r="R91" s="49"/>
      <c r="S91" s="54"/>
      <c r="T91" s="49"/>
      <c r="U91" s="49"/>
      <c r="V91" s="49"/>
      <c r="W91" s="54"/>
      <c r="X91" s="49"/>
      <c r="Y91" s="49"/>
      <c r="Z91" s="49"/>
      <c r="AA91" s="54"/>
      <c r="AB91" s="54"/>
      <c r="AC91" s="49"/>
      <c r="AD91" s="49"/>
      <c r="AE91" s="49"/>
      <c r="AF91" s="58"/>
      <c r="AH91" s="49"/>
      <c r="AI91" s="48"/>
      <c r="AJ91" s="49"/>
      <c r="AM91" s="48"/>
    </row>
    <row r="92" spans="1:39" s="52" customFormat="1" ht="15.35" x14ac:dyDescent="0.5">
      <c r="A92" s="46"/>
      <c r="B92" s="47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Q92" s="49"/>
      <c r="R92" s="49"/>
      <c r="S92" s="54"/>
      <c r="T92" s="49"/>
      <c r="U92" s="49"/>
      <c r="V92" s="49"/>
      <c r="W92" s="54"/>
      <c r="X92" s="49"/>
      <c r="Y92" s="49"/>
      <c r="Z92" s="49"/>
      <c r="AA92" s="54"/>
      <c r="AB92" s="54"/>
      <c r="AC92" s="49"/>
      <c r="AD92" s="49"/>
      <c r="AE92" s="49"/>
      <c r="AF92" s="58"/>
      <c r="AH92" s="49"/>
      <c r="AI92" s="48"/>
      <c r="AJ92" s="49"/>
      <c r="AM92" s="48"/>
    </row>
    <row r="93" spans="1:39" s="52" customFormat="1" ht="15.35" x14ac:dyDescent="0.5">
      <c r="A93" s="46"/>
      <c r="B93" s="47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Q93" s="49"/>
      <c r="R93" s="49"/>
      <c r="S93" s="54"/>
      <c r="T93" s="49"/>
      <c r="U93" s="49"/>
      <c r="V93" s="49"/>
      <c r="W93" s="54"/>
      <c r="X93" s="49"/>
      <c r="Y93" s="49"/>
      <c r="Z93" s="49"/>
      <c r="AA93" s="54"/>
      <c r="AB93" s="54"/>
      <c r="AC93" s="49"/>
      <c r="AD93" s="49"/>
      <c r="AE93" s="49"/>
      <c r="AF93" s="58"/>
      <c r="AH93" s="49"/>
      <c r="AI93" s="48"/>
      <c r="AJ93" s="49"/>
      <c r="AM93" s="48"/>
    </row>
    <row r="94" spans="1:39" s="52" customFormat="1" ht="15.35" x14ac:dyDescent="0.5">
      <c r="A94" s="46"/>
      <c r="B94" s="47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Q94" s="49"/>
      <c r="R94" s="49"/>
      <c r="S94" s="54"/>
      <c r="T94" s="49"/>
      <c r="U94" s="49"/>
      <c r="V94" s="49"/>
      <c r="W94" s="54"/>
      <c r="X94" s="49"/>
      <c r="Y94" s="49"/>
      <c r="Z94" s="49"/>
      <c r="AA94" s="54"/>
      <c r="AB94" s="54"/>
      <c r="AC94" s="49"/>
      <c r="AD94" s="49"/>
      <c r="AE94" s="49"/>
      <c r="AF94" s="58"/>
      <c r="AH94" s="49"/>
      <c r="AI94" s="48"/>
      <c r="AJ94" s="49"/>
      <c r="AM94" s="48"/>
    </row>
    <row r="95" spans="1:39" s="52" customFormat="1" ht="15.35" x14ac:dyDescent="0.5">
      <c r="A95" s="46"/>
      <c r="B95" s="47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Q95" s="49"/>
      <c r="R95" s="49"/>
      <c r="S95" s="54"/>
      <c r="T95" s="49"/>
      <c r="U95" s="49"/>
      <c r="V95" s="49"/>
      <c r="W95" s="54"/>
      <c r="X95" s="49"/>
      <c r="Y95" s="49"/>
      <c r="Z95" s="49"/>
      <c r="AA95" s="54"/>
      <c r="AB95" s="54"/>
      <c r="AC95" s="49"/>
      <c r="AD95" s="49"/>
      <c r="AE95" s="49"/>
      <c r="AF95" s="58"/>
      <c r="AH95" s="49"/>
      <c r="AI95" s="48"/>
      <c r="AJ95" s="49"/>
      <c r="AM95" s="48"/>
    </row>
    <row r="96" spans="1:39" s="52" customFormat="1" ht="15.35" x14ac:dyDescent="0.5">
      <c r="A96" s="46"/>
      <c r="B96" s="47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Q96" s="49"/>
      <c r="R96" s="49"/>
      <c r="S96" s="54"/>
      <c r="T96" s="49"/>
      <c r="U96" s="49"/>
      <c r="V96" s="49"/>
      <c r="W96" s="54"/>
      <c r="X96" s="49"/>
      <c r="Y96" s="49"/>
      <c r="Z96" s="49"/>
      <c r="AA96" s="54"/>
      <c r="AB96" s="54"/>
      <c r="AC96" s="49"/>
      <c r="AD96" s="49"/>
      <c r="AE96" s="49"/>
      <c r="AF96" s="58"/>
      <c r="AH96" s="49"/>
      <c r="AI96" s="48"/>
      <c r="AJ96" s="49"/>
      <c r="AM96" s="48"/>
    </row>
    <row r="97" spans="1:39" s="52" customFormat="1" ht="15.35" x14ac:dyDescent="0.5">
      <c r="A97" s="46"/>
      <c r="B97" s="47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Q97" s="49"/>
      <c r="R97" s="49"/>
      <c r="S97" s="54"/>
      <c r="T97" s="49"/>
      <c r="U97" s="49"/>
      <c r="V97" s="49"/>
      <c r="W97" s="54"/>
      <c r="X97" s="49"/>
      <c r="Y97" s="49"/>
      <c r="Z97" s="49"/>
      <c r="AA97" s="54"/>
      <c r="AB97" s="54"/>
      <c r="AC97" s="49"/>
      <c r="AD97" s="49"/>
      <c r="AE97" s="49"/>
      <c r="AF97" s="58"/>
      <c r="AH97" s="49"/>
      <c r="AI97" s="48"/>
      <c r="AJ97" s="49"/>
      <c r="AM97" s="48"/>
    </row>
    <row r="98" spans="1:39" s="52" customFormat="1" ht="15.35" x14ac:dyDescent="0.5">
      <c r="A98" s="46"/>
      <c r="B98" s="47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Q98" s="49"/>
      <c r="R98" s="49"/>
      <c r="S98" s="54"/>
      <c r="T98" s="49"/>
      <c r="U98" s="49"/>
      <c r="V98" s="49"/>
      <c r="W98" s="54"/>
      <c r="X98" s="49"/>
      <c r="Y98" s="49"/>
      <c r="Z98" s="49"/>
      <c r="AA98" s="54"/>
      <c r="AB98" s="54"/>
      <c r="AC98" s="49"/>
      <c r="AD98" s="49"/>
      <c r="AE98" s="49"/>
      <c r="AF98" s="58"/>
      <c r="AH98" s="49"/>
      <c r="AI98" s="48"/>
      <c r="AJ98" s="49"/>
      <c r="AM98" s="48"/>
    </row>
    <row r="99" spans="1:39" s="52" customFormat="1" ht="15.35" x14ac:dyDescent="0.5">
      <c r="A99" s="46"/>
      <c r="B99" s="47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Q99" s="49"/>
      <c r="R99" s="49"/>
      <c r="S99" s="54"/>
      <c r="T99" s="49"/>
      <c r="U99" s="49"/>
      <c r="V99" s="49"/>
      <c r="W99" s="54"/>
      <c r="X99" s="49"/>
      <c r="Y99" s="49"/>
      <c r="Z99" s="49"/>
      <c r="AA99" s="54"/>
      <c r="AB99" s="54"/>
      <c r="AC99" s="49"/>
      <c r="AD99" s="49"/>
      <c r="AE99" s="49"/>
      <c r="AF99" s="58"/>
      <c r="AH99" s="49"/>
      <c r="AI99" s="48"/>
      <c r="AJ99" s="49"/>
      <c r="AM99" s="48"/>
    </row>
    <row r="100" spans="1:39" s="52" customFormat="1" ht="15.35" x14ac:dyDescent="0.5">
      <c r="A100" s="46"/>
      <c r="B100" s="47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Q100" s="49"/>
      <c r="R100" s="49"/>
      <c r="S100" s="54"/>
      <c r="T100" s="49"/>
      <c r="U100" s="49"/>
      <c r="V100" s="49"/>
      <c r="W100" s="54"/>
      <c r="X100" s="49"/>
      <c r="Y100" s="49"/>
      <c r="Z100" s="49"/>
      <c r="AA100" s="54"/>
      <c r="AB100" s="54"/>
      <c r="AC100" s="49"/>
      <c r="AD100" s="49"/>
      <c r="AE100" s="49"/>
      <c r="AF100" s="58"/>
      <c r="AH100" s="49"/>
      <c r="AI100" s="48"/>
      <c r="AJ100" s="49"/>
      <c r="AM100" s="48"/>
    </row>
    <row r="101" spans="1:39" s="52" customFormat="1" ht="15.35" x14ac:dyDescent="0.5">
      <c r="A101" s="46"/>
      <c r="B101" s="47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Q101" s="49"/>
      <c r="R101" s="49"/>
      <c r="S101" s="54"/>
      <c r="T101" s="49"/>
      <c r="U101" s="49"/>
      <c r="V101" s="49"/>
      <c r="W101" s="54"/>
      <c r="X101" s="49"/>
      <c r="Y101" s="49"/>
      <c r="Z101" s="49"/>
      <c r="AA101" s="54"/>
      <c r="AB101" s="54"/>
      <c r="AC101" s="49"/>
      <c r="AD101" s="49"/>
      <c r="AE101" s="49"/>
      <c r="AF101" s="58"/>
      <c r="AH101" s="49"/>
      <c r="AI101" s="48"/>
      <c r="AJ101" s="49"/>
      <c r="AM101" s="48"/>
    </row>
    <row r="102" spans="1:39" s="52" customFormat="1" ht="15.35" x14ac:dyDescent="0.5">
      <c r="A102" s="46"/>
      <c r="B102" s="47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Q102" s="49"/>
      <c r="R102" s="49"/>
      <c r="S102" s="54"/>
      <c r="T102" s="49"/>
      <c r="U102" s="49"/>
      <c r="V102" s="49"/>
      <c r="W102" s="54"/>
      <c r="X102" s="49"/>
      <c r="Y102" s="49"/>
      <c r="Z102" s="49"/>
      <c r="AA102" s="54"/>
      <c r="AB102" s="54"/>
      <c r="AC102" s="49"/>
      <c r="AD102" s="49"/>
      <c r="AE102" s="49"/>
      <c r="AF102" s="58"/>
      <c r="AH102" s="49"/>
      <c r="AI102" s="48"/>
      <c r="AJ102" s="49"/>
      <c r="AM102" s="48"/>
    </row>
    <row r="103" spans="1:39" s="52" customFormat="1" ht="15.35" x14ac:dyDescent="0.5">
      <c r="A103" s="46"/>
      <c r="B103" s="47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Q103" s="49"/>
      <c r="R103" s="49"/>
      <c r="S103" s="54"/>
      <c r="T103" s="49"/>
      <c r="U103" s="49"/>
      <c r="V103" s="49"/>
      <c r="W103" s="54"/>
      <c r="X103" s="49"/>
      <c r="Y103" s="49"/>
      <c r="Z103" s="49"/>
      <c r="AA103" s="54"/>
      <c r="AB103" s="54"/>
      <c r="AC103" s="49"/>
      <c r="AD103" s="49"/>
      <c r="AE103" s="49"/>
      <c r="AF103" s="58"/>
      <c r="AH103" s="49"/>
      <c r="AI103" s="48"/>
      <c r="AJ103" s="49"/>
      <c r="AM103" s="48"/>
    </row>
    <row r="104" spans="1:39" s="52" customFormat="1" ht="15.35" x14ac:dyDescent="0.5">
      <c r="A104" s="46"/>
      <c r="B104" s="47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Q104" s="49"/>
      <c r="R104" s="49"/>
      <c r="S104" s="54"/>
      <c r="T104" s="49"/>
      <c r="U104" s="49"/>
      <c r="V104" s="49"/>
      <c r="W104" s="54"/>
      <c r="X104" s="49"/>
      <c r="Y104" s="49"/>
      <c r="Z104" s="49"/>
      <c r="AA104" s="54"/>
      <c r="AB104" s="54"/>
      <c r="AC104" s="49"/>
      <c r="AD104" s="49"/>
      <c r="AE104" s="49"/>
      <c r="AF104" s="58"/>
      <c r="AH104" s="49"/>
      <c r="AI104" s="48"/>
      <c r="AJ104" s="49"/>
      <c r="AM104" s="48"/>
    </row>
    <row r="105" spans="1:39" s="52" customFormat="1" ht="15.35" x14ac:dyDescent="0.5">
      <c r="A105" s="46"/>
      <c r="B105" s="47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Q105" s="49"/>
      <c r="R105" s="49"/>
      <c r="S105" s="54"/>
      <c r="T105" s="49"/>
      <c r="U105" s="49"/>
      <c r="V105" s="49"/>
      <c r="W105" s="54"/>
      <c r="X105" s="49"/>
      <c r="Y105" s="49"/>
      <c r="Z105" s="49"/>
      <c r="AA105" s="54"/>
      <c r="AB105" s="54"/>
      <c r="AC105" s="49"/>
      <c r="AD105" s="49"/>
      <c r="AE105" s="49"/>
      <c r="AF105" s="58"/>
      <c r="AH105" s="49"/>
      <c r="AI105" s="48"/>
      <c r="AJ105" s="49"/>
      <c r="AM105" s="48"/>
    </row>
    <row r="106" spans="1:39" s="52" customFormat="1" ht="15.35" x14ac:dyDescent="0.5">
      <c r="A106" s="46"/>
      <c r="B106" s="47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Q106" s="49"/>
      <c r="R106" s="49"/>
      <c r="S106" s="54"/>
      <c r="T106" s="49"/>
      <c r="U106" s="49"/>
      <c r="V106" s="49"/>
      <c r="W106" s="54"/>
      <c r="X106" s="49"/>
      <c r="Y106" s="49"/>
      <c r="Z106" s="49"/>
      <c r="AA106" s="54"/>
      <c r="AB106" s="54"/>
      <c r="AC106" s="49"/>
      <c r="AD106" s="49"/>
      <c r="AE106" s="49"/>
      <c r="AF106" s="58"/>
      <c r="AH106" s="49"/>
      <c r="AI106" s="48"/>
      <c r="AJ106" s="49"/>
      <c r="AM106" s="48"/>
    </row>
    <row r="107" spans="1:39" s="52" customFormat="1" ht="15.35" x14ac:dyDescent="0.5">
      <c r="A107" s="46"/>
      <c r="B107" s="47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Q107" s="49"/>
      <c r="R107" s="49"/>
      <c r="S107" s="54"/>
      <c r="T107" s="49"/>
      <c r="U107" s="49"/>
      <c r="V107" s="49"/>
      <c r="W107" s="54"/>
      <c r="X107" s="49"/>
      <c r="Y107" s="49"/>
      <c r="Z107" s="49"/>
      <c r="AA107" s="54"/>
      <c r="AB107" s="54"/>
      <c r="AC107" s="49"/>
      <c r="AD107" s="49"/>
      <c r="AE107" s="49"/>
      <c r="AF107" s="55"/>
      <c r="AH107" s="49"/>
      <c r="AI107" s="48"/>
      <c r="AJ107" s="49"/>
      <c r="AM107" s="48"/>
    </row>
    <row r="108" spans="1:39" s="52" customFormat="1" ht="15.35" x14ac:dyDescent="0.5">
      <c r="A108" s="46"/>
      <c r="B108" s="47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Q108" s="49"/>
      <c r="R108" s="49"/>
      <c r="S108" s="54"/>
      <c r="T108" s="49"/>
      <c r="U108" s="49"/>
      <c r="V108" s="49"/>
      <c r="W108" s="54"/>
      <c r="X108" s="49"/>
      <c r="Y108" s="49"/>
      <c r="Z108" s="49"/>
      <c r="AA108" s="54"/>
      <c r="AB108" s="54"/>
      <c r="AC108" s="49"/>
      <c r="AD108" s="49"/>
      <c r="AE108" s="49"/>
      <c r="AF108" s="55"/>
      <c r="AH108" s="49"/>
      <c r="AI108" s="48"/>
      <c r="AJ108" s="49"/>
      <c r="AM108" s="48"/>
    </row>
    <row r="109" spans="1:39" s="52" customFormat="1" ht="15.35" x14ac:dyDescent="0.5">
      <c r="A109" s="46"/>
      <c r="B109" s="47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Q109" s="49"/>
      <c r="R109" s="49"/>
      <c r="S109" s="54"/>
      <c r="T109" s="49"/>
      <c r="U109" s="49"/>
      <c r="V109" s="49"/>
      <c r="W109" s="54"/>
      <c r="X109" s="49"/>
      <c r="Y109" s="49"/>
      <c r="Z109" s="49"/>
      <c r="AA109" s="54"/>
      <c r="AB109" s="54"/>
      <c r="AC109" s="49"/>
      <c r="AD109" s="49"/>
      <c r="AE109" s="49"/>
      <c r="AF109" s="55"/>
      <c r="AH109" s="49"/>
      <c r="AI109" s="48"/>
      <c r="AJ109" s="49"/>
      <c r="AM109" s="48"/>
    </row>
    <row r="110" spans="1:39" s="52" customFormat="1" ht="15.35" x14ac:dyDescent="0.5">
      <c r="A110" s="46"/>
      <c r="B110" s="47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Q110" s="49"/>
      <c r="R110" s="49"/>
      <c r="S110" s="54"/>
      <c r="T110" s="49"/>
      <c r="U110" s="49"/>
      <c r="V110" s="49"/>
      <c r="W110" s="54"/>
      <c r="X110" s="49"/>
      <c r="Y110" s="49"/>
      <c r="Z110" s="49"/>
      <c r="AA110" s="54"/>
      <c r="AB110" s="54"/>
      <c r="AC110" s="49"/>
      <c r="AD110" s="49"/>
      <c r="AE110" s="49"/>
      <c r="AF110" s="55"/>
      <c r="AH110" s="49"/>
      <c r="AI110" s="48"/>
      <c r="AJ110" s="49"/>
      <c r="AM110" s="48"/>
    </row>
    <row r="111" spans="1:39" s="52" customFormat="1" ht="15.35" x14ac:dyDescent="0.5">
      <c r="A111" s="46"/>
      <c r="B111" s="47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Q111" s="49"/>
      <c r="R111" s="49"/>
      <c r="S111" s="54"/>
      <c r="T111" s="49"/>
      <c r="U111" s="49"/>
      <c r="V111" s="49"/>
      <c r="W111" s="54"/>
      <c r="X111" s="49"/>
      <c r="Y111" s="49"/>
      <c r="Z111" s="49"/>
      <c r="AA111" s="54"/>
      <c r="AB111" s="54"/>
      <c r="AC111" s="49"/>
      <c r="AD111" s="49"/>
      <c r="AE111" s="49"/>
      <c r="AF111" s="55"/>
      <c r="AH111" s="49"/>
      <c r="AI111" s="48"/>
      <c r="AJ111" s="49"/>
      <c r="AM111" s="48"/>
    </row>
    <row r="112" spans="1:39" s="52" customFormat="1" ht="15.35" x14ac:dyDescent="0.5">
      <c r="A112" s="46"/>
      <c r="B112" s="47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Q112" s="49"/>
      <c r="R112" s="49"/>
      <c r="S112" s="54"/>
      <c r="T112" s="49"/>
      <c r="U112" s="49"/>
      <c r="V112" s="49"/>
      <c r="W112" s="54"/>
      <c r="X112" s="49"/>
      <c r="Y112" s="49"/>
      <c r="Z112" s="49"/>
      <c r="AA112" s="54"/>
      <c r="AB112" s="54"/>
      <c r="AC112" s="49"/>
      <c r="AD112" s="49"/>
      <c r="AE112" s="49"/>
      <c r="AF112" s="55"/>
      <c r="AH112" s="49"/>
      <c r="AI112" s="48"/>
      <c r="AJ112" s="49"/>
      <c r="AM112" s="48"/>
    </row>
    <row r="113" spans="1:39" s="52" customFormat="1" ht="15.35" x14ac:dyDescent="0.5">
      <c r="A113" s="46"/>
      <c r="B113" s="47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Q113" s="49"/>
      <c r="R113" s="49"/>
      <c r="S113" s="54"/>
      <c r="T113" s="49"/>
      <c r="U113" s="49"/>
      <c r="V113" s="49"/>
      <c r="W113" s="54"/>
      <c r="X113" s="49"/>
      <c r="Y113" s="49"/>
      <c r="Z113" s="49"/>
      <c r="AA113" s="54"/>
      <c r="AB113" s="54"/>
      <c r="AC113" s="49"/>
      <c r="AD113" s="49"/>
      <c r="AE113" s="49"/>
      <c r="AF113" s="55"/>
      <c r="AH113" s="49"/>
      <c r="AI113" s="48"/>
      <c r="AJ113" s="49"/>
      <c r="AM113" s="48"/>
    </row>
    <row r="114" spans="1:39" s="52" customFormat="1" ht="15.35" x14ac:dyDescent="0.5">
      <c r="A114" s="46"/>
      <c r="B114" s="47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Q114" s="49"/>
      <c r="R114" s="49"/>
      <c r="S114" s="54"/>
      <c r="T114" s="49"/>
      <c r="U114" s="49"/>
      <c r="V114" s="49"/>
      <c r="W114" s="54"/>
      <c r="X114" s="49"/>
      <c r="Y114" s="49"/>
      <c r="Z114" s="49"/>
      <c r="AA114" s="54"/>
      <c r="AB114" s="54"/>
      <c r="AC114" s="49"/>
      <c r="AD114" s="49"/>
      <c r="AE114" s="49"/>
      <c r="AF114" s="55"/>
      <c r="AH114" s="49"/>
      <c r="AI114" s="48"/>
      <c r="AJ114" s="49"/>
      <c r="AM114" s="48"/>
    </row>
    <row r="115" spans="1:39" s="52" customFormat="1" ht="15.35" x14ac:dyDescent="0.5">
      <c r="A115" s="46"/>
      <c r="B115" s="47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Q115" s="49"/>
      <c r="R115" s="49"/>
      <c r="S115" s="54"/>
      <c r="T115" s="49"/>
      <c r="U115" s="49"/>
      <c r="V115" s="49"/>
      <c r="W115" s="54"/>
      <c r="X115" s="49"/>
      <c r="Y115" s="49"/>
      <c r="Z115" s="49"/>
      <c r="AA115" s="54"/>
      <c r="AB115" s="54"/>
      <c r="AC115" s="49"/>
      <c r="AD115" s="49"/>
      <c r="AE115" s="49"/>
      <c r="AF115" s="55"/>
      <c r="AH115" s="49"/>
      <c r="AI115" s="48"/>
      <c r="AJ115" s="49"/>
      <c r="AM115" s="48"/>
    </row>
    <row r="116" spans="1:39" s="52" customFormat="1" ht="15.35" x14ac:dyDescent="0.5">
      <c r="A116" s="46"/>
      <c r="B116" s="47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Q116" s="49"/>
      <c r="R116" s="49"/>
      <c r="S116" s="54"/>
      <c r="T116" s="49"/>
      <c r="U116" s="49"/>
      <c r="V116" s="49"/>
      <c r="W116" s="54"/>
      <c r="X116" s="49"/>
      <c r="Y116" s="49"/>
      <c r="Z116" s="49"/>
      <c r="AA116" s="54"/>
      <c r="AB116" s="54"/>
      <c r="AC116" s="49"/>
      <c r="AD116" s="49"/>
      <c r="AE116" s="49"/>
      <c r="AF116" s="55"/>
      <c r="AH116" s="49"/>
      <c r="AI116" s="48"/>
      <c r="AJ116" s="49"/>
      <c r="AM116" s="48"/>
    </row>
    <row r="117" spans="1:39" s="52" customFormat="1" ht="15.35" x14ac:dyDescent="0.5">
      <c r="A117" s="46"/>
      <c r="B117" s="47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Q117" s="49"/>
      <c r="R117" s="49"/>
      <c r="S117" s="54"/>
      <c r="T117" s="49"/>
      <c r="U117" s="49"/>
      <c r="V117" s="49"/>
      <c r="W117" s="54"/>
      <c r="X117" s="49"/>
      <c r="Y117" s="49"/>
      <c r="Z117" s="49"/>
      <c r="AA117" s="54"/>
      <c r="AB117" s="54"/>
      <c r="AC117" s="49"/>
      <c r="AD117" s="49"/>
      <c r="AE117" s="49"/>
      <c r="AF117" s="55"/>
      <c r="AH117" s="49"/>
      <c r="AI117" s="48"/>
      <c r="AJ117" s="49"/>
      <c r="AM117" s="48"/>
    </row>
    <row r="118" spans="1:39" s="52" customFormat="1" ht="15.35" x14ac:dyDescent="0.5">
      <c r="A118" s="46"/>
      <c r="B118" s="47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Q118" s="49"/>
      <c r="R118" s="49"/>
      <c r="S118" s="54"/>
      <c r="T118" s="49"/>
      <c r="U118" s="49"/>
      <c r="V118" s="49"/>
      <c r="W118" s="54"/>
      <c r="X118" s="49"/>
      <c r="Y118" s="49"/>
      <c r="Z118" s="49"/>
      <c r="AA118" s="54"/>
      <c r="AB118" s="54"/>
      <c r="AC118" s="49"/>
      <c r="AD118" s="49"/>
      <c r="AE118" s="49"/>
      <c r="AF118" s="55"/>
      <c r="AH118" s="49"/>
      <c r="AI118" s="48"/>
      <c r="AJ118" s="49"/>
      <c r="AM118" s="48"/>
    </row>
    <row r="119" spans="1:39" s="52" customFormat="1" ht="15.35" x14ac:dyDescent="0.5">
      <c r="A119" s="46"/>
      <c r="B119" s="47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Q119" s="49"/>
      <c r="R119" s="49"/>
      <c r="S119" s="54"/>
      <c r="T119" s="49"/>
      <c r="U119" s="49"/>
      <c r="V119" s="49"/>
      <c r="W119" s="54"/>
      <c r="X119" s="49"/>
      <c r="Y119" s="49"/>
      <c r="Z119" s="49"/>
      <c r="AA119" s="54"/>
      <c r="AB119" s="54"/>
      <c r="AC119" s="49"/>
      <c r="AD119" s="49"/>
      <c r="AE119" s="49"/>
      <c r="AF119" s="55"/>
      <c r="AH119" s="49"/>
      <c r="AI119" s="48"/>
      <c r="AJ119" s="49"/>
      <c r="AM119" s="48"/>
    </row>
    <row r="120" spans="1:39" s="52" customFormat="1" ht="15.35" x14ac:dyDescent="0.5">
      <c r="A120" s="46"/>
      <c r="B120" s="47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Q120" s="49"/>
      <c r="R120" s="49"/>
      <c r="S120" s="54"/>
      <c r="T120" s="49"/>
      <c r="U120" s="49"/>
      <c r="V120" s="49"/>
      <c r="W120" s="54"/>
      <c r="X120" s="49"/>
      <c r="Y120" s="49"/>
      <c r="Z120" s="49"/>
      <c r="AA120" s="54"/>
      <c r="AB120" s="54"/>
      <c r="AC120" s="49"/>
      <c r="AD120" s="49"/>
      <c r="AE120" s="49"/>
      <c r="AF120" s="55"/>
      <c r="AH120" s="49"/>
      <c r="AI120" s="48"/>
      <c r="AJ120" s="49"/>
      <c r="AM120" s="48"/>
    </row>
    <row r="121" spans="1:39" s="52" customFormat="1" ht="15.35" x14ac:dyDescent="0.5">
      <c r="A121" s="46"/>
      <c r="B121" s="47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Q121" s="49"/>
      <c r="R121" s="49"/>
      <c r="S121" s="54"/>
      <c r="T121" s="49"/>
      <c r="U121" s="49"/>
      <c r="V121" s="49"/>
      <c r="W121" s="54"/>
      <c r="X121" s="49"/>
      <c r="Y121" s="49"/>
      <c r="Z121" s="49"/>
      <c r="AA121" s="54"/>
      <c r="AB121" s="54"/>
      <c r="AC121" s="49"/>
      <c r="AD121" s="49"/>
      <c r="AE121" s="49"/>
      <c r="AF121" s="55"/>
      <c r="AH121" s="49"/>
      <c r="AI121" s="48"/>
      <c r="AJ121" s="49"/>
      <c r="AM121" s="48"/>
    </row>
    <row r="122" spans="1:39" s="52" customFormat="1" ht="15.35" x14ac:dyDescent="0.5">
      <c r="A122" s="46"/>
      <c r="B122" s="47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Q122" s="49"/>
      <c r="R122" s="49"/>
      <c r="S122" s="54"/>
      <c r="T122" s="49"/>
      <c r="U122" s="49"/>
      <c r="V122" s="49"/>
      <c r="W122" s="54"/>
      <c r="X122" s="49"/>
      <c r="Y122" s="49"/>
      <c r="Z122" s="49"/>
      <c r="AA122" s="54"/>
      <c r="AB122" s="54"/>
      <c r="AC122" s="49"/>
      <c r="AD122" s="49"/>
      <c r="AE122" s="49"/>
      <c r="AF122" s="55"/>
      <c r="AH122" s="49"/>
      <c r="AI122" s="48"/>
      <c r="AJ122" s="49"/>
      <c r="AM122" s="48"/>
    </row>
    <row r="123" spans="1:39" s="52" customFormat="1" ht="15.35" x14ac:dyDescent="0.5">
      <c r="A123" s="46"/>
      <c r="B123" s="47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Q123" s="49"/>
      <c r="R123" s="49"/>
      <c r="S123" s="54"/>
      <c r="T123" s="49"/>
      <c r="U123" s="49"/>
      <c r="V123" s="49"/>
      <c r="W123" s="54"/>
      <c r="X123" s="49"/>
      <c r="Y123" s="49"/>
      <c r="Z123" s="49"/>
      <c r="AA123" s="54"/>
      <c r="AB123" s="54"/>
      <c r="AC123" s="49"/>
      <c r="AD123" s="49"/>
      <c r="AE123" s="49"/>
      <c r="AF123" s="55"/>
      <c r="AH123" s="49"/>
      <c r="AI123" s="48"/>
      <c r="AJ123" s="49"/>
      <c r="AM123" s="48"/>
    </row>
    <row r="124" spans="1:39" s="52" customFormat="1" ht="15.35" x14ac:dyDescent="0.5">
      <c r="A124" s="46"/>
      <c r="B124" s="47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Q124" s="49"/>
      <c r="R124" s="49"/>
      <c r="S124" s="54"/>
      <c r="T124" s="49"/>
      <c r="U124" s="49"/>
      <c r="V124" s="49"/>
      <c r="W124" s="54"/>
      <c r="X124" s="49"/>
      <c r="Y124" s="49"/>
      <c r="Z124" s="49"/>
      <c r="AA124" s="54"/>
      <c r="AB124" s="54"/>
      <c r="AC124" s="49"/>
      <c r="AD124" s="49"/>
      <c r="AE124" s="49"/>
      <c r="AF124" s="55"/>
      <c r="AH124" s="49"/>
      <c r="AI124" s="48"/>
      <c r="AJ124" s="49"/>
      <c r="AM124" s="48"/>
    </row>
    <row r="125" spans="1:39" s="52" customFormat="1" ht="15.35" x14ac:dyDescent="0.5">
      <c r="A125" s="46"/>
      <c r="B125" s="47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Q125" s="49"/>
      <c r="R125" s="49"/>
      <c r="S125" s="54"/>
      <c r="T125" s="49"/>
      <c r="U125" s="49"/>
      <c r="V125" s="49"/>
      <c r="W125" s="54"/>
      <c r="X125" s="49"/>
      <c r="Y125" s="49"/>
      <c r="Z125" s="49"/>
      <c r="AA125" s="54"/>
      <c r="AB125" s="54"/>
      <c r="AC125" s="49"/>
      <c r="AD125" s="49"/>
      <c r="AE125" s="49"/>
      <c r="AF125" s="55"/>
      <c r="AH125" s="49"/>
      <c r="AI125" s="48"/>
      <c r="AJ125" s="49"/>
      <c r="AM125" s="48"/>
    </row>
    <row r="126" spans="1:39" s="52" customFormat="1" ht="15.35" x14ac:dyDescent="0.5">
      <c r="A126" s="46"/>
      <c r="B126" s="47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Q126" s="49"/>
      <c r="R126" s="49"/>
      <c r="S126" s="54"/>
      <c r="T126" s="49"/>
      <c r="U126" s="49"/>
      <c r="V126" s="49"/>
      <c r="W126" s="54"/>
      <c r="X126" s="49"/>
      <c r="Y126" s="49"/>
      <c r="Z126" s="49"/>
      <c r="AA126" s="54"/>
      <c r="AB126" s="54"/>
      <c r="AC126" s="49"/>
      <c r="AD126" s="49"/>
      <c r="AE126" s="49"/>
      <c r="AF126" s="55"/>
      <c r="AH126" s="49"/>
      <c r="AI126" s="48"/>
      <c r="AJ126" s="49"/>
      <c r="AM126" s="48"/>
    </row>
    <row r="127" spans="1:39" s="52" customFormat="1" ht="15.35" x14ac:dyDescent="0.5">
      <c r="A127" s="46"/>
      <c r="B127" s="47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Q127" s="49"/>
      <c r="R127" s="49"/>
      <c r="S127" s="54"/>
      <c r="T127" s="49"/>
      <c r="U127" s="49"/>
      <c r="V127" s="49"/>
      <c r="W127" s="54"/>
      <c r="X127" s="49"/>
      <c r="Y127" s="49"/>
      <c r="Z127" s="49"/>
      <c r="AA127" s="54"/>
      <c r="AB127" s="54"/>
      <c r="AC127" s="49"/>
      <c r="AD127" s="49"/>
      <c r="AE127" s="49"/>
      <c r="AF127" s="55"/>
      <c r="AH127" s="49"/>
      <c r="AI127" s="48"/>
      <c r="AJ127" s="49"/>
      <c r="AM127" s="48"/>
    </row>
    <row r="128" spans="1:39" s="52" customFormat="1" ht="15.35" x14ac:dyDescent="0.5">
      <c r="A128" s="46"/>
      <c r="B128" s="47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Q128" s="49"/>
      <c r="R128" s="49"/>
      <c r="S128" s="54"/>
      <c r="T128" s="49"/>
      <c r="U128" s="49"/>
      <c r="V128" s="49"/>
      <c r="W128" s="54"/>
      <c r="X128" s="49"/>
      <c r="Y128" s="49"/>
      <c r="Z128" s="49"/>
      <c r="AA128" s="54"/>
      <c r="AB128" s="54"/>
      <c r="AC128" s="49"/>
      <c r="AD128" s="49"/>
      <c r="AE128" s="49"/>
      <c r="AF128" s="55"/>
      <c r="AH128" s="49"/>
      <c r="AI128" s="48"/>
      <c r="AJ128" s="49"/>
      <c r="AM128" s="48"/>
    </row>
    <row r="129" spans="1:39" s="52" customFormat="1" ht="15.35" x14ac:dyDescent="0.5">
      <c r="A129" s="46"/>
      <c r="B129" s="47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Q129" s="49"/>
      <c r="R129" s="49"/>
      <c r="S129" s="54"/>
      <c r="T129" s="49"/>
      <c r="U129" s="49"/>
      <c r="V129" s="49"/>
      <c r="W129" s="54"/>
      <c r="X129" s="49"/>
      <c r="Y129" s="49"/>
      <c r="Z129" s="49"/>
      <c r="AA129" s="54"/>
      <c r="AB129" s="54"/>
      <c r="AC129" s="49"/>
      <c r="AD129" s="49"/>
      <c r="AE129" s="49"/>
      <c r="AF129" s="55"/>
      <c r="AH129" s="49"/>
      <c r="AI129" s="48"/>
      <c r="AJ129" s="49"/>
      <c r="AM129" s="48"/>
    </row>
    <row r="130" spans="1:39" s="52" customFormat="1" ht="15.35" x14ac:dyDescent="0.5">
      <c r="A130" s="46"/>
      <c r="B130" s="47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Q130" s="49"/>
      <c r="R130" s="49"/>
      <c r="S130" s="54"/>
      <c r="T130" s="49"/>
      <c r="U130" s="49"/>
      <c r="V130" s="49"/>
      <c r="W130" s="54"/>
      <c r="X130" s="49"/>
      <c r="Y130" s="49"/>
      <c r="Z130" s="49"/>
      <c r="AA130" s="54"/>
      <c r="AB130" s="54"/>
      <c r="AC130" s="49"/>
      <c r="AD130" s="49"/>
      <c r="AE130" s="49"/>
      <c r="AF130" s="55"/>
      <c r="AH130" s="49"/>
      <c r="AI130" s="48"/>
      <c r="AJ130" s="49"/>
      <c r="AM130" s="48"/>
    </row>
    <row r="131" spans="1:39" s="52" customFormat="1" ht="15.35" x14ac:dyDescent="0.5">
      <c r="A131" s="46"/>
      <c r="B131" s="47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Q131" s="49"/>
      <c r="R131" s="49"/>
      <c r="S131" s="54"/>
      <c r="T131" s="49"/>
      <c r="U131" s="49"/>
      <c r="V131" s="49"/>
      <c r="W131" s="54"/>
      <c r="X131" s="49"/>
      <c r="Y131" s="49"/>
      <c r="Z131" s="49"/>
      <c r="AA131" s="54"/>
      <c r="AB131" s="54"/>
      <c r="AC131" s="49"/>
      <c r="AD131" s="49"/>
      <c r="AE131" s="49"/>
      <c r="AF131" s="59"/>
      <c r="AH131" s="49"/>
      <c r="AI131" s="48"/>
      <c r="AJ131" s="49"/>
      <c r="AM131" s="48"/>
    </row>
    <row r="132" spans="1:39" s="52" customFormat="1" ht="15.35" x14ac:dyDescent="0.5">
      <c r="A132" s="46"/>
      <c r="B132" s="47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Q132" s="49"/>
      <c r="R132" s="49"/>
      <c r="S132" s="54"/>
      <c r="T132" s="49"/>
      <c r="U132" s="49"/>
      <c r="V132" s="49"/>
      <c r="W132" s="54"/>
      <c r="X132" s="49"/>
      <c r="Y132" s="49"/>
      <c r="Z132" s="49"/>
      <c r="AA132" s="54"/>
      <c r="AB132" s="54"/>
      <c r="AC132" s="49"/>
      <c r="AD132" s="49"/>
      <c r="AE132" s="49"/>
      <c r="AF132" s="55"/>
      <c r="AH132" s="49"/>
      <c r="AI132" s="48"/>
      <c r="AJ132" s="49"/>
      <c r="AM132" s="48"/>
    </row>
    <row r="133" spans="1:39" s="52" customFormat="1" ht="15.35" x14ac:dyDescent="0.5">
      <c r="A133" s="46"/>
      <c r="B133" s="47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Q133" s="49"/>
      <c r="R133" s="49"/>
      <c r="S133" s="54"/>
      <c r="T133" s="49"/>
      <c r="U133" s="49"/>
      <c r="V133" s="49"/>
      <c r="W133" s="54"/>
      <c r="X133" s="49"/>
      <c r="Y133" s="49"/>
      <c r="Z133" s="49"/>
      <c r="AA133" s="54"/>
      <c r="AB133" s="54"/>
      <c r="AC133" s="49"/>
      <c r="AD133" s="49"/>
      <c r="AE133" s="49"/>
      <c r="AF133" s="55"/>
      <c r="AH133" s="49"/>
      <c r="AI133" s="48"/>
      <c r="AJ133" s="49"/>
      <c r="AM133" s="48"/>
    </row>
    <row r="134" spans="1:39" s="52" customFormat="1" ht="15.35" x14ac:dyDescent="0.5">
      <c r="A134" s="46"/>
      <c r="B134" s="47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Q134" s="49"/>
      <c r="R134" s="49"/>
      <c r="S134" s="54"/>
      <c r="T134" s="49"/>
      <c r="U134" s="49"/>
      <c r="V134" s="49"/>
      <c r="W134" s="54"/>
      <c r="X134" s="49"/>
      <c r="Y134" s="49"/>
      <c r="Z134" s="49"/>
      <c r="AA134" s="54"/>
      <c r="AB134" s="54"/>
      <c r="AC134" s="49"/>
      <c r="AD134" s="49"/>
      <c r="AE134" s="49"/>
      <c r="AF134" s="55"/>
      <c r="AH134" s="49"/>
      <c r="AI134" s="48"/>
      <c r="AJ134" s="49"/>
      <c r="AM134" s="48"/>
    </row>
    <row r="135" spans="1:39" s="52" customFormat="1" ht="15.35" x14ac:dyDescent="0.5">
      <c r="A135" s="46"/>
      <c r="B135" s="47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Q135" s="49"/>
      <c r="R135" s="49"/>
      <c r="S135" s="54"/>
      <c r="T135" s="49"/>
      <c r="U135" s="49"/>
      <c r="V135" s="49"/>
      <c r="W135" s="54"/>
      <c r="X135" s="49"/>
      <c r="Y135" s="49"/>
      <c r="Z135" s="49"/>
      <c r="AA135" s="54"/>
      <c r="AB135" s="54"/>
      <c r="AC135" s="49"/>
      <c r="AD135" s="49"/>
      <c r="AE135" s="49"/>
      <c r="AF135" s="55"/>
      <c r="AH135" s="49"/>
      <c r="AI135" s="48"/>
      <c r="AJ135" s="49"/>
      <c r="AM135" s="48"/>
    </row>
    <row r="136" spans="1:39" s="52" customFormat="1" ht="15.35" x14ac:dyDescent="0.5">
      <c r="A136" s="46"/>
      <c r="B136" s="47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Q136" s="49"/>
      <c r="R136" s="49"/>
      <c r="S136" s="54"/>
      <c r="T136" s="49"/>
      <c r="U136" s="49"/>
      <c r="V136" s="49"/>
      <c r="W136" s="54"/>
      <c r="X136" s="49"/>
      <c r="Y136" s="49"/>
      <c r="Z136" s="49"/>
      <c r="AA136" s="54"/>
      <c r="AB136" s="54"/>
      <c r="AC136" s="49"/>
      <c r="AD136" s="49"/>
      <c r="AE136" s="49"/>
      <c r="AF136" s="55"/>
      <c r="AH136" s="49"/>
      <c r="AI136" s="48"/>
      <c r="AJ136" s="49"/>
      <c r="AM136" s="48"/>
    </row>
    <row r="137" spans="1:39" s="52" customFormat="1" ht="15.35" x14ac:dyDescent="0.5">
      <c r="A137" s="46"/>
      <c r="B137" s="47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Q137" s="49"/>
      <c r="R137" s="49"/>
      <c r="S137" s="54"/>
      <c r="T137" s="49"/>
      <c r="U137" s="49"/>
      <c r="V137" s="49"/>
      <c r="W137" s="54"/>
      <c r="X137" s="49"/>
      <c r="Y137" s="49"/>
      <c r="Z137" s="49"/>
      <c r="AA137" s="54"/>
      <c r="AB137" s="54"/>
      <c r="AC137" s="49"/>
      <c r="AD137" s="49"/>
      <c r="AE137" s="49"/>
      <c r="AF137" s="55"/>
      <c r="AH137" s="49"/>
      <c r="AI137" s="48"/>
      <c r="AJ137" s="49"/>
      <c r="AM137" s="48"/>
    </row>
    <row r="138" spans="1:39" s="52" customFormat="1" ht="15.35" x14ac:dyDescent="0.5">
      <c r="A138" s="46"/>
      <c r="B138" s="47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Q138" s="49"/>
      <c r="R138" s="49"/>
      <c r="S138" s="54"/>
      <c r="T138" s="49"/>
      <c r="U138" s="49"/>
      <c r="V138" s="49"/>
      <c r="W138" s="54"/>
      <c r="X138" s="49"/>
      <c r="Y138" s="49"/>
      <c r="Z138" s="49"/>
      <c r="AA138" s="54"/>
      <c r="AB138" s="54"/>
      <c r="AC138" s="49"/>
      <c r="AD138" s="49"/>
      <c r="AE138" s="49"/>
      <c r="AF138" s="55"/>
      <c r="AH138" s="49"/>
      <c r="AI138" s="48"/>
      <c r="AJ138" s="49"/>
      <c r="AM138" s="48"/>
    </row>
    <row r="139" spans="1:39" s="52" customFormat="1" ht="15.35" x14ac:dyDescent="0.5">
      <c r="A139" s="46"/>
      <c r="B139" s="47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Q139" s="49"/>
      <c r="R139" s="49"/>
      <c r="S139" s="54"/>
      <c r="T139" s="49"/>
      <c r="U139" s="49"/>
      <c r="V139" s="49"/>
      <c r="W139" s="54"/>
      <c r="X139" s="49"/>
      <c r="Y139" s="49"/>
      <c r="Z139" s="49"/>
      <c r="AA139" s="54"/>
      <c r="AB139" s="54"/>
      <c r="AC139" s="49"/>
      <c r="AD139" s="49"/>
      <c r="AE139" s="49"/>
      <c r="AF139" s="55"/>
      <c r="AH139" s="49"/>
      <c r="AI139" s="48"/>
      <c r="AJ139" s="49"/>
      <c r="AM139" s="48"/>
    </row>
    <row r="140" spans="1:39" s="52" customFormat="1" ht="15.35" x14ac:dyDescent="0.5">
      <c r="A140" s="46"/>
      <c r="B140" s="47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Q140" s="49"/>
      <c r="R140" s="49"/>
      <c r="S140" s="54"/>
      <c r="T140" s="49"/>
      <c r="U140" s="49"/>
      <c r="V140" s="49"/>
      <c r="W140" s="54"/>
      <c r="X140" s="49"/>
      <c r="Y140" s="49"/>
      <c r="Z140" s="49"/>
      <c r="AA140" s="54"/>
      <c r="AB140" s="54"/>
      <c r="AC140" s="49"/>
      <c r="AD140" s="49"/>
      <c r="AE140" s="49"/>
      <c r="AF140" s="55"/>
      <c r="AH140" s="49"/>
      <c r="AI140" s="48"/>
      <c r="AJ140" s="49"/>
      <c r="AM140" s="48"/>
    </row>
    <row r="141" spans="1:39" s="52" customFormat="1" ht="15.35" x14ac:dyDescent="0.5">
      <c r="A141" s="46"/>
      <c r="B141" s="47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Q141" s="49"/>
      <c r="R141" s="49"/>
      <c r="S141" s="54"/>
      <c r="T141" s="49"/>
      <c r="U141" s="49"/>
      <c r="V141" s="49"/>
      <c r="W141" s="54"/>
      <c r="X141" s="49"/>
      <c r="Y141" s="49"/>
      <c r="Z141" s="49"/>
      <c r="AA141" s="54"/>
      <c r="AB141" s="54"/>
      <c r="AC141" s="49"/>
      <c r="AD141" s="49"/>
      <c r="AE141" s="49"/>
      <c r="AF141" s="55"/>
      <c r="AH141" s="49"/>
      <c r="AI141" s="48"/>
      <c r="AJ141" s="49"/>
      <c r="AM141" s="48"/>
    </row>
    <row r="142" spans="1:39" s="52" customFormat="1" ht="15.35" x14ac:dyDescent="0.5">
      <c r="A142" s="46"/>
      <c r="B142" s="47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Q142" s="49"/>
      <c r="R142" s="49"/>
      <c r="S142" s="54"/>
      <c r="T142" s="49"/>
      <c r="U142" s="49"/>
      <c r="V142" s="49"/>
      <c r="W142" s="54"/>
      <c r="X142" s="49"/>
      <c r="Y142" s="49"/>
      <c r="Z142" s="49"/>
      <c r="AA142" s="54"/>
      <c r="AB142" s="54"/>
      <c r="AC142" s="49"/>
      <c r="AD142" s="49"/>
      <c r="AE142" s="49"/>
      <c r="AF142" s="55"/>
      <c r="AH142" s="49"/>
      <c r="AI142" s="48"/>
      <c r="AJ142" s="49"/>
      <c r="AM142" s="48"/>
    </row>
    <row r="143" spans="1:39" s="52" customFormat="1" ht="15.35" x14ac:dyDescent="0.5">
      <c r="A143" s="46"/>
      <c r="B143" s="47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Q143" s="49"/>
      <c r="R143" s="49"/>
      <c r="S143" s="54"/>
      <c r="T143" s="49"/>
      <c r="U143" s="49"/>
      <c r="V143" s="49"/>
      <c r="W143" s="54"/>
      <c r="X143" s="49"/>
      <c r="Y143" s="49"/>
      <c r="Z143" s="49"/>
      <c r="AA143" s="54"/>
      <c r="AB143" s="54"/>
      <c r="AC143" s="49"/>
      <c r="AD143" s="49"/>
      <c r="AE143" s="49"/>
      <c r="AF143" s="55"/>
      <c r="AH143" s="49"/>
      <c r="AI143" s="48"/>
      <c r="AJ143" s="49"/>
      <c r="AM143" s="48"/>
    </row>
    <row r="144" spans="1:39" s="52" customFormat="1" ht="15.35" x14ac:dyDescent="0.5">
      <c r="A144" s="46"/>
      <c r="B144" s="47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Q144" s="49"/>
      <c r="R144" s="49"/>
      <c r="S144" s="54"/>
      <c r="T144" s="49"/>
      <c r="U144" s="49"/>
      <c r="V144" s="49"/>
      <c r="W144" s="54"/>
      <c r="X144" s="49"/>
      <c r="Y144" s="49"/>
      <c r="Z144" s="49"/>
      <c r="AA144" s="54"/>
      <c r="AB144" s="54"/>
      <c r="AC144" s="49"/>
      <c r="AD144" s="49"/>
      <c r="AE144" s="49"/>
      <c r="AF144" s="55"/>
      <c r="AH144" s="49"/>
      <c r="AI144" s="48"/>
      <c r="AJ144" s="49"/>
      <c r="AM144" s="48"/>
    </row>
    <row r="145" spans="1:39" s="52" customFormat="1" ht="15.35" x14ac:dyDescent="0.5">
      <c r="A145" s="46"/>
      <c r="B145" s="47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Q145" s="49"/>
      <c r="R145" s="49"/>
      <c r="S145" s="54"/>
      <c r="T145" s="49"/>
      <c r="U145" s="49"/>
      <c r="V145" s="49"/>
      <c r="W145" s="54"/>
      <c r="X145" s="49"/>
      <c r="Y145" s="49"/>
      <c r="Z145" s="49"/>
      <c r="AA145" s="54"/>
      <c r="AB145" s="54"/>
      <c r="AC145" s="49"/>
      <c r="AD145" s="49"/>
      <c r="AE145" s="49"/>
      <c r="AF145" s="55"/>
      <c r="AH145" s="49"/>
      <c r="AI145" s="48"/>
      <c r="AJ145" s="49"/>
      <c r="AM145" s="48"/>
    </row>
    <row r="146" spans="1:39" s="52" customFormat="1" ht="15.35" x14ac:dyDescent="0.5">
      <c r="A146" s="46"/>
      <c r="B146" s="47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Q146" s="49"/>
      <c r="R146" s="49"/>
      <c r="S146" s="54"/>
      <c r="T146" s="49"/>
      <c r="U146" s="49"/>
      <c r="V146" s="49"/>
      <c r="W146" s="54"/>
      <c r="X146" s="49"/>
      <c r="Y146" s="49"/>
      <c r="Z146" s="49"/>
      <c r="AA146" s="54"/>
      <c r="AB146" s="54"/>
      <c r="AC146" s="49"/>
      <c r="AD146" s="49"/>
      <c r="AE146" s="49"/>
      <c r="AF146" s="55"/>
      <c r="AH146" s="49"/>
      <c r="AI146" s="48"/>
      <c r="AJ146" s="49"/>
      <c r="AM146" s="48"/>
    </row>
    <row r="147" spans="1:39" s="52" customFormat="1" ht="15.35" x14ac:dyDescent="0.5">
      <c r="A147" s="46"/>
      <c r="B147" s="47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Q147" s="49"/>
      <c r="R147" s="49"/>
      <c r="S147" s="54"/>
      <c r="T147" s="49"/>
      <c r="U147" s="49"/>
      <c r="V147" s="49"/>
      <c r="W147" s="54"/>
      <c r="X147" s="49"/>
      <c r="Y147" s="49"/>
      <c r="Z147" s="49"/>
      <c r="AA147" s="54"/>
      <c r="AB147" s="54"/>
      <c r="AC147" s="49"/>
      <c r="AD147" s="49"/>
      <c r="AE147" s="49"/>
      <c r="AF147" s="55"/>
      <c r="AH147" s="49"/>
      <c r="AI147" s="48"/>
      <c r="AJ147" s="49"/>
      <c r="AM147" s="48"/>
    </row>
    <row r="148" spans="1:39" s="52" customFormat="1" ht="15.35" x14ac:dyDescent="0.5">
      <c r="A148" s="46"/>
      <c r="B148" s="47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Q148" s="49"/>
      <c r="R148" s="49"/>
      <c r="S148" s="54"/>
      <c r="T148" s="49"/>
      <c r="U148" s="49"/>
      <c r="V148" s="49"/>
      <c r="W148" s="54"/>
      <c r="X148" s="49"/>
      <c r="Y148" s="49"/>
      <c r="Z148" s="49"/>
      <c r="AA148" s="54"/>
      <c r="AB148" s="54"/>
      <c r="AC148" s="49"/>
      <c r="AD148" s="49"/>
      <c r="AE148" s="49"/>
      <c r="AF148" s="58"/>
      <c r="AH148" s="49"/>
      <c r="AI148" s="48"/>
      <c r="AJ148" s="49"/>
      <c r="AM148" s="48"/>
    </row>
    <row r="149" spans="1:39" s="52" customFormat="1" ht="15.35" x14ac:dyDescent="0.5">
      <c r="A149" s="46"/>
      <c r="B149" s="47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Q149" s="49"/>
      <c r="R149" s="49"/>
      <c r="S149" s="54"/>
      <c r="T149" s="49"/>
      <c r="U149" s="49"/>
      <c r="V149" s="49"/>
      <c r="W149" s="54"/>
      <c r="X149" s="49"/>
      <c r="Y149" s="49"/>
      <c r="Z149" s="49"/>
      <c r="AA149" s="54"/>
      <c r="AB149" s="54"/>
      <c r="AC149" s="49"/>
      <c r="AD149" s="49"/>
      <c r="AE149" s="49"/>
      <c r="AF149" s="58"/>
      <c r="AH149" s="49"/>
      <c r="AI149" s="48"/>
      <c r="AJ149" s="49"/>
      <c r="AM149" s="48"/>
    </row>
    <row r="150" spans="1:39" s="52" customFormat="1" ht="15.35" x14ac:dyDescent="0.5">
      <c r="A150" s="46"/>
      <c r="B150" s="47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Q150" s="49"/>
      <c r="R150" s="49"/>
      <c r="S150" s="54"/>
      <c r="T150" s="49"/>
      <c r="U150" s="49"/>
      <c r="V150" s="49"/>
      <c r="W150" s="54"/>
      <c r="X150" s="49"/>
      <c r="Y150" s="49"/>
      <c r="Z150" s="49"/>
      <c r="AA150" s="54"/>
      <c r="AB150" s="54"/>
      <c r="AC150" s="49"/>
      <c r="AD150" s="49"/>
      <c r="AE150" s="49"/>
      <c r="AF150" s="58"/>
      <c r="AH150" s="49"/>
      <c r="AI150" s="48"/>
      <c r="AJ150" s="49"/>
      <c r="AM150" s="48"/>
    </row>
    <row r="151" spans="1:39" s="52" customFormat="1" ht="15.35" x14ac:dyDescent="0.5">
      <c r="A151" s="46"/>
      <c r="B151" s="47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Q151" s="49"/>
      <c r="R151" s="49"/>
      <c r="S151" s="54"/>
      <c r="T151" s="49"/>
      <c r="U151" s="49"/>
      <c r="V151" s="49"/>
      <c r="W151" s="54"/>
      <c r="X151" s="49"/>
      <c r="Y151" s="49"/>
      <c r="Z151" s="49"/>
      <c r="AA151" s="54"/>
      <c r="AB151" s="54"/>
      <c r="AC151" s="49"/>
      <c r="AD151" s="49"/>
      <c r="AE151" s="49"/>
      <c r="AF151" s="58"/>
      <c r="AH151" s="49"/>
      <c r="AI151" s="48"/>
      <c r="AJ151" s="49"/>
      <c r="AM151" s="48"/>
    </row>
    <row r="152" spans="1:39" s="52" customFormat="1" ht="15.35" x14ac:dyDescent="0.5">
      <c r="A152" s="46"/>
      <c r="B152" s="47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Q152" s="49"/>
      <c r="R152" s="49"/>
      <c r="S152" s="54"/>
      <c r="T152" s="49"/>
      <c r="U152" s="49"/>
      <c r="V152" s="49"/>
      <c r="W152" s="54"/>
      <c r="X152" s="49"/>
      <c r="Y152" s="49"/>
      <c r="Z152" s="49"/>
      <c r="AA152" s="54"/>
      <c r="AB152" s="54"/>
      <c r="AC152" s="49"/>
      <c r="AD152" s="49"/>
      <c r="AE152" s="49"/>
      <c r="AF152" s="58"/>
      <c r="AH152" s="49"/>
      <c r="AI152" s="48"/>
      <c r="AJ152" s="49"/>
      <c r="AM152" s="48"/>
    </row>
    <row r="153" spans="1:39" s="52" customFormat="1" ht="15.35" x14ac:dyDescent="0.5">
      <c r="A153" s="46"/>
      <c r="B153" s="47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Q153" s="49"/>
      <c r="R153" s="49"/>
      <c r="S153" s="54"/>
      <c r="T153" s="49"/>
      <c r="U153" s="49"/>
      <c r="V153" s="49"/>
      <c r="W153" s="54"/>
      <c r="X153" s="49"/>
      <c r="Y153" s="49"/>
      <c r="Z153" s="49"/>
      <c r="AA153" s="54"/>
      <c r="AB153" s="54"/>
      <c r="AC153" s="49"/>
      <c r="AD153" s="49"/>
      <c r="AE153" s="49"/>
      <c r="AF153" s="58"/>
      <c r="AH153" s="49"/>
      <c r="AI153" s="48"/>
      <c r="AJ153" s="49"/>
      <c r="AM153" s="48"/>
    </row>
    <row r="154" spans="1:39" s="52" customFormat="1" ht="15.35" x14ac:dyDescent="0.5">
      <c r="A154" s="46"/>
      <c r="B154" s="47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Q154" s="49"/>
      <c r="R154" s="49"/>
      <c r="S154" s="54"/>
      <c r="T154" s="49"/>
      <c r="U154" s="49"/>
      <c r="V154" s="49"/>
      <c r="W154" s="54"/>
      <c r="X154" s="49"/>
      <c r="Y154" s="49"/>
      <c r="Z154" s="49"/>
      <c r="AA154" s="54"/>
      <c r="AB154" s="54"/>
      <c r="AC154" s="49"/>
      <c r="AD154" s="49"/>
      <c r="AE154" s="49"/>
      <c r="AF154" s="58"/>
      <c r="AH154" s="49"/>
      <c r="AI154" s="48"/>
      <c r="AJ154" s="49"/>
      <c r="AM154" s="48"/>
    </row>
    <row r="155" spans="1:39" s="52" customFormat="1" ht="15.35" x14ac:dyDescent="0.5">
      <c r="A155" s="46"/>
      <c r="B155" s="47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Q155" s="49"/>
      <c r="R155" s="49"/>
      <c r="S155" s="54"/>
      <c r="T155" s="49"/>
      <c r="U155" s="49"/>
      <c r="V155" s="49"/>
      <c r="W155" s="54"/>
      <c r="X155" s="49"/>
      <c r="Y155" s="49"/>
      <c r="Z155" s="49"/>
      <c r="AA155" s="54"/>
      <c r="AB155" s="54"/>
      <c r="AC155" s="49"/>
      <c r="AD155" s="49"/>
      <c r="AE155" s="49"/>
      <c r="AF155" s="58"/>
      <c r="AH155" s="49"/>
      <c r="AI155" s="48"/>
      <c r="AJ155" s="49"/>
      <c r="AM155" s="48"/>
    </row>
    <row r="156" spans="1:39" s="52" customFormat="1" ht="15.35" x14ac:dyDescent="0.5">
      <c r="A156" s="46"/>
      <c r="B156" s="47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Q156" s="49"/>
      <c r="R156" s="49"/>
      <c r="S156" s="54"/>
      <c r="T156" s="49"/>
      <c r="U156" s="49"/>
      <c r="V156" s="49"/>
      <c r="W156" s="54"/>
      <c r="X156" s="49"/>
      <c r="Y156" s="49"/>
      <c r="Z156" s="49"/>
      <c r="AA156" s="54"/>
      <c r="AB156" s="54"/>
      <c r="AC156" s="49"/>
      <c r="AD156" s="49"/>
      <c r="AE156" s="49"/>
      <c r="AF156" s="58"/>
      <c r="AH156" s="49"/>
      <c r="AI156" s="48"/>
      <c r="AJ156" s="49"/>
      <c r="AM156" s="48"/>
    </row>
    <row r="157" spans="1:39" s="52" customFormat="1" ht="15.35" x14ac:dyDescent="0.5">
      <c r="A157" s="46"/>
      <c r="B157" s="47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Q157" s="49"/>
      <c r="R157" s="49"/>
      <c r="S157" s="54"/>
      <c r="T157" s="49"/>
      <c r="U157" s="49"/>
      <c r="V157" s="49"/>
      <c r="W157" s="54"/>
      <c r="X157" s="49"/>
      <c r="Y157" s="49"/>
      <c r="Z157" s="49"/>
      <c r="AA157" s="54"/>
      <c r="AB157" s="54"/>
      <c r="AC157" s="49"/>
      <c r="AD157" s="49"/>
      <c r="AE157" s="49"/>
      <c r="AF157" s="58"/>
      <c r="AH157" s="49"/>
      <c r="AI157" s="48"/>
      <c r="AJ157" s="49"/>
      <c r="AM157" s="48"/>
    </row>
    <row r="158" spans="1:39" s="52" customFormat="1" ht="15.35" x14ac:dyDescent="0.5">
      <c r="A158" s="46"/>
      <c r="B158" s="47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Q158" s="49"/>
      <c r="R158" s="49"/>
      <c r="S158" s="54"/>
      <c r="T158" s="49"/>
      <c r="U158" s="49"/>
      <c r="V158" s="49"/>
      <c r="W158" s="54"/>
      <c r="X158" s="49"/>
      <c r="Y158" s="49"/>
      <c r="Z158" s="49"/>
      <c r="AA158" s="54"/>
      <c r="AB158" s="54"/>
      <c r="AC158" s="49"/>
      <c r="AD158" s="49"/>
      <c r="AE158" s="49"/>
      <c r="AF158" s="58"/>
      <c r="AH158" s="49"/>
      <c r="AI158" s="48"/>
      <c r="AJ158" s="49"/>
      <c r="AM158" s="48"/>
    </row>
    <row r="159" spans="1:39" s="52" customFormat="1" ht="15.35" x14ac:dyDescent="0.5">
      <c r="A159" s="46"/>
      <c r="B159" s="47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Q159" s="49"/>
      <c r="R159" s="49"/>
      <c r="S159" s="54"/>
      <c r="T159" s="49"/>
      <c r="U159" s="49"/>
      <c r="V159" s="49"/>
      <c r="W159" s="54"/>
      <c r="X159" s="49"/>
      <c r="Y159" s="49"/>
      <c r="Z159" s="49"/>
      <c r="AA159" s="54"/>
      <c r="AB159" s="54"/>
      <c r="AC159" s="49"/>
      <c r="AD159" s="49"/>
      <c r="AE159" s="49"/>
      <c r="AF159" s="58"/>
      <c r="AH159" s="49"/>
      <c r="AI159" s="48"/>
      <c r="AJ159" s="49"/>
      <c r="AM159" s="48"/>
    </row>
    <row r="160" spans="1:39" s="52" customFormat="1" ht="15.35" x14ac:dyDescent="0.5">
      <c r="A160" s="46"/>
      <c r="B160" s="47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Q160" s="49"/>
      <c r="R160" s="49"/>
      <c r="S160" s="54"/>
      <c r="T160" s="49"/>
      <c r="U160" s="49"/>
      <c r="V160" s="49"/>
      <c r="W160" s="54"/>
      <c r="X160" s="49"/>
      <c r="Y160" s="49"/>
      <c r="Z160" s="49"/>
      <c r="AA160" s="54"/>
      <c r="AB160" s="54"/>
      <c r="AC160" s="49"/>
      <c r="AD160" s="49"/>
      <c r="AE160" s="49"/>
      <c r="AF160" s="58"/>
      <c r="AH160" s="49"/>
      <c r="AI160" s="48"/>
      <c r="AJ160" s="49"/>
      <c r="AM160" s="48"/>
    </row>
    <row r="161" spans="1:39" s="52" customFormat="1" ht="15.35" x14ac:dyDescent="0.5">
      <c r="A161" s="46"/>
      <c r="B161" s="47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Q161" s="49"/>
      <c r="R161" s="49"/>
      <c r="S161" s="54"/>
      <c r="T161" s="49"/>
      <c r="U161" s="49"/>
      <c r="V161" s="49"/>
      <c r="W161" s="54"/>
      <c r="X161" s="49"/>
      <c r="Y161" s="49"/>
      <c r="Z161" s="49"/>
      <c r="AA161" s="54"/>
      <c r="AB161" s="54"/>
      <c r="AC161" s="49"/>
      <c r="AD161" s="49"/>
      <c r="AE161" s="49"/>
      <c r="AF161" s="58"/>
      <c r="AH161" s="49"/>
      <c r="AI161" s="48"/>
      <c r="AJ161" s="49"/>
      <c r="AM161" s="48"/>
    </row>
    <row r="162" spans="1:39" s="52" customFormat="1" ht="15.35" x14ac:dyDescent="0.5">
      <c r="A162" s="46"/>
      <c r="B162" s="47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Q162" s="49"/>
      <c r="R162" s="49"/>
      <c r="S162" s="54"/>
      <c r="T162" s="49"/>
      <c r="U162" s="49"/>
      <c r="V162" s="49"/>
      <c r="W162" s="54"/>
      <c r="X162" s="49"/>
      <c r="Y162" s="49"/>
      <c r="Z162" s="49"/>
      <c r="AA162" s="54"/>
      <c r="AB162" s="54"/>
      <c r="AC162" s="49"/>
      <c r="AD162" s="49"/>
      <c r="AE162" s="49"/>
      <c r="AF162" s="58"/>
      <c r="AH162" s="49"/>
      <c r="AI162" s="48"/>
      <c r="AJ162" s="49"/>
      <c r="AM162" s="48"/>
    </row>
    <row r="163" spans="1:39" s="52" customFormat="1" ht="15.35" x14ac:dyDescent="0.5">
      <c r="A163" s="46"/>
      <c r="B163" s="47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Q163" s="49"/>
      <c r="R163" s="49"/>
      <c r="S163" s="54"/>
      <c r="T163" s="49"/>
      <c r="U163" s="49"/>
      <c r="V163" s="49"/>
      <c r="W163" s="54"/>
      <c r="X163" s="49"/>
      <c r="Y163" s="49"/>
      <c r="Z163" s="49"/>
      <c r="AA163" s="54"/>
      <c r="AB163" s="54"/>
      <c r="AC163" s="49"/>
      <c r="AD163" s="49"/>
      <c r="AE163" s="49"/>
      <c r="AF163" s="58"/>
      <c r="AH163" s="49"/>
      <c r="AI163" s="48"/>
      <c r="AJ163" s="49"/>
      <c r="AM163" s="48"/>
    </row>
    <row r="164" spans="1:39" s="52" customFormat="1" ht="15.35" x14ac:dyDescent="0.5">
      <c r="A164" s="46"/>
      <c r="B164" s="47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Q164" s="49"/>
      <c r="R164" s="49"/>
      <c r="S164" s="54"/>
      <c r="T164" s="49"/>
      <c r="U164" s="49"/>
      <c r="V164" s="49"/>
      <c r="W164" s="54"/>
      <c r="X164" s="49"/>
      <c r="Y164" s="49"/>
      <c r="Z164" s="49"/>
      <c r="AA164" s="54"/>
      <c r="AB164" s="54"/>
      <c r="AC164" s="49"/>
      <c r="AD164" s="49"/>
      <c r="AE164" s="49"/>
      <c r="AF164" s="58"/>
      <c r="AH164" s="49"/>
      <c r="AI164" s="48"/>
      <c r="AJ164" s="49"/>
      <c r="AM164" s="48"/>
    </row>
    <row r="165" spans="1:39" s="52" customFormat="1" ht="15.35" x14ac:dyDescent="0.5">
      <c r="A165" s="46"/>
      <c r="B165" s="47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Q165" s="49"/>
      <c r="R165" s="49"/>
      <c r="S165" s="54"/>
      <c r="T165" s="49"/>
      <c r="U165" s="49"/>
      <c r="V165" s="49"/>
      <c r="W165" s="54"/>
      <c r="X165" s="49"/>
      <c r="Y165" s="49"/>
      <c r="Z165" s="49"/>
      <c r="AA165" s="54"/>
      <c r="AB165" s="54"/>
      <c r="AC165" s="49"/>
      <c r="AD165" s="49"/>
      <c r="AE165" s="49"/>
      <c r="AF165" s="58"/>
      <c r="AH165" s="49"/>
      <c r="AI165" s="48"/>
      <c r="AJ165" s="49"/>
      <c r="AM165" s="48"/>
    </row>
    <row r="166" spans="1:39" s="52" customFormat="1" ht="15.35" x14ac:dyDescent="0.5">
      <c r="A166" s="46"/>
      <c r="B166" s="47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Q166" s="49"/>
      <c r="R166" s="49"/>
      <c r="S166" s="54"/>
      <c r="T166" s="49"/>
      <c r="U166" s="49"/>
      <c r="V166" s="49"/>
      <c r="W166" s="54"/>
      <c r="X166" s="49"/>
      <c r="Y166" s="49"/>
      <c r="Z166" s="49"/>
      <c r="AA166" s="54"/>
      <c r="AB166" s="54"/>
      <c r="AC166" s="49"/>
      <c r="AD166" s="49"/>
      <c r="AE166" s="49"/>
      <c r="AF166" s="58"/>
      <c r="AH166" s="49"/>
      <c r="AI166" s="48"/>
      <c r="AJ166" s="49"/>
      <c r="AM166" s="48"/>
    </row>
    <row r="167" spans="1:39" s="52" customFormat="1" ht="15.35" x14ac:dyDescent="0.5">
      <c r="A167" s="46"/>
      <c r="B167" s="47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Q167" s="49"/>
      <c r="R167" s="49"/>
      <c r="S167" s="54"/>
      <c r="T167" s="49"/>
      <c r="U167" s="49"/>
      <c r="V167" s="49"/>
      <c r="W167" s="54"/>
      <c r="X167" s="49"/>
      <c r="Y167" s="49"/>
      <c r="Z167" s="49"/>
      <c r="AA167" s="54"/>
      <c r="AB167" s="54"/>
      <c r="AC167" s="49"/>
      <c r="AD167" s="49"/>
      <c r="AE167" s="49"/>
      <c r="AF167" s="58"/>
      <c r="AH167" s="49"/>
      <c r="AI167" s="48"/>
      <c r="AJ167" s="49"/>
      <c r="AM167" s="48"/>
    </row>
    <row r="168" spans="1:39" s="52" customFormat="1" ht="15.35" x14ac:dyDescent="0.5">
      <c r="A168" s="46"/>
      <c r="B168" s="47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Q168" s="49"/>
      <c r="R168" s="49"/>
      <c r="S168" s="54"/>
      <c r="T168" s="49"/>
      <c r="U168" s="49"/>
      <c r="V168" s="49"/>
      <c r="W168" s="54"/>
      <c r="X168" s="49"/>
      <c r="Y168" s="49"/>
      <c r="Z168" s="49"/>
      <c r="AA168" s="54"/>
      <c r="AB168" s="54"/>
      <c r="AC168" s="49"/>
      <c r="AD168" s="49"/>
      <c r="AE168" s="49"/>
      <c r="AH168" s="49"/>
      <c r="AI168" s="48"/>
      <c r="AJ168" s="49"/>
      <c r="AM168" s="48"/>
    </row>
    <row r="169" spans="1:39" s="52" customFormat="1" ht="15.35" x14ac:dyDescent="0.5">
      <c r="A169" s="46"/>
      <c r="B169" s="47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Q169" s="49"/>
      <c r="R169" s="49"/>
      <c r="S169" s="54"/>
      <c r="T169" s="49"/>
      <c r="U169" s="49"/>
      <c r="V169" s="49"/>
      <c r="W169" s="54"/>
      <c r="X169" s="49"/>
      <c r="Y169" s="49"/>
      <c r="Z169" s="49"/>
      <c r="AA169" s="54"/>
      <c r="AB169" s="54"/>
      <c r="AC169" s="49"/>
      <c r="AD169" s="49"/>
      <c r="AE169" s="49"/>
      <c r="AH169" s="49"/>
      <c r="AI169" s="56"/>
      <c r="AJ169" s="49"/>
      <c r="AM169" s="48"/>
    </row>
    <row r="170" spans="1:39" s="52" customFormat="1" ht="15.35" x14ac:dyDescent="0.5">
      <c r="A170" s="46"/>
      <c r="B170" s="47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Q170" s="49"/>
      <c r="R170" s="49"/>
      <c r="S170" s="54"/>
      <c r="T170" s="49"/>
      <c r="U170" s="49"/>
      <c r="V170" s="49"/>
      <c r="W170" s="54"/>
      <c r="X170" s="49"/>
      <c r="Y170" s="49"/>
      <c r="Z170" s="49"/>
      <c r="AA170" s="54"/>
      <c r="AB170" s="54"/>
      <c r="AC170" s="49"/>
      <c r="AD170" s="49"/>
      <c r="AE170" s="49"/>
      <c r="AH170" s="49"/>
      <c r="AI170" s="56"/>
      <c r="AJ170" s="49"/>
      <c r="AM170" s="48"/>
    </row>
    <row r="171" spans="1:39" s="52" customFormat="1" ht="15.35" x14ac:dyDescent="0.5">
      <c r="A171" s="46"/>
      <c r="B171" s="47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Q171" s="49"/>
      <c r="R171" s="49"/>
      <c r="S171" s="54"/>
      <c r="T171" s="49"/>
      <c r="U171" s="49"/>
      <c r="V171" s="49"/>
      <c r="W171" s="54"/>
      <c r="X171" s="49"/>
      <c r="Y171" s="49"/>
      <c r="Z171" s="49"/>
      <c r="AA171" s="54"/>
      <c r="AB171" s="54"/>
      <c r="AC171" s="49"/>
      <c r="AD171" s="49"/>
      <c r="AE171" s="49"/>
      <c r="AH171" s="49"/>
      <c r="AI171" s="48"/>
      <c r="AJ171" s="49"/>
      <c r="AM171" s="48"/>
    </row>
    <row r="172" spans="1:39" s="52" customFormat="1" ht="15.35" x14ac:dyDescent="0.5">
      <c r="A172" s="46"/>
      <c r="B172" s="47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Q172" s="49"/>
      <c r="R172" s="49"/>
      <c r="S172" s="54"/>
      <c r="T172" s="49"/>
      <c r="U172" s="49"/>
      <c r="V172" s="49"/>
      <c r="W172" s="54"/>
      <c r="X172" s="49"/>
      <c r="Y172" s="49"/>
      <c r="Z172" s="49"/>
      <c r="AA172" s="54"/>
      <c r="AB172" s="54"/>
      <c r="AC172" s="49"/>
      <c r="AD172" s="49"/>
      <c r="AE172" s="49"/>
      <c r="AH172" s="49"/>
      <c r="AI172" s="48"/>
      <c r="AJ172" s="49"/>
      <c r="AM172" s="48"/>
    </row>
    <row r="173" spans="1:39" s="52" customFormat="1" ht="15.35" x14ac:dyDescent="0.5">
      <c r="A173" s="46"/>
      <c r="B173" s="47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Q173" s="49"/>
      <c r="R173" s="49"/>
      <c r="S173" s="54"/>
      <c r="T173" s="49"/>
      <c r="U173" s="49"/>
      <c r="V173" s="49"/>
      <c r="W173" s="54"/>
      <c r="X173" s="49"/>
      <c r="Y173" s="49"/>
      <c r="Z173" s="49"/>
      <c r="AA173" s="54"/>
      <c r="AB173" s="54"/>
      <c r="AC173" s="49"/>
      <c r="AD173" s="49"/>
      <c r="AE173" s="49"/>
      <c r="AH173" s="49"/>
      <c r="AI173" s="48"/>
      <c r="AJ173" s="49"/>
      <c r="AM173" s="48"/>
    </row>
    <row r="174" spans="1:39" s="52" customFormat="1" ht="15.35" x14ac:dyDescent="0.5">
      <c r="A174" s="46"/>
      <c r="B174" s="47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Q174" s="49"/>
      <c r="R174" s="49"/>
      <c r="S174" s="54"/>
      <c r="T174" s="49"/>
      <c r="U174" s="49"/>
      <c r="V174" s="49"/>
      <c r="W174" s="54"/>
      <c r="X174" s="49"/>
      <c r="Y174" s="49"/>
      <c r="Z174" s="49"/>
      <c r="AA174" s="54"/>
      <c r="AB174" s="54"/>
      <c r="AC174" s="49"/>
      <c r="AD174" s="49"/>
      <c r="AE174" s="49"/>
      <c r="AH174" s="49"/>
      <c r="AI174" s="48"/>
      <c r="AJ174" s="49"/>
      <c r="AM174" s="48"/>
    </row>
    <row r="175" spans="1:39" s="52" customFormat="1" ht="15.35" x14ac:dyDescent="0.5">
      <c r="A175" s="46"/>
      <c r="B175" s="47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Q175" s="49"/>
      <c r="R175" s="49"/>
      <c r="S175" s="54"/>
      <c r="T175" s="49"/>
      <c r="U175" s="49"/>
      <c r="V175" s="49"/>
      <c r="W175" s="54"/>
      <c r="X175" s="49"/>
      <c r="Y175" s="49"/>
      <c r="Z175" s="49"/>
      <c r="AA175" s="54"/>
      <c r="AB175" s="54"/>
      <c r="AC175" s="49"/>
      <c r="AD175" s="49"/>
      <c r="AE175" s="49"/>
      <c r="AH175" s="49"/>
      <c r="AI175" s="48"/>
      <c r="AJ175" s="49"/>
      <c r="AM175" s="48"/>
    </row>
    <row r="176" spans="1:39" s="52" customFormat="1" ht="15.35" x14ac:dyDescent="0.5">
      <c r="A176" s="46"/>
      <c r="B176" s="47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Q176" s="49"/>
      <c r="R176" s="49"/>
      <c r="S176" s="54"/>
      <c r="T176" s="49"/>
      <c r="U176" s="49"/>
      <c r="V176" s="49"/>
      <c r="W176" s="54"/>
      <c r="X176" s="49"/>
      <c r="Y176" s="49"/>
      <c r="Z176" s="49"/>
      <c r="AA176" s="54"/>
      <c r="AB176" s="54"/>
      <c r="AC176" s="49"/>
      <c r="AD176" s="49"/>
      <c r="AE176" s="49"/>
      <c r="AH176" s="49"/>
      <c r="AI176" s="48"/>
      <c r="AJ176" s="49"/>
      <c r="AM176" s="48"/>
    </row>
    <row r="177" spans="1:39" s="52" customFormat="1" ht="15.35" x14ac:dyDescent="0.5">
      <c r="A177" s="46"/>
      <c r="B177" s="47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Q177" s="49"/>
      <c r="R177" s="49"/>
      <c r="S177" s="54"/>
      <c r="T177" s="49"/>
      <c r="U177" s="49"/>
      <c r="V177" s="49"/>
      <c r="W177" s="54"/>
      <c r="X177" s="49"/>
      <c r="Y177" s="49"/>
      <c r="Z177" s="49"/>
      <c r="AA177" s="54"/>
      <c r="AB177" s="54"/>
      <c r="AC177" s="49"/>
      <c r="AD177" s="49"/>
      <c r="AE177" s="49"/>
      <c r="AH177" s="49"/>
      <c r="AI177" s="48"/>
      <c r="AJ177" s="49"/>
      <c r="AM177" s="48"/>
    </row>
    <row r="178" spans="1:39" s="52" customFormat="1" ht="15.35" x14ac:dyDescent="0.5">
      <c r="A178" s="46"/>
      <c r="B178" s="47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Q178" s="49"/>
      <c r="R178" s="49"/>
      <c r="S178" s="54"/>
      <c r="T178" s="49"/>
      <c r="U178" s="49"/>
      <c r="V178" s="49"/>
      <c r="W178" s="54"/>
      <c r="X178" s="49"/>
      <c r="Y178" s="49"/>
      <c r="Z178" s="49"/>
      <c r="AA178" s="54"/>
      <c r="AB178" s="54"/>
      <c r="AC178" s="49"/>
      <c r="AD178" s="49"/>
      <c r="AE178" s="49"/>
      <c r="AH178" s="49"/>
      <c r="AI178" s="48"/>
      <c r="AJ178" s="49"/>
      <c r="AM178" s="48"/>
    </row>
    <row r="179" spans="1:39" s="52" customFormat="1" ht="15.35" x14ac:dyDescent="0.5">
      <c r="A179" s="46"/>
      <c r="B179" s="47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Q179" s="49"/>
      <c r="R179" s="49"/>
      <c r="S179" s="54"/>
      <c r="T179" s="49"/>
      <c r="U179" s="49"/>
      <c r="V179" s="49"/>
      <c r="W179" s="54"/>
      <c r="X179" s="49"/>
      <c r="Y179" s="49"/>
      <c r="Z179" s="49"/>
      <c r="AA179" s="54"/>
      <c r="AB179" s="54"/>
      <c r="AC179" s="49"/>
      <c r="AD179" s="49"/>
      <c r="AE179" s="49"/>
      <c r="AH179" s="49"/>
      <c r="AI179" s="48"/>
      <c r="AJ179" s="49"/>
      <c r="AM179" s="48"/>
    </row>
    <row r="180" spans="1:39" s="52" customFormat="1" ht="15.35" x14ac:dyDescent="0.5">
      <c r="A180" s="46"/>
      <c r="B180" s="47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Q180" s="49"/>
      <c r="R180" s="49"/>
      <c r="S180" s="54"/>
      <c r="T180" s="49"/>
      <c r="U180" s="49"/>
      <c r="V180" s="49"/>
      <c r="W180" s="54"/>
      <c r="X180" s="49"/>
      <c r="Y180" s="49"/>
      <c r="Z180" s="49"/>
      <c r="AA180" s="54"/>
      <c r="AB180" s="54"/>
      <c r="AC180" s="49"/>
      <c r="AD180" s="49"/>
      <c r="AE180" s="49"/>
      <c r="AH180" s="49"/>
      <c r="AI180" s="48"/>
      <c r="AJ180" s="49"/>
      <c r="AM180" s="48"/>
    </row>
    <row r="181" spans="1:39" s="52" customFormat="1" ht="15.35" x14ac:dyDescent="0.5">
      <c r="A181" s="46"/>
      <c r="B181" s="47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Q181" s="49"/>
      <c r="R181" s="49"/>
      <c r="S181" s="54"/>
      <c r="T181" s="49"/>
      <c r="U181" s="49"/>
      <c r="V181" s="49"/>
      <c r="W181" s="54"/>
      <c r="X181" s="49"/>
      <c r="Y181" s="49"/>
      <c r="Z181" s="49"/>
      <c r="AA181" s="54"/>
      <c r="AB181" s="54"/>
      <c r="AC181" s="49"/>
      <c r="AD181" s="49"/>
      <c r="AE181" s="49"/>
      <c r="AH181" s="49"/>
      <c r="AI181" s="48"/>
      <c r="AJ181" s="49"/>
      <c r="AM181" s="48"/>
    </row>
    <row r="182" spans="1:39" s="52" customFormat="1" ht="15.35" x14ac:dyDescent="0.5">
      <c r="A182" s="46"/>
      <c r="B182" s="47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Q182" s="49"/>
      <c r="R182" s="49"/>
      <c r="S182" s="54"/>
      <c r="T182" s="49"/>
      <c r="U182" s="49"/>
      <c r="V182" s="49"/>
      <c r="W182" s="54"/>
      <c r="X182" s="49"/>
      <c r="Y182" s="49"/>
      <c r="Z182" s="49"/>
      <c r="AA182" s="54"/>
      <c r="AB182" s="54"/>
      <c r="AC182" s="49"/>
      <c r="AD182" s="49"/>
      <c r="AE182" s="49"/>
      <c r="AH182" s="49"/>
      <c r="AI182" s="48"/>
      <c r="AJ182" s="49"/>
      <c r="AM182" s="48"/>
    </row>
    <row r="183" spans="1:39" s="52" customFormat="1" ht="15.35" x14ac:dyDescent="0.5">
      <c r="A183" s="46"/>
      <c r="B183" s="47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Q183" s="49"/>
      <c r="R183" s="49"/>
      <c r="S183" s="54"/>
      <c r="T183" s="49"/>
      <c r="U183" s="49"/>
      <c r="V183" s="49"/>
      <c r="W183" s="54"/>
      <c r="X183" s="49"/>
      <c r="Y183" s="49"/>
      <c r="Z183" s="49"/>
      <c r="AA183" s="54"/>
      <c r="AB183" s="54"/>
      <c r="AC183" s="49"/>
      <c r="AD183" s="49"/>
      <c r="AE183" s="49"/>
      <c r="AH183" s="49"/>
      <c r="AI183" s="48"/>
      <c r="AJ183" s="49"/>
      <c r="AM183" s="48"/>
    </row>
    <row r="184" spans="1:39" s="52" customFormat="1" ht="15.35" x14ac:dyDescent="0.5">
      <c r="A184" s="46"/>
      <c r="B184" s="47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Q184" s="49"/>
      <c r="R184" s="49"/>
      <c r="S184" s="54"/>
      <c r="T184" s="49"/>
      <c r="U184" s="49"/>
      <c r="V184" s="49"/>
      <c r="W184" s="54"/>
      <c r="X184" s="49"/>
      <c r="Y184" s="49"/>
      <c r="Z184" s="49"/>
      <c r="AA184" s="54"/>
      <c r="AB184" s="54"/>
      <c r="AC184" s="49"/>
      <c r="AD184" s="49"/>
      <c r="AE184" s="49"/>
      <c r="AH184" s="49"/>
      <c r="AI184" s="48"/>
      <c r="AJ184" s="49"/>
      <c r="AM184" s="48"/>
    </row>
    <row r="185" spans="1:39" s="52" customFormat="1" ht="15.35" x14ac:dyDescent="0.5">
      <c r="A185" s="46"/>
      <c r="B185" s="47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Q185" s="49"/>
      <c r="R185" s="49"/>
      <c r="S185" s="54"/>
      <c r="T185" s="49"/>
      <c r="U185" s="49"/>
      <c r="V185" s="49"/>
      <c r="W185" s="54"/>
      <c r="X185" s="49"/>
      <c r="Y185" s="49"/>
      <c r="Z185" s="49"/>
      <c r="AA185" s="54"/>
      <c r="AB185" s="54"/>
      <c r="AC185" s="49"/>
      <c r="AD185" s="49"/>
      <c r="AE185" s="49"/>
      <c r="AH185" s="49"/>
      <c r="AI185" s="48"/>
      <c r="AJ185" s="49"/>
      <c r="AM185" s="48"/>
    </row>
    <row r="186" spans="1:39" s="52" customFormat="1" ht="15.35" x14ac:dyDescent="0.5">
      <c r="A186" s="46"/>
      <c r="B186" s="47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Q186" s="49"/>
      <c r="R186" s="49"/>
      <c r="S186" s="54"/>
      <c r="T186" s="49"/>
      <c r="U186" s="49"/>
      <c r="V186" s="49"/>
      <c r="W186" s="54"/>
      <c r="X186" s="49"/>
      <c r="Y186" s="49"/>
      <c r="Z186" s="49"/>
      <c r="AA186" s="54"/>
      <c r="AB186" s="54"/>
      <c r="AC186" s="49"/>
      <c r="AD186" s="49"/>
      <c r="AE186" s="49"/>
      <c r="AH186" s="49"/>
      <c r="AI186" s="48"/>
      <c r="AJ186" s="49"/>
      <c r="AM186" s="48"/>
    </row>
    <row r="187" spans="1:39" s="52" customFormat="1" ht="15.35" x14ac:dyDescent="0.5">
      <c r="A187" s="46"/>
      <c r="B187" s="47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Q187" s="49"/>
      <c r="R187" s="49"/>
      <c r="S187" s="54"/>
      <c r="T187" s="49"/>
      <c r="U187" s="49"/>
      <c r="V187" s="49"/>
      <c r="W187" s="54"/>
      <c r="X187" s="49"/>
      <c r="Y187" s="49"/>
      <c r="Z187" s="49"/>
      <c r="AA187" s="54"/>
      <c r="AB187" s="54"/>
      <c r="AC187" s="49"/>
      <c r="AD187" s="49"/>
      <c r="AE187" s="49"/>
      <c r="AH187" s="49"/>
      <c r="AI187" s="48"/>
      <c r="AJ187" s="49"/>
      <c r="AM187" s="48"/>
    </row>
    <row r="188" spans="1:39" s="52" customFormat="1" ht="15.35" x14ac:dyDescent="0.5">
      <c r="A188" s="46"/>
      <c r="B188" s="47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Q188" s="49"/>
      <c r="R188" s="49"/>
      <c r="S188" s="54"/>
      <c r="T188" s="49"/>
      <c r="U188" s="49"/>
      <c r="V188" s="49"/>
      <c r="W188" s="54"/>
      <c r="X188" s="49"/>
      <c r="Y188" s="49"/>
      <c r="Z188" s="49"/>
      <c r="AA188" s="54"/>
      <c r="AB188" s="54"/>
      <c r="AC188" s="49"/>
      <c r="AD188" s="49"/>
      <c r="AE188" s="49"/>
      <c r="AH188" s="49"/>
      <c r="AI188" s="48"/>
      <c r="AJ188" s="49"/>
      <c r="AM188" s="48"/>
    </row>
    <row r="189" spans="1:39" s="52" customFormat="1" ht="15.35" x14ac:dyDescent="0.5">
      <c r="A189" s="46"/>
      <c r="B189" s="47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Q189" s="49"/>
      <c r="R189" s="49"/>
      <c r="S189" s="54"/>
      <c r="T189" s="49"/>
      <c r="U189" s="49"/>
      <c r="V189" s="49"/>
      <c r="W189" s="54"/>
      <c r="X189" s="49"/>
      <c r="Y189" s="49"/>
      <c r="Z189" s="49"/>
      <c r="AA189" s="54"/>
      <c r="AB189" s="54"/>
      <c r="AC189" s="49"/>
      <c r="AD189" s="49"/>
      <c r="AE189" s="49"/>
      <c r="AH189" s="49"/>
      <c r="AI189" s="48"/>
      <c r="AJ189" s="49"/>
      <c r="AM189" s="48"/>
    </row>
    <row r="190" spans="1:39" s="52" customFormat="1" ht="15.35" x14ac:dyDescent="0.5">
      <c r="A190" s="46"/>
      <c r="B190" s="47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Q190" s="49"/>
      <c r="R190" s="49"/>
      <c r="S190" s="54"/>
      <c r="T190" s="49"/>
      <c r="U190" s="49"/>
      <c r="V190" s="49"/>
      <c r="W190" s="54"/>
      <c r="X190" s="49"/>
      <c r="Y190" s="49"/>
      <c r="Z190" s="49"/>
      <c r="AA190" s="54"/>
      <c r="AB190" s="54"/>
      <c r="AC190" s="49"/>
      <c r="AD190" s="49"/>
      <c r="AE190" s="49"/>
      <c r="AH190" s="49"/>
      <c r="AI190" s="48"/>
      <c r="AJ190" s="49"/>
      <c r="AM190" s="48"/>
    </row>
    <row r="191" spans="1:39" s="52" customFormat="1" ht="15.35" x14ac:dyDescent="0.5">
      <c r="A191" s="46"/>
      <c r="B191" s="47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Q191" s="49"/>
      <c r="R191" s="49"/>
      <c r="S191" s="54"/>
      <c r="T191" s="49"/>
      <c r="U191" s="49"/>
      <c r="V191" s="49"/>
      <c r="W191" s="54"/>
      <c r="X191" s="49"/>
      <c r="Y191" s="49"/>
      <c r="Z191" s="49"/>
      <c r="AA191" s="54"/>
      <c r="AB191" s="54"/>
      <c r="AC191" s="49"/>
      <c r="AD191" s="49"/>
      <c r="AE191" s="49"/>
      <c r="AH191" s="49"/>
      <c r="AI191" s="48"/>
      <c r="AJ191" s="49"/>
      <c r="AM191" s="48"/>
    </row>
    <row r="192" spans="1:39" s="52" customFormat="1" ht="15.35" x14ac:dyDescent="0.5">
      <c r="A192" s="46"/>
      <c r="B192" s="47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Q192" s="49"/>
      <c r="R192" s="49"/>
      <c r="S192" s="54"/>
      <c r="T192" s="49"/>
      <c r="U192" s="49"/>
      <c r="V192" s="49"/>
      <c r="W192" s="54"/>
      <c r="X192" s="49"/>
      <c r="Y192" s="49"/>
      <c r="Z192" s="49"/>
      <c r="AA192" s="54"/>
      <c r="AB192" s="54"/>
      <c r="AC192" s="49"/>
      <c r="AD192" s="49"/>
      <c r="AE192" s="49"/>
      <c r="AH192" s="49"/>
      <c r="AI192" s="48"/>
      <c r="AJ192" s="49"/>
      <c r="AM192" s="48"/>
    </row>
    <row r="193" spans="1:39" s="52" customFormat="1" ht="15.35" x14ac:dyDescent="0.5">
      <c r="A193" s="46"/>
      <c r="B193" s="47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Q193" s="49"/>
      <c r="R193" s="49"/>
      <c r="S193" s="54"/>
      <c r="T193" s="49"/>
      <c r="U193" s="49"/>
      <c r="V193" s="49"/>
      <c r="W193" s="54"/>
      <c r="X193" s="49"/>
      <c r="Y193" s="49"/>
      <c r="Z193" s="49"/>
      <c r="AA193" s="54"/>
      <c r="AB193" s="54"/>
      <c r="AC193" s="49"/>
      <c r="AD193" s="49"/>
      <c r="AE193" s="49"/>
      <c r="AH193" s="49"/>
      <c r="AI193" s="48"/>
      <c r="AJ193" s="49"/>
      <c r="AM193" s="48"/>
    </row>
    <row r="194" spans="1:39" s="52" customFormat="1" ht="15.35" x14ac:dyDescent="0.5">
      <c r="A194" s="46"/>
      <c r="B194" s="47"/>
      <c r="C194" s="49"/>
      <c r="D194" s="57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Q194" s="49"/>
      <c r="R194" s="49"/>
      <c r="S194" s="54"/>
      <c r="T194" s="49"/>
      <c r="U194" s="49"/>
      <c r="V194" s="49"/>
      <c r="W194" s="54"/>
      <c r="X194" s="49"/>
      <c r="Y194" s="49"/>
      <c r="Z194" s="49"/>
      <c r="AA194" s="54"/>
      <c r="AB194" s="54"/>
      <c r="AC194" s="49"/>
      <c r="AD194" s="49"/>
      <c r="AE194" s="49"/>
      <c r="AH194" s="49"/>
      <c r="AI194" s="48"/>
      <c r="AJ194" s="49"/>
      <c r="AM194" s="48"/>
    </row>
    <row r="195" spans="1:39" s="52" customFormat="1" ht="15.35" x14ac:dyDescent="0.5">
      <c r="A195" s="46"/>
      <c r="B195" s="47"/>
      <c r="C195" s="49"/>
      <c r="D195" s="57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Q195" s="49"/>
      <c r="R195" s="49"/>
      <c r="S195" s="54"/>
      <c r="T195" s="49"/>
      <c r="U195" s="49"/>
      <c r="V195" s="49"/>
      <c r="W195" s="54"/>
      <c r="X195" s="49"/>
      <c r="Y195" s="49"/>
      <c r="Z195" s="49"/>
      <c r="AA195" s="54"/>
      <c r="AB195" s="54"/>
      <c r="AC195" s="49"/>
      <c r="AD195" s="49"/>
      <c r="AE195" s="49"/>
      <c r="AH195" s="49"/>
      <c r="AI195" s="48"/>
      <c r="AJ195" s="49"/>
      <c r="AM195" s="48"/>
    </row>
    <row r="196" spans="1:39" s="52" customFormat="1" ht="15.35" x14ac:dyDescent="0.5">
      <c r="A196" s="46"/>
      <c r="B196" s="47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Q196" s="49"/>
      <c r="R196" s="49"/>
      <c r="S196" s="54"/>
      <c r="T196" s="49"/>
      <c r="U196" s="49"/>
      <c r="V196" s="49"/>
      <c r="W196" s="54"/>
      <c r="X196" s="49"/>
      <c r="Y196" s="49"/>
      <c r="Z196" s="49"/>
      <c r="AA196" s="54"/>
      <c r="AB196" s="54"/>
      <c r="AC196" s="49"/>
      <c r="AD196" s="49"/>
      <c r="AE196" s="49"/>
      <c r="AH196" s="49"/>
      <c r="AI196" s="48"/>
      <c r="AJ196" s="49"/>
      <c r="AM196" s="48"/>
    </row>
    <row r="197" spans="1:39" s="52" customFormat="1" ht="15.35" x14ac:dyDescent="0.5">
      <c r="A197" s="46"/>
      <c r="B197" s="47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Q197" s="49"/>
      <c r="R197" s="49"/>
      <c r="S197" s="54"/>
      <c r="T197" s="49"/>
      <c r="U197" s="49"/>
      <c r="V197" s="49"/>
      <c r="W197" s="54"/>
      <c r="X197" s="49"/>
      <c r="Y197" s="49"/>
      <c r="Z197" s="49"/>
      <c r="AA197" s="54"/>
      <c r="AB197" s="54"/>
      <c r="AC197" s="49"/>
      <c r="AD197" s="49"/>
      <c r="AE197" s="49"/>
      <c r="AH197" s="49"/>
      <c r="AI197" s="48"/>
      <c r="AJ197" s="49"/>
      <c r="AM197" s="48"/>
    </row>
    <row r="198" spans="1:39" s="52" customFormat="1" ht="15.35" x14ac:dyDescent="0.5">
      <c r="A198" s="46"/>
      <c r="B198" s="47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Q198" s="49"/>
      <c r="R198" s="49"/>
      <c r="S198" s="54"/>
      <c r="T198" s="49"/>
      <c r="U198" s="49"/>
      <c r="V198" s="49"/>
      <c r="W198" s="54"/>
      <c r="X198" s="49"/>
      <c r="Y198" s="49"/>
      <c r="Z198" s="49"/>
      <c r="AA198" s="54"/>
      <c r="AB198" s="54"/>
      <c r="AC198" s="49"/>
      <c r="AD198" s="49"/>
      <c r="AE198" s="49"/>
      <c r="AH198" s="49"/>
      <c r="AI198" s="48"/>
      <c r="AJ198" s="49"/>
      <c r="AM198" s="48"/>
    </row>
    <row r="199" spans="1:39" s="52" customFormat="1" ht="15.35" x14ac:dyDescent="0.5">
      <c r="A199" s="46"/>
      <c r="B199" s="47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Q199" s="49"/>
      <c r="R199" s="49"/>
      <c r="S199" s="54"/>
      <c r="T199" s="49"/>
      <c r="U199" s="49"/>
      <c r="V199" s="49"/>
      <c r="W199" s="54"/>
      <c r="X199" s="49"/>
      <c r="Y199" s="49"/>
      <c r="Z199" s="49"/>
      <c r="AA199" s="54"/>
      <c r="AB199" s="54"/>
      <c r="AC199" s="49"/>
      <c r="AD199" s="49"/>
      <c r="AE199" s="49"/>
      <c r="AH199" s="49"/>
      <c r="AI199" s="48"/>
      <c r="AJ199" s="49"/>
      <c r="AM199" s="48"/>
    </row>
    <row r="200" spans="1:39" s="52" customFormat="1" ht="15.35" x14ac:dyDescent="0.5">
      <c r="A200" s="46"/>
      <c r="B200" s="47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Q200" s="49"/>
      <c r="R200" s="49"/>
      <c r="S200" s="54"/>
      <c r="T200" s="49"/>
      <c r="U200" s="49"/>
      <c r="V200" s="49"/>
      <c r="W200" s="54"/>
      <c r="X200" s="49"/>
      <c r="Y200" s="49"/>
      <c r="Z200" s="49"/>
      <c r="AA200" s="54"/>
      <c r="AB200" s="54"/>
      <c r="AC200" s="49"/>
      <c r="AD200" s="49"/>
      <c r="AE200" s="49"/>
      <c r="AH200" s="49"/>
      <c r="AI200" s="48"/>
      <c r="AJ200" s="49"/>
      <c r="AM200" s="48"/>
    </row>
    <row r="201" spans="1:39" s="52" customFormat="1" ht="15.35" x14ac:dyDescent="0.5">
      <c r="A201" s="46"/>
      <c r="B201" s="47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Q201" s="49"/>
      <c r="R201" s="49"/>
      <c r="S201" s="54"/>
      <c r="T201" s="49"/>
      <c r="U201" s="49"/>
      <c r="V201" s="49"/>
      <c r="W201" s="54"/>
      <c r="X201" s="49"/>
      <c r="Y201" s="49"/>
      <c r="Z201" s="49"/>
      <c r="AA201" s="54"/>
      <c r="AB201" s="54"/>
      <c r="AC201" s="49"/>
      <c r="AD201" s="49"/>
      <c r="AE201" s="49"/>
      <c r="AH201" s="49"/>
      <c r="AI201" s="48"/>
      <c r="AJ201" s="49"/>
      <c r="AM201" s="48"/>
    </row>
    <row r="202" spans="1:39" s="52" customFormat="1" ht="15.35" x14ac:dyDescent="0.5">
      <c r="A202" s="46"/>
      <c r="B202" s="47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Q202" s="49"/>
      <c r="R202" s="49"/>
      <c r="S202" s="54"/>
      <c r="T202" s="49"/>
      <c r="U202" s="49"/>
      <c r="V202" s="49"/>
      <c r="W202" s="54"/>
      <c r="X202" s="49"/>
      <c r="Y202" s="49"/>
      <c r="Z202" s="49"/>
      <c r="AA202" s="54"/>
      <c r="AB202" s="54"/>
      <c r="AC202" s="49"/>
      <c r="AD202" s="49"/>
      <c r="AE202" s="49"/>
      <c r="AH202" s="49"/>
      <c r="AI202" s="48"/>
      <c r="AJ202" s="49"/>
      <c r="AM202" s="48"/>
    </row>
    <row r="203" spans="1:39" s="52" customFormat="1" ht="15.35" x14ac:dyDescent="0.5">
      <c r="A203" s="46"/>
      <c r="B203" s="47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Q203" s="49"/>
      <c r="R203" s="49"/>
      <c r="S203" s="54"/>
      <c r="T203" s="49"/>
      <c r="U203" s="49"/>
      <c r="V203" s="49"/>
      <c r="W203" s="54"/>
      <c r="X203" s="49"/>
      <c r="Y203" s="49"/>
      <c r="Z203" s="49"/>
      <c r="AA203" s="54"/>
      <c r="AB203" s="54"/>
      <c r="AC203" s="49"/>
      <c r="AD203" s="49"/>
      <c r="AE203" s="49"/>
      <c r="AH203" s="49"/>
      <c r="AI203" s="48"/>
      <c r="AJ203" s="49"/>
      <c r="AM203" s="48"/>
    </row>
    <row r="204" spans="1:39" s="52" customFormat="1" ht="15.35" x14ac:dyDescent="0.5">
      <c r="A204" s="46"/>
      <c r="B204" s="47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Q204" s="49"/>
      <c r="R204" s="49"/>
      <c r="S204" s="54"/>
      <c r="T204" s="49"/>
      <c r="U204" s="49"/>
      <c r="V204" s="49"/>
      <c r="W204" s="54"/>
      <c r="X204" s="49"/>
      <c r="Y204" s="49"/>
      <c r="Z204" s="49"/>
      <c r="AA204" s="54"/>
      <c r="AB204" s="54"/>
      <c r="AC204" s="49"/>
      <c r="AD204" s="49"/>
      <c r="AE204" s="49"/>
      <c r="AH204" s="49"/>
      <c r="AI204" s="48"/>
      <c r="AJ204" s="49"/>
      <c r="AM204" s="48"/>
    </row>
    <row r="205" spans="1:39" s="52" customFormat="1" ht="15.35" x14ac:dyDescent="0.5">
      <c r="A205" s="46"/>
      <c r="B205" s="47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Q205" s="49"/>
      <c r="R205" s="49"/>
      <c r="S205" s="54"/>
      <c r="T205" s="49"/>
      <c r="U205" s="49"/>
      <c r="V205" s="49"/>
      <c r="W205" s="54"/>
      <c r="X205" s="49"/>
      <c r="Y205" s="49"/>
      <c r="Z205" s="49"/>
      <c r="AA205" s="54"/>
      <c r="AB205" s="54"/>
      <c r="AC205" s="49"/>
      <c r="AD205" s="49"/>
      <c r="AE205" s="49"/>
      <c r="AH205" s="49"/>
      <c r="AI205" s="48"/>
      <c r="AJ205" s="49"/>
      <c r="AM205" s="48"/>
    </row>
    <row r="206" spans="1:39" s="52" customFormat="1" ht="15.35" x14ac:dyDescent="0.5">
      <c r="A206" s="46"/>
      <c r="B206" s="47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Q206" s="49"/>
      <c r="R206" s="49"/>
      <c r="S206" s="54"/>
      <c r="T206" s="49"/>
      <c r="U206" s="49"/>
      <c r="V206" s="49"/>
      <c r="W206" s="54"/>
      <c r="X206" s="49"/>
      <c r="Y206" s="49"/>
      <c r="Z206" s="49"/>
      <c r="AA206" s="54"/>
      <c r="AB206" s="54"/>
      <c r="AC206" s="49"/>
      <c r="AD206" s="49"/>
      <c r="AE206" s="49"/>
      <c r="AH206" s="49"/>
      <c r="AI206" s="48"/>
      <c r="AJ206" s="49"/>
      <c r="AM206" s="48"/>
    </row>
    <row r="207" spans="1:39" s="52" customFormat="1" ht="15.35" x14ac:dyDescent="0.5">
      <c r="A207" s="46"/>
      <c r="B207" s="47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Q207" s="49"/>
      <c r="R207" s="49"/>
      <c r="S207" s="54"/>
      <c r="T207" s="49"/>
      <c r="U207" s="49"/>
      <c r="V207" s="49"/>
      <c r="W207" s="54"/>
      <c r="X207" s="49"/>
      <c r="Y207" s="49"/>
      <c r="Z207" s="49"/>
      <c r="AA207" s="54"/>
      <c r="AB207" s="54"/>
      <c r="AC207" s="49"/>
      <c r="AD207" s="49"/>
      <c r="AE207" s="49"/>
      <c r="AH207" s="49"/>
      <c r="AI207" s="48"/>
      <c r="AJ207" s="49"/>
      <c r="AM207" s="48"/>
    </row>
    <row r="208" spans="1:39" s="52" customFormat="1" ht="15.35" x14ac:dyDescent="0.5">
      <c r="A208" s="46"/>
      <c r="B208" s="47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Q208" s="49"/>
      <c r="R208" s="49"/>
      <c r="S208" s="54"/>
      <c r="T208" s="49"/>
      <c r="U208" s="49"/>
      <c r="V208" s="49"/>
      <c r="W208" s="54"/>
      <c r="X208" s="49"/>
      <c r="Y208" s="49"/>
      <c r="Z208" s="49"/>
      <c r="AA208" s="54"/>
      <c r="AB208" s="54"/>
      <c r="AC208" s="49"/>
      <c r="AD208" s="49"/>
      <c r="AE208" s="49"/>
      <c r="AH208" s="49"/>
      <c r="AI208" s="48"/>
      <c r="AJ208" s="49"/>
      <c r="AM208" s="48"/>
    </row>
    <row r="209" spans="1:39" s="52" customFormat="1" ht="15.35" x14ac:dyDescent="0.5">
      <c r="A209" s="46"/>
      <c r="B209" s="47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Q209" s="49"/>
      <c r="R209" s="49"/>
      <c r="S209" s="54"/>
      <c r="T209" s="49"/>
      <c r="U209" s="49"/>
      <c r="V209" s="49"/>
      <c r="W209" s="54"/>
      <c r="X209" s="49"/>
      <c r="Y209" s="49"/>
      <c r="Z209" s="49"/>
      <c r="AA209" s="54"/>
      <c r="AB209" s="54"/>
      <c r="AC209" s="49"/>
      <c r="AD209" s="49"/>
      <c r="AE209" s="49"/>
      <c r="AH209" s="49"/>
      <c r="AI209" s="48"/>
      <c r="AJ209" s="49"/>
      <c r="AM209" s="48"/>
    </row>
    <row r="210" spans="1:39" s="52" customFormat="1" ht="15.35" x14ac:dyDescent="0.5">
      <c r="A210" s="46"/>
      <c r="B210" s="47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Q210" s="49"/>
      <c r="R210" s="49"/>
      <c r="S210" s="54"/>
      <c r="T210" s="49"/>
      <c r="U210" s="49"/>
      <c r="V210" s="49"/>
      <c r="W210" s="54"/>
      <c r="X210" s="49"/>
      <c r="Y210" s="49"/>
      <c r="Z210" s="49"/>
      <c r="AA210" s="54"/>
      <c r="AB210" s="54"/>
      <c r="AC210" s="49"/>
      <c r="AD210" s="49"/>
      <c r="AE210" s="49"/>
      <c r="AH210" s="49"/>
      <c r="AI210" s="48"/>
      <c r="AJ210" s="49"/>
      <c r="AM210" s="48"/>
    </row>
    <row r="211" spans="1:39" s="52" customFormat="1" ht="15.35" x14ac:dyDescent="0.5">
      <c r="A211" s="46"/>
      <c r="B211" s="47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Q211" s="49"/>
      <c r="R211" s="49"/>
      <c r="S211" s="54"/>
      <c r="T211" s="49"/>
      <c r="U211" s="49"/>
      <c r="V211" s="49"/>
      <c r="W211" s="54"/>
      <c r="X211" s="49"/>
      <c r="Y211" s="49"/>
      <c r="Z211" s="49"/>
      <c r="AA211" s="54"/>
      <c r="AB211" s="54"/>
      <c r="AC211" s="49"/>
      <c r="AD211" s="49"/>
      <c r="AE211" s="49"/>
      <c r="AH211" s="49"/>
      <c r="AI211" s="48"/>
      <c r="AJ211" s="49"/>
      <c r="AM211" s="48"/>
    </row>
    <row r="212" spans="1:39" s="52" customFormat="1" ht="15.35" x14ac:dyDescent="0.5">
      <c r="A212" s="46"/>
      <c r="B212" s="47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Q212" s="49"/>
      <c r="R212" s="49"/>
      <c r="S212" s="54"/>
      <c r="T212" s="49"/>
      <c r="U212" s="49"/>
      <c r="V212" s="49"/>
      <c r="W212" s="54"/>
      <c r="X212" s="49"/>
      <c r="Y212" s="49"/>
      <c r="Z212" s="49"/>
      <c r="AA212" s="54"/>
      <c r="AB212" s="54"/>
      <c r="AC212" s="49"/>
      <c r="AD212" s="49"/>
      <c r="AE212" s="49"/>
      <c r="AH212" s="49"/>
      <c r="AI212" s="48"/>
      <c r="AJ212" s="49"/>
      <c r="AM212" s="48"/>
    </row>
    <row r="213" spans="1:39" s="52" customFormat="1" ht="15.35" x14ac:dyDescent="0.5">
      <c r="A213" s="46"/>
      <c r="B213" s="47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Q213" s="49"/>
      <c r="R213" s="49"/>
      <c r="S213" s="54"/>
      <c r="T213" s="49"/>
      <c r="U213" s="49"/>
      <c r="V213" s="49"/>
      <c r="W213" s="54"/>
      <c r="X213" s="49"/>
      <c r="Y213" s="49"/>
      <c r="Z213" s="49"/>
      <c r="AA213" s="54"/>
      <c r="AB213" s="54"/>
      <c r="AC213" s="49"/>
      <c r="AD213" s="49"/>
      <c r="AE213" s="49"/>
      <c r="AH213" s="49"/>
      <c r="AI213" s="48"/>
      <c r="AJ213" s="49"/>
      <c r="AM213" s="48"/>
    </row>
    <row r="214" spans="1:39" s="52" customFormat="1" ht="15.35" x14ac:dyDescent="0.5">
      <c r="A214" s="46"/>
      <c r="B214" s="47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Q214" s="49"/>
      <c r="R214" s="49"/>
      <c r="S214" s="54"/>
      <c r="T214" s="49"/>
      <c r="U214" s="49"/>
      <c r="V214" s="49"/>
      <c r="W214" s="54"/>
      <c r="X214" s="49"/>
      <c r="Y214" s="49"/>
      <c r="Z214" s="49"/>
      <c r="AA214" s="54"/>
      <c r="AB214" s="54"/>
      <c r="AC214" s="49"/>
      <c r="AD214" s="49"/>
      <c r="AE214" s="49"/>
      <c r="AH214" s="49"/>
      <c r="AI214" s="48"/>
      <c r="AJ214" s="49"/>
      <c r="AM214" s="48"/>
    </row>
    <row r="215" spans="1:39" s="52" customFormat="1" ht="15.35" x14ac:dyDescent="0.5">
      <c r="A215" s="46"/>
      <c r="B215" s="47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Q215" s="49"/>
      <c r="R215" s="49"/>
      <c r="S215" s="54"/>
      <c r="T215" s="49"/>
      <c r="U215" s="49"/>
      <c r="V215" s="49"/>
      <c r="W215" s="54"/>
      <c r="X215" s="49"/>
      <c r="Y215" s="49"/>
      <c r="Z215" s="49"/>
      <c r="AA215" s="54"/>
      <c r="AB215" s="54"/>
      <c r="AC215" s="49"/>
      <c r="AD215" s="49"/>
      <c r="AE215" s="49"/>
      <c r="AH215" s="49"/>
      <c r="AI215" s="48"/>
      <c r="AJ215" s="49"/>
      <c r="AM215" s="48"/>
    </row>
    <row r="216" spans="1:39" s="52" customFormat="1" ht="15.35" x14ac:dyDescent="0.5">
      <c r="A216" s="46"/>
      <c r="B216" s="47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Q216" s="49"/>
      <c r="R216" s="49"/>
      <c r="S216" s="54"/>
      <c r="T216" s="49"/>
      <c r="U216" s="49"/>
      <c r="V216" s="49"/>
      <c r="W216" s="54"/>
      <c r="X216" s="49"/>
      <c r="Y216" s="49"/>
      <c r="Z216" s="49"/>
      <c r="AA216" s="54"/>
      <c r="AB216" s="54"/>
      <c r="AC216" s="49"/>
      <c r="AD216" s="49"/>
      <c r="AE216" s="49"/>
      <c r="AH216" s="49"/>
      <c r="AI216" s="48"/>
      <c r="AJ216" s="49"/>
      <c r="AM216" s="48"/>
    </row>
    <row r="217" spans="1:39" s="52" customFormat="1" ht="15.35" x14ac:dyDescent="0.5">
      <c r="A217" s="46"/>
      <c r="B217" s="47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Q217" s="49"/>
      <c r="R217" s="49"/>
      <c r="S217" s="54"/>
      <c r="T217" s="49"/>
      <c r="U217" s="49"/>
      <c r="V217" s="49"/>
      <c r="W217" s="54"/>
      <c r="X217" s="49"/>
      <c r="Y217" s="49"/>
      <c r="Z217" s="49"/>
      <c r="AA217" s="54"/>
      <c r="AB217" s="54"/>
      <c r="AC217" s="49"/>
      <c r="AD217" s="49"/>
      <c r="AE217" s="49"/>
      <c r="AH217" s="49"/>
      <c r="AI217" s="48"/>
      <c r="AJ217" s="49"/>
      <c r="AM217" s="48"/>
    </row>
    <row r="218" spans="1:39" s="52" customFormat="1" ht="15.35" x14ac:dyDescent="0.5">
      <c r="A218" s="46"/>
      <c r="B218" s="47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Q218" s="49"/>
      <c r="R218" s="49"/>
      <c r="S218" s="54"/>
      <c r="T218" s="49"/>
      <c r="U218" s="49"/>
      <c r="V218" s="49"/>
      <c r="W218" s="54"/>
      <c r="X218" s="49"/>
      <c r="Y218" s="49"/>
      <c r="Z218" s="49"/>
      <c r="AA218" s="54"/>
      <c r="AB218" s="54"/>
      <c r="AC218" s="49"/>
      <c r="AD218" s="49"/>
      <c r="AE218" s="49"/>
      <c r="AH218" s="49"/>
      <c r="AI218" s="48"/>
      <c r="AJ218" s="49"/>
      <c r="AM218" s="48"/>
    </row>
    <row r="219" spans="1:39" s="52" customFormat="1" ht="15.35" x14ac:dyDescent="0.5">
      <c r="A219" s="46"/>
      <c r="B219" s="47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Q219" s="49"/>
      <c r="R219" s="49"/>
      <c r="S219" s="54"/>
      <c r="T219" s="49"/>
      <c r="U219" s="49"/>
      <c r="V219" s="49"/>
      <c r="W219" s="54"/>
      <c r="X219" s="49"/>
      <c r="Y219" s="49"/>
      <c r="Z219" s="49"/>
      <c r="AA219" s="54"/>
      <c r="AB219" s="54"/>
      <c r="AC219" s="49"/>
      <c r="AD219" s="49"/>
      <c r="AE219" s="49"/>
      <c r="AH219" s="49"/>
      <c r="AI219" s="48"/>
      <c r="AJ219" s="49"/>
      <c r="AM219" s="48"/>
    </row>
    <row r="220" spans="1:39" s="52" customFormat="1" ht="15.35" x14ac:dyDescent="0.5">
      <c r="A220" s="46"/>
      <c r="B220" s="47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Q220" s="49"/>
      <c r="R220" s="49"/>
      <c r="S220" s="54"/>
      <c r="T220" s="49"/>
      <c r="U220" s="49"/>
      <c r="V220" s="49"/>
      <c r="W220" s="54"/>
      <c r="X220" s="49"/>
      <c r="Y220" s="49"/>
      <c r="Z220" s="49"/>
      <c r="AA220" s="54"/>
      <c r="AB220" s="54"/>
      <c r="AC220" s="49"/>
      <c r="AD220" s="49"/>
      <c r="AE220" s="49"/>
      <c r="AH220" s="49"/>
      <c r="AI220" s="48"/>
      <c r="AJ220" s="49"/>
      <c r="AM220" s="48"/>
    </row>
    <row r="221" spans="1:39" s="52" customFormat="1" ht="15.35" x14ac:dyDescent="0.5">
      <c r="A221" s="46"/>
      <c r="B221" s="47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Q221" s="49"/>
      <c r="R221" s="49"/>
      <c r="S221" s="54"/>
      <c r="T221" s="49"/>
      <c r="U221" s="49"/>
      <c r="V221" s="49"/>
      <c r="W221" s="54"/>
      <c r="X221" s="49"/>
      <c r="Y221" s="49"/>
      <c r="Z221" s="49"/>
      <c r="AA221" s="54"/>
      <c r="AB221" s="54"/>
      <c r="AC221" s="49"/>
      <c r="AD221" s="49"/>
      <c r="AE221" s="49"/>
      <c r="AH221" s="49"/>
      <c r="AI221" s="48"/>
      <c r="AJ221" s="49"/>
      <c r="AM221" s="48"/>
    </row>
    <row r="222" spans="1:39" s="52" customFormat="1" ht="15.35" x14ac:dyDescent="0.5">
      <c r="A222" s="46"/>
      <c r="B222" s="47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Q222" s="49"/>
      <c r="R222" s="49"/>
      <c r="S222" s="54"/>
      <c r="T222" s="49"/>
      <c r="U222" s="49"/>
      <c r="V222" s="49"/>
      <c r="W222" s="54"/>
      <c r="X222" s="49"/>
      <c r="Y222" s="49"/>
      <c r="Z222" s="49"/>
      <c r="AA222" s="54"/>
      <c r="AB222" s="54"/>
      <c r="AC222" s="49"/>
      <c r="AD222" s="49"/>
      <c r="AE222" s="49"/>
      <c r="AH222" s="49"/>
      <c r="AI222" s="48"/>
      <c r="AJ222" s="49"/>
      <c r="AM222" s="48"/>
    </row>
    <row r="223" spans="1:39" s="52" customFormat="1" ht="15.35" x14ac:dyDescent="0.5">
      <c r="A223" s="46"/>
      <c r="B223" s="47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Q223" s="49"/>
      <c r="R223" s="49"/>
      <c r="S223" s="54"/>
      <c r="T223" s="49"/>
      <c r="U223" s="49"/>
      <c r="V223" s="49"/>
      <c r="W223" s="54"/>
      <c r="X223" s="49"/>
      <c r="Y223" s="49"/>
      <c r="Z223" s="49"/>
      <c r="AA223" s="54"/>
      <c r="AB223" s="54"/>
      <c r="AC223" s="49"/>
      <c r="AD223" s="49"/>
      <c r="AE223" s="49"/>
      <c r="AH223" s="49"/>
      <c r="AI223" s="48"/>
      <c r="AJ223" s="49"/>
      <c r="AM223" s="48"/>
    </row>
    <row r="224" spans="1:39" s="52" customFormat="1" ht="15.35" x14ac:dyDescent="0.5">
      <c r="A224" s="46"/>
      <c r="B224" s="47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Q224" s="49"/>
      <c r="R224" s="49"/>
      <c r="S224" s="54"/>
      <c r="T224" s="49"/>
      <c r="U224" s="49"/>
      <c r="V224" s="49"/>
      <c r="W224" s="54"/>
      <c r="X224" s="49"/>
      <c r="Y224" s="49"/>
      <c r="Z224" s="49"/>
      <c r="AA224" s="54"/>
      <c r="AB224" s="54"/>
      <c r="AC224" s="49"/>
      <c r="AD224" s="49"/>
      <c r="AE224" s="49"/>
      <c r="AH224" s="49"/>
      <c r="AI224" s="48"/>
      <c r="AJ224" s="49"/>
      <c r="AM224" s="48"/>
    </row>
    <row r="225" spans="1:39" s="52" customFormat="1" ht="15.35" x14ac:dyDescent="0.5">
      <c r="A225" s="46"/>
      <c r="B225" s="47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Q225" s="49"/>
      <c r="R225" s="49"/>
      <c r="S225" s="54"/>
      <c r="T225" s="49"/>
      <c r="U225" s="49"/>
      <c r="V225" s="49"/>
      <c r="W225" s="54"/>
      <c r="X225" s="49"/>
      <c r="Y225" s="49"/>
      <c r="Z225" s="49"/>
      <c r="AA225" s="54"/>
      <c r="AB225" s="54"/>
      <c r="AC225" s="49"/>
      <c r="AD225" s="49"/>
      <c r="AE225" s="49"/>
      <c r="AH225" s="49"/>
      <c r="AI225" s="48"/>
      <c r="AJ225" s="49"/>
      <c r="AM225" s="48"/>
    </row>
    <row r="226" spans="1:39" s="52" customFormat="1" ht="15.35" x14ac:dyDescent="0.5">
      <c r="A226" s="46"/>
      <c r="B226" s="47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Q226" s="49"/>
      <c r="R226" s="49"/>
      <c r="S226" s="54"/>
      <c r="T226" s="49"/>
      <c r="U226" s="49"/>
      <c r="V226" s="49"/>
      <c r="W226" s="54"/>
      <c r="X226" s="49"/>
      <c r="Y226" s="49"/>
      <c r="Z226" s="49"/>
      <c r="AA226" s="54"/>
      <c r="AB226" s="54"/>
      <c r="AC226" s="49"/>
      <c r="AD226" s="49"/>
      <c r="AE226" s="49"/>
      <c r="AH226" s="49"/>
      <c r="AI226" s="48"/>
      <c r="AJ226" s="49"/>
      <c r="AM226" s="48"/>
    </row>
    <row r="227" spans="1:39" s="52" customFormat="1" ht="15.35" x14ac:dyDescent="0.5">
      <c r="A227" s="46"/>
      <c r="B227" s="47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Q227" s="49"/>
      <c r="R227" s="49"/>
      <c r="S227" s="54"/>
      <c r="T227" s="49"/>
      <c r="U227" s="49"/>
      <c r="V227" s="49"/>
      <c r="W227" s="54"/>
      <c r="X227" s="49"/>
      <c r="Y227" s="49"/>
      <c r="Z227" s="49"/>
      <c r="AA227" s="54"/>
      <c r="AB227" s="54"/>
      <c r="AC227" s="49"/>
      <c r="AD227" s="49"/>
      <c r="AE227" s="49"/>
      <c r="AH227" s="49"/>
      <c r="AI227" s="48"/>
      <c r="AJ227" s="49"/>
      <c r="AM227" s="48"/>
    </row>
    <row r="228" spans="1:39" s="52" customFormat="1" ht="15.35" x14ac:dyDescent="0.5">
      <c r="A228" s="46"/>
      <c r="B228" s="47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Q228" s="49"/>
      <c r="R228" s="49"/>
      <c r="S228" s="54"/>
      <c r="T228" s="49"/>
      <c r="U228" s="49"/>
      <c r="V228" s="49"/>
      <c r="W228" s="54"/>
      <c r="X228" s="49"/>
      <c r="Y228" s="49"/>
      <c r="Z228" s="49"/>
      <c r="AA228" s="54"/>
      <c r="AB228" s="54"/>
      <c r="AC228" s="49"/>
      <c r="AD228" s="49"/>
      <c r="AE228" s="49"/>
      <c r="AH228" s="49"/>
      <c r="AI228" s="48"/>
      <c r="AJ228" s="49"/>
      <c r="AM228" s="48"/>
    </row>
    <row r="229" spans="1:39" s="52" customFormat="1" ht="15.35" x14ac:dyDescent="0.5">
      <c r="A229" s="46"/>
      <c r="B229" s="47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Q229" s="49"/>
      <c r="R229" s="49"/>
      <c r="S229" s="54"/>
      <c r="T229" s="49"/>
      <c r="U229" s="49"/>
      <c r="V229" s="49"/>
      <c r="W229" s="54"/>
      <c r="X229" s="49"/>
      <c r="Y229" s="49"/>
      <c r="Z229" s="49"/>
      <c r="AA229" s="54"/>
      <c r="AB229" s="54"/>
      <c r="AC229" s="49"/>
      <c r="AD229" s="49"/>
      <c r="AE229" s="49"/>
      <c r="AH229" s="49"/>
      <c r="AI229" s="48"/>
      <c r="AJ229" s="49"/>
      <c r="AM229" s="48"/>
    </row>
    <row r="230" spans="1:39" s="52" customFormat="1" ht="15.35" x14ac:dyDescent="0.5">
      <c r="A230" s="46"/>
      <c r="B230" s="47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Q230" s="49"/>
      <c r="R230" s="49"/>
      <c r="S230" s="54"/>
      <c r="T230" s="49"/>
      <c r="U230" s="49"/>
      <c r="V230" s="49"/>
      <c r="W230" s="54"/>
      <c r="X230" s="49"/>
      <c r="Y230" s="49"/>
      <c r="Z230" s="49"/>
      <c r="AA230" s="54"/>
      <c r="AB230" s="54"/>
      <c r="AC230" s="49"/>
      <c r="AD230" s="49"/>
      <c r="AE230" s="49"/>
      <c r="AH230" s="49"/>
      <c r="AI230" s="48"/>
      <c r="AJ230" s="49"/>
      <c r="AM230" s="48"/>
    </row>
    <row r="231" spans="1:39" s="52" customFormat="1" ht="15.35" x14ac:dyDescent="0.5">
      <c r="A231" s="46"/>
      <c r="B231" s="47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Q231" s="49"/>
      <c r="R231" s="49"/>
      <c r="S231" s="54"/>
      <c r="T231" s="49"/>
      <c r="U231" s="49"/>
      <c r="V231" s="49"/>
      <c r="W231" s="54"/>
      <c r="X231" s="49"/>
      <c r="Y231" s="49"/>
      <c r="Z231" s="49"/>
      <c r="AA231" s="54"/>
      <c r="AB231" s="54"/>
      <c r="AC231" s="49"/>
      <c r="AD231" s="49"/>
      <c r="AE231" s="49"/>
      <c r="AH231" s="49"/>
      <c r="AI231" s="48"/>
      <c r="AJ231" s="49"/>
      <c r="AM231" s="48"/>
    </row>
    <row r="232" spans="1:39" s="52" customFormat="1" ht="15.35" x14ac:dyDescent="0.5">
      <c r="A232" s="46"/>
      <c r="B232" s="47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Q232" s="49"/>
      <c r="R232" s="49"/>
      <c r="S232" s="54"/>
      <c r="T232" s="49"/>
      <c r="U232" s="49"/>
      <c r="V232" s="49"/>
      <c r="W232" s="54"/>
      <c r="X232" s="49"/>
      <c r="Y232" s="49"/>
      <c r="Z232" s="49"/>
      <c r="AA232" s="54"/>
      <c r="AB232" s="54"/>
      <c r="AC232" s="49"/>
      <c r="AD232" s="49"/>
      <c r="AE232" s="49"/>
      <c r="AH232" s="49"/>
      <c r="AI232" s="48"/>
      <c r="AJ232" s="49"/>
      <c r="AM232" s="48"/>
    </row>
    <row r="233" spans="1:39" s="52" customFormat="1" ht="15.35" x14ac:dyDescent="0.5">
      <c r="A233" s="46"/>
      <c r="B233" s="47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Q233" s="49"/>
      <c r="R233" s="49"/>
      <c r="S233" s="54"/>
      <c r="T233" s="49"/>
      <c r="U233" s="49"/>
      <c r="V233" s="49"/>
      <c r="W233" s="54"/>
      <c r="X233" s="49"/>
      <c r="Y233" s="49"/>
      <c r="Z233" s="49"/>
      <c r="AA233" s="54"/>
      <c r="AB233" s="54"/>
      <c r="AC233" s="49"/>
      <c r="AD233" s="49"/>
      <c r="AE233" s="49"/>
      <c r="AH233" s="49"/>
      <c r="AI233" s="48"/>
      <c r="AJ233" s="49"/>
      <c r="AM233" s="48"/>
    </row>
    <row r="234" spans="1:39" s="52" customFormat="1" ht="15.35" x14ac:dyDescent="0.5">
      <c r="A234" s="46"/>
      <c r="B234" s="47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Q234" s="49"/>
      <c r="R234" s="49"/>
      <c r="S234" s="54"/>
      <c r="T234" s="49"/>
      <c r="U234" s="49"/>
      <c r="V234" s="49"/>
      <c r="W234" s="54"/>
      <c r="X234" s="49"/>
      <c r="Y234" s="49"/>
      <c r="Z234" s="49"/>
      <c r="AA234" s="54"/>
      <c r="AB234" s="54"/>
      <c r="AC234" s="49"/>
      <c r="AD234" s="49"/>
      <c r="AE234" s="49"/>
      <c r="AH234" s="49"/>
      <c r="AI234" s="48"/>
      <c r="AJ234" s="49"/>
      <c r="AM234" s="48"/>
    </row>
    <row r="235" spans="1:39" s="52" customFormat="1" ht="15.35" x14ac:dyDescent="0.5">
      <c r="A235" s="46"/>
      <c r="B235" s="47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Q235" s="49"/>
      <c r="R235" s="49"/>
      <c r="S235" s="54"/>
      <c r="T235" s="49"/>
      <c r="U235" s="49"/>
      <c r="V235" s="49"/>
      <c r="W235" s="54"/>
      <c r="X235" s="49"/>
      <c r="Y235" s="49"/>
      <c r="Z235" s="49"/>
      <c r="AA235" s="54"/>
      <c r="AB235" s="54"/>
      <c r="AC235" s="49"/>
      <c r="AD235" s="49"/>
      <c r="AE235" s="49"/>
      <c r="AH235" s="49"/>
      <c r="AI235" s="48"/>
      <c r="AJ235" s="49"/>
      <c r="AM235" s="48"/>
    </row>
    <row r="236" spans="1:39" s="52" customFormat="1" ht="15.35" x14ac:dyDescent="0.5">
      <c r="A236" s="46"/>
      <c r="B236" s="47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Q236" s="49"/>
      <c r="R236" s="49"/>
      <c r="S236" s="54"/>
      <c r="T236" s="49"/>
      <c r="U236" s="49"/>
      <c r="V236" s="49"/>
      <c r="W236" s="54"/>
      <c r="X236" s="49"/>
      <c r="Y236" s="49"/>
      <c r="Z236" s="49"/>
      <c r="AA236" s="54"/>
      <c r="AB236" s="54"/>
      <c r="AC236" s="49"/>
      <c r="AD236" s="49"/>
      <c r="AE236" s="49"/>
      <c r="AH236" s="49"/>
      <c r="AI236" s="48"/>
      <c r="AJ236" s="49"/>
      <c r="AM236" s="48"/>
    </row>
    <row r="237" spans="1:39" s="52" customFormat="1" ht="15.35" x14ac:dyDescent="0.5">
      <c r="A237" s="46"/>
      <c r="B237" s="47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Q237" s="49"/>
      <c r="R237" s="49"/>
      <c r="S237" s="54"/>
      <c r="T237" s="49"/>
      <c r="U237" s="49"/>
      <c r="V237" s="49"/>
      <c r="W237" s="54"/>
      <c r="X237" s="49"/>
      <c r="Y237" s="49"/>
      <c r="Z237" s="49"/>
      <c r="AA237" s="54"/>
      <c r="AB237" s="54"/>
      <c r="AC237" s="49"/>
      <c r="AD237" s="49"/>
      <c r="AE237" s="49"/>
      <c r="AH237" s="49"/>
      <c r="AI237" s="48"/>
      <c r="AJ237" s="49"/>
      <c r="AM237" s="48"/>
    </row>
    <row r="238" spans="1:39" s="52" customFormat="1" ht="15.35" x14ac:dyDescent="0.5">
      <c r="A238" s="46"/>
      <c r="B238" s="47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Q238" s="49"/>
      <c r="R238" s="49"/>
      <c r="S238" s="54"/>
      <c r="T238" s="49"/>
      <c r="U238" s="49"/>
      <c r="V238" s="49"/>
      <c r="W238" s="54"/>
      <c r="X238" s="49"/>
      <c r="Y238" s="49"/>
      <c r="Z238" s="49"/>
      <c r="AA238" s="54"/>
      <c r="AB238" s="54"/>
      <c r="AC238" s="49"/>
      <c r="AD238" s="49"/>
      <c r="AE238" s="49"/>
      <c r="AH238" s="49"/>
      <c r="AI238" s="48"/>
      <c r="AJ238" s="49"/>
      <c r="AM238" s="48"/>
    </row>
    <row r="239" spans="1:39" s="52" customFormat="1" ht="15.35" x14ac:dyDescent="0.5">
      <c r="A239" s="46"/>
      <c r="B239" s="47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Q239" s="49"/>
      <c r="R239" s="49"/>
      <c r="S239" s="54"/>
      <c r="T239" s="49"/>
      <c r="U239" s="49"/>
      <c r="V239" s="49"/>
      <c r="W239" s="54"/>
      <c r="X239" s="49"/>
      <c r="Y239" s="49"/>
      <c r="Z239" s="49"/>
      <c r="AA239" s="54"/>
      <c r="AB239" s="54"/>
      <c r="AC239" s="49"/>
      <c r="AD239" s="49"/>
      <c r="AE239" s="49"/>
      <c r="AH239" s="49"/>
      <c r="AI239" s="48"/>
      <c r="AJ239" s="49"/>
      <c r="AM239" s="48"/>
    </row>
    <row r="240" spans="1:39" s="52" customFormat="1" ht="15.35" x14ac:dyDescent="0.5">
      <c r="A240" s="46"/>
      <c r="B240" s="47"/>
      <c r="C240" s="49"/>
      <c r="D240" s="57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Q240" s="49"/>
      <c r="R240" s="49"/>
      <c r="S240" s="54"/>
      <c r="T240" s="49"/>
      <c r="U240" s="49"/>
      <c r="V240" s="49"/>
      <c r="W240" s="54"/>
      <c r="X240" s="49"/>
      <c r="Y240" s="49"/>
      <c r="Z240" s="49"/>
      <c r="AA240" s="54"/>
      <c r="AB240" s="54"/>
      <c r="AC240" s="49"/>
      <c r="AD240" s="49"/>
      <c r="AE240" s="49"/>
      <c r="AH240" s="49"/>
      <c r="AI240" s="48"/>
      <c r="AJ240" s="49"/>
      <c r="AM240" s="48"/>
    </row>
    <row r="241" spans="1:39" s="52" customFormat="1" ht="15.35" x14ac:dyDescent="0.5">
      <c r="A241" s="46"/>
      <c r="B241" s="47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Q241" s="49"/>
      <c r="R241" s="49"/>
      <c r="S241" s="54"/>
      <c r="T241" s="49"/>
      <c r="U241" s="49"/>
      <c r="V241" s="49"/>
      <c r="W241" s="54"/>
      <c r="X241" s="49"/>
      <c r="Y241" s="49"/>
      <c r="Z241" s="49"/>
      <c r="AA241" s="54"/>
      <c r="AB241" s="54"/>
      <c r="AC241" s="49"/>
      <c r="AD241" s="49"/>
      <c r="AE241" s="49"/>
      <c r="AH241" s="49"/>
      <c r="AI241" s="56"/>
      <c r="AJ241" s="49"/>
      <c r="AM241" s="48"/>
    </row>
    <row r="242" spans="1:39" s="52" customFormat="1" ht="15.35" x14ac:dyDescent="0.5">
      <c r="A242" s="46"/>
      <c r="B242" s="47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Q242" s="49"/>
      <c r="R242" s="49"/>
      <c r="S242" s="54"/>
      <c r="T242" s="49"/>
      <c r="U242" s="49"/>
      <c r="V242" s="49"/>
      <c r="W242" s="54"/>
      <c r="X242" s="49"/>
      <c r="Y242" s="49"/>
      <c r="Z242" s="49"/>
      <c r="AA242" s="54"/>
      <c r="AB242" s="54"/>
      <c r="AC242" s="49"/>
      <c r="AD242" s="49"/>
      <c r="AE242" s="49"/>
      <c r="AH242" s="49"/>
      <c r="AI242" s="56"/>
      <c r="AJ242" s="49"/>
      <c r="AM242" s="48"/>
    </row>
    <row r="243" spans="1:39" s="52" customFormat="1" ht="15.35" x14ac:dyDescent="0.5">
      <c r="A243" s="46"/>
      <c r="B243" s="47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Q243" s="49"/>
      <c r="R243" s="49"/>
      <c r="S243" s="54"/>
      <c r="T243" s="49"/>
      <c r="U243" s="49"/>
      <c r="V243" s="49"/>
      <c r="W243" s="54"/>
      <c r="X243" s="49"/>
      <c r="Y243" s="49"/>
      <c r="Z243" s="49"/>
      <c r="AA243" s="54"/>
      <c r="AB243" s="54"/>
      <c r="AC243" s="49"/>
      <c r="AD243" s="49"/>
      <c r="AE243" s="49"/>
      <c r="AH243" s="49"/>
      <c r="AI243" s="48"/>
      <c r="AJ243" s="49"/>
      <c r="AM243" s="48"/>
    </row>
    <row r="244" spans="1:39" s="52" customFormat="1" ht="15.35" x14ac:dyDescent="0.5">
      <c r="A244" s="46"/>
      <c r="B244" s="47"/>
      <c r="C244" s="49"/>
      <c r="D244" s="57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Q244" s="49"/>
      <c r="R244" s="49"/>
      <c r="S244" s="54"/>
      <c r="T244" s="49"/>
      <c r="U244" s="49"/>
      <c r="V244" s="49"/>
      <c r="W244" s="54"/>
      <c r="X244" s="49"/>
      <c r="Y244" s="49"/>
      <c r="Z244" s="49"/>
      <c r="AA244" s="54"/>
      <c r="AB244" s="54"/>
      <c r="AC244" s="49"/>
      <c r="AD244" s="49"/>
      <c r="AE244" s="49"/>
      <c r="AH244" s="49"/>
      <c r="AI244" s="48"/>
      <c r="AJ244" s="49"/>
      <c r="AM244" s="48"/>
    </row>
    <row r="245" spans="1:39" s="52" customFormat="1" ht="15.35" x14ac:dyDescent="0.5">
      <c r="A245" s="46"/>
      <c r="B245" s="47"/>
      <c r="C245" s="49"/>
      <c r="D245" s="57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Q245" s="49"/>
      <c r="R245" s="49"/>
      <c r="S245" s="54"/>
      <c r="T245" s="49"/>
      <c r="U245" s="49"/>
      <c r="V245" s="49"/>
      <c r="W245" s="54"/>
      <c r="X245" s="49"/>
      <c r="Y245" s="49"/>
      <c r="Z245" s="49"/>
      <c r="AA245" s="54"/>
      <c r="AB245" s="54"/>
      <c r="AC245" s="49"/>
      <c r="AD245" s="49"/>
      <c r="AE245" s="49"/>
      <c r="AH245" s="49"/>
      <c r="AI245" s="48"/>
      <c r="AJ245" s="49"/>
      <c r="AM245" s="48"/>
    </row>
    <row r="246" spans="1:39" s="52" customFormat="1" ht="15.35" x14ac:dyDescent="0.5">
      <c r="A246" s="46"/>
      <c r="B246" s="47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Q246" s="49"/>
      <c r="R246" s="49"/>
      <c r="S246" s="54"/>
      <c r="T246" s="49"/>
      <c r="U246" s="49"/>
      <c r="V246" s="49"/>
      <c r="W246" s="54"/>
      <c r="X246" s="49"/>
      <c r="Y246" s="49"/>
      <c r="Z246" s="49"/>
      <c r="AA246" s="54"/>
      <c r="AB246" s="54"/>
      <c r="AC246" s="49"/>
      <c r="AD246" s="49"/>
      <c r="AE246" s="49"/>
      <c r="AH246" s="49"/>
      <c r="AI246" s="48"/>
      <c r="AJ246" s="49"/>
      <c r="AM246" s="48"/>
    </row>
    <row r="247" spans="1:39" s="52" customFormat="1" ht="15.35" x14ac:dyDescent="0.5">
      <c r="A247" s="46"/>
      <c r="B247" s="47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Q247" s="49"/>
      <c r="R247" s="49"/>
      <c r="S247" s="54"/>
      <c r="T247" s="49"/>
      <c r="U247" s="49"/>
      <c r="V247" s="49"/>
      <c r="W247" s="54"/>
      <c r="X247" s="49"/>
      <c r="Y247" s="49"/>
      <c r="Z247" s="49"/>
      <c r="AA247" s="54"/>
      <c r="AB247" s="54"/>
      <c r="AC247" s="49"/>
      <c r="AD247" s="49"/>
      <c r="AE247" s="49"/>
      <c r="AH247" s="49"/>
      <c r="AI247" s="48"/>
      <c r="AJ247" s="49"/>
      <c r="AM247" s="48"/>
    </row>
    <row r="248" spans="1:39" s="52" customFormat="1" ht="15.35" x14ac:dyDescent="0.5">
      <c r="A248" s="46"/>
      <c r="B248" s="47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Q248" s="49"/>
      <c r="R248" s="49"/>
      <c r="S248" s="54"/>
      <c r="T248" s="49"/>
      <c r="U248" s="49"/>
      <c r="V248" s="49"/>
      <c r="W248" s="54"/>
      <c r="X248" s="49"/>
      <c r="Y248" s="49"/>
      <c r="Z248" s="49"/>
      <c r="AA248" s="54"/>
      <c r="AB248" s="54"/>
      <c r="AC248" s="49"/>
      <c r="AD248" s="49"/>
      <c r="AE248" s="49"/>
      <c r="AH248" s="49"/>
      <c r="AI248" s="48"/>
      <c r="AJ248" s="49"/>
      <c r="AM248" s="48"/>
    </row>
    <row r="249" spans="1:39" s="52" customFormat="1" ht="15.35" x14ac:dyDescent="0.5">
      <c r="A249" s="46"/>
      <c r="B249" s="47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Q249" s="49"/>
      <c r="R249" s="49"/>
      <c r="S249" s="54"/>
      <c r="T249" s="49"/>
      <c r="U249" s="49"/>
      <c r="V249" s="49"/>
      <c r="W249" s="54"/>
      <c r="X249" s="49"/>
      <c r="Y249" s="49"/>
      <c r="Z249" s="49"/>
      <c r="AA249" s="54"/>
      <c r="AB249" s="54"/>
      <c r="AC249" s="49"/>
      <c r="AD249" s="49"/>
      <c r="AE249" s="49"/>
      <c r="AH249" s="49"/>
      <c r="AI249" s="48"/>
      <c r="AJ249" s="49"/>
      <c r="AM249" s="48"/>
    </row>
    <row r="250" spans="1:39" s="52" customFormat="1" ht="15.35" x14ac:dyDescent="0.5">
      <c r="A250" s="46"/>
      <c r="B250" s="47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Q250" s="49"/>
      <c r="R250" s="49"/>
      <c r="S250" s="54"/>
      <c r="T250" s="49"/>
      <c r="U250" s="49"/>
      <c r="V250" s="49"/>
      <c r="W250" s="54"/>
      <c r="X250" s="49"/>
      <c r="Y250" s="49"/>
      <c r="Z250" s="49"/>
      <c r="AA250" s="54"/>
      <c r="AB250" s="54"/>
      <c r="AC250" s="49"/>
      <c r="AD250" s="49"/>
      <c r="AE250" s="49"/>
      <c r="AH250" s="49"/>
      <c r="AI250" s="48"/>
      <c r="AJ250" s="49"/>
      <c r="AM250" s="48"/>
    </row>
    <row r="251" spans="1:39" s="52" customFormat="1" ht="15.35" x14ac:dyDescent="0.5">
      <c r="A251" s="46"/>
      <c r="B251" s="47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Q251" s="49"/>
      <c r="R251" s="49"/>
      <c r="S251" s="54"/>
      <c r="T251" s="49"/>
      <c r="U251" s="49"/>
      <c r="V251" s="49"/>
      <c r="W251" s="54"/>
      <c r="X251" s="49"/>
      <c r="Y251" s="49"/>
      <c r="Z251" s="49"/>
      <c r="AA251" s="54"/>
      <c r="AB251" s="54"/>
      <c r="AC251" s="49"/>
      <c r="AD251" s="49"/>
      <c r="AE251" s="49"/>
      <c r="AH251" s="49"/>
      <c r="AI251" s="48"/>
      <c r="AJ251" s="49"/>
      <c r="AM251" s="48"/>
    </row>
    <row r="252" spans="1:39" s="52" customFormat="1" ht="15.35" x14ac:dyDescent="0.5">
      <c r="A252" s="46"/>
      <c r="B252" s="47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Q252" s="49"/>
      <c r="R252" s="49"/>
      <c r="S252" s="54"/>
      <c r="T252" s="49"/>
      <c r="U252" s="49"/>
      <c r="V252" s="49"/>
      <c r="W252" s="54"/>
      <c r="X252" s="49"/>
      <c r="Y252" s="49"/>
      <c r="Z252" s="49"/>
      <c r="AA252" s="54"/>
      <c r="AB252" s="54"/>
      <c r="AC252" s="49"/>
      <c r="AD252" s="49"/>
      <c r="AE252" s="49"/>
      <c r="AH252" s="49"/>
      <c r="AI252" s="48"/>
      <c r="AJ252" s="49"/>
      <c r="AM252" s="48"/>
    </row>
    <row r="253" spans="1:39" s="52" customFormat="1" ht="15.35" x14ac:dyDescent="0.5">
      <c r="A253" s="46"/>
      <c r="B253" s="47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Q253" s="49"/>
      <c r="R253" s="49"/>
      <c r="S253" s="54"/>
      <c r="T253" s="49"/>
      <c r="U253" s="49"/>
      <c r="V253" s="49"/>
      <c r="W253" s="54"/>
      <c r="X253" s="49"/>
      <c r="Y253" s="49"/>
      <c r="Z253" s="49"/>
      <c r="AA253" s="54"/>
      <c r="AB253" s="54"/>
      <c r="AC253" s="49"/>
      <c r="AD253" s="49"/>
      <c r="AE253" s="49"/>
      <c r="AH253" s="49"/>
      <c r="AI253" s="48"/>
      <c r="AJ253" s="49"/>
      <c r="AM253" s="48"/>
    </row>
    <row r="254" spans="1:39" s="52" customFormat="1" ht="15.35" x14ac:dyDescent="0.5">
      <c r="A254" s="46"/>
      <c r="B254" s="47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Q254" s="49"/>
      <c r="R254" s="49"/>
      <c r="S254" s="54"/>
      <c r="T254" s="49"/>
      <c r="U254" s="49"/>
      <c r="V254" s="49"/>
      <c r="W254" s="54"/>
      <c r="X254" s="49"/>
      <c r="Y254" s="49"/>
      <c r="Z254" s="49"/>
      <c r="AA254" s="54"/>
      <c r="AB254" s="54"/>
      <c r="AC254" s="49"/>
      <c r="AD254" s="49"/>
      <c r="AE254" s="49"/>
      <c r="AH254" s="49"/>
      <c r="AI254" s="48"/>
      <c r="AJ254" s="49"/>
      <c r="AM254" s="48"/>
    </row>
    <row r="255" spans="1:39" s="52" customFormat="1" ht="15.35" x14ac:dyDescent="0.5">
      <c r="A255" s="46"/>
      <c r="B255" s="47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Q255" s="49"/>
      <c r="R255" s="49"/>
      <c r="S255" s="54"/>
      <c r="T255" s="49"/>
      <c r="U255" s="49"/>
      <c r="V255" s="49"/>
      <c r="W255" s="54"/>
      <c r="X255" s="49"/>
      <c r="Y255" s="49"/>
      <c r="Z255" s="49"/>
      <c r="AA255" s="54"/>
      <c r="AB255" s="54"/>
      <c r="AC255" s="49"/>
      <c r="AD255" s="49"/>
      <c r="AE255" s="49"/>
      <c r="AH255" s="49"/>
      <c r="AI255" s="48"/>
      <c r="AJ255" s="49"/>
      <c r="AM255" s="48"/>
    </row>
    <row r="256" spans="1:39" s="52" customFormat="1" ht="15.35" x14ac:dyDescent="0.5">
      <c r="A256" s="46"/>
      <c r="B256" s="47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Q256" s="49"/>
      <c r="R256" s="49"/>
      <c r="S256" s="54"/>
      <c r="T256" s="49"/>
      <c r="U256" s="49"/>
      <c r="V256" s="49"/>
      <c r="W256" s="54"/>
      <c r="X256" s="49"/>
      <c r="Y256" s="49"/>
      <c r="Z256" s="49"/>
      <c r="AA256" s="54"/>
      <c r="AB256" s="54"/>
      <c r="AC256" s="49"/>
      <c r="AD256" s="49"/>
      <c r="AE256" s="49"/>
      <c r="AH256" s="49"/>
      <c r="AI256" s="48"/>
      <c r="AJ256" s="49"/>
      <c r="AM256" s="48"/>
    </row>
    <row r="257" spans="1:39" s="52" customFormat="1" ht="15.35" x14ac:dyDescent="0.5">
      <c r="A257" s="46"/>
      <c r="B257" s="47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Q257" s="49"/>
      <c r="R257" s="49"/>
      <c r="S257" s="54"/>
      <c r="T257" s="49"/>
      <c r="U257" s="49"/>
      <c r="V257" s="49"/>
      <c r="W257" s="54"/>
      <c r="X257" s="49"/>
      <c r="Y257" s="49"/>
      <c r="Z257" s="49"/>
      <c r="AA257" s="54"/>
      <c r="AB257" s="54"/>
      <c r="AC257" s="49"/>
      <c r="AD257" s="49"/>
      <c r="AE257" s="49"/>
      <c r="AH257" s="49"/>
      <c r="AI257" s="56"/>
      <c r="AJ257" s="49"/>
      <c r="AM257" s="48"/>
    </row>
    <row r="258" spans="1:39" s="52" customFormat="1" ht="15.35" x14ac:dyDescent="0.5">
      <c r="A258" s="46"/>
      <c r="B258" s="47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Q258" s="49"/>
      <c r="R258" s="49"/>
      <c r="S258" s="54"/>
      <c r="T258" s="49"/>
      <c r="U258" s="49"/>
      <c r="V258" s="49"/>
      <c r="W258" s="54"/>
      <c r="X258" s="49"/>
      <c r="Y258" s="49"/>
      <c r="Z258" s="49"/>
      <c r="AA258" s="54"/>
      <c r="AB258" s="54"/>
      <c r="AC258" s="49"/>
      <c r="AD258" s="49"/>
      <c r="AE258" s="49"/>
      <c r="AH258" s="49"/>
      <c r="AI258" s="56"/>
      <c r="AJ258" s="49"/>
      <c r="AM258" s="48"/>
    </row>
    <row r="259" spans="1:39" s="52" customFormat="1" ht="15.35" x14ac:dyDescent="0.5">
      <c r="A259" s="46"/>
      <c r="B259" s="47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Q259" s="49"/>
      <c r="R259" s="49"/>
      <c r="S259" s="54"/>
      <c r="T259" s="49"/>
      <c r="U259" s="49"/>
      <c r="V259" s="49"/>
      <c r="W259" s="54"/>
      <c r="X259" s="49"/>
      <c r="Y259" s="49"/>
      <c r="Z259" s="49"/>
      <c r="AA259" s="54"/>
      <c r="AB259" s="54"/>
      <c r="AC259" s="49"/>
      <c r="AD259" s="49"/>
      <c r="AE259" s="49"/>
      <c r="AH259" s="49"/>
      <c r="AI259" s="56"/>
      <c r="AJ259" s="49"/>
      <c r="AM259" s="48"/>
    </row>
    <row r="260" spans="1:39" s="52" customFormat="1" ht="15.35" x14ac:dyDescent="0.5">
      <c r="A260" s="46"/>
      <c r="B260" s="47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Q260" s="49"/>
      <c r="R260" s="49"/>
      <c r="S260" s="54"/>
      <c r="T260" s="49"/>
      <c r="U260" s="49"/>
      <c r="V260" s="49"/>
      <c r="W260" s="54"/>
      <c r="X260" s="49"/>
      <c r="Y260" s="49"/>
      <c r="Z260" s="49"/>
      <c r="AA260" s="54"/>
      <c r="AB260" s="54"/>
      <c r="AC260" s="49"/>
      <c r="AD260" s="49"/>
      <c r="AE260" s="49"/>
      <c r="AH260" s="49"/>
      <c r="AI260" s="56"/>
      <c r="AJ260" s="49"/>
      <c r="AM260" s="48"/>
    </row>
    <row r="261" spans="1:39" s="52" customFormat="1" ht="15.35" x14ac:dyDescent="0.5">
      <c r="A261" s="46"/>
      <c r="B261" s="47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Q261" s="49"/>
      <c r="R261" s="49"/>
      <c r="S261" s="54"/>
      <c r="T261" s="49"/>
      <c r="U261" s="49"/>
      <c r="V261" s="49"/>
      <c r="W261" s="54"/>
      <c r="X261" s="49"/>
      <c r="Y261" s="49"/>
      <c r="Z261" s="49"/>
      <c r="AA261" s="54"/>
      <c r="AB261" s="54"/>
      <c r="AC261" s="49"/>
      <c r="AD261" s="49"/>
      <c r="AE261" s="49"/>
      <c r="AH261" s="49"/>
      <c r="AI261" s="48"/>
      <c r="AJ261" s="49"/>
      <c r="AM261" s="48"/>
    </row>
    <row r="262" spans="1:39" s="52" customFormat="1" ht="15.35" x14ac:dyDescent="0.5">
      <c r="A262" s="46"/>
      <c r="B262" s="47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Q262" s="49"/>
      <c r="R262" s="49"/>
      <c r="S262" s="54"/>
      <c r="T262" s="49"/>
      <c r="U262" s="49"/>
      <c r="V262" s="49"/>
      <c r="W262" s="54"/>
      <c r="X262" s="49"/>
      <c r="Y262" s="49"/>
      <c r="Z262" s="49"/>
      <c r="AA262" s="54"/>
      <c r="AB262" s="54"/>
      <c r="AC262" s="49"/>
      <c r="AD262" s="49"/>
      <c r="AE262" s="49"/>
      <c r="AH262" s="49"/>
      <c r="AI262" s="48"/>
      <c r="AJ262" s="49"/>
      <c r="AM262" s="48"/>
    </row>
    <row r="263" spans="1:39" s="52" customFormat="1" ht="15.35" x14ac:dyDescent="0.5">
      <c r="A263" s="46"/>
      <c r="B263" s="47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Q263" s="49"/>
      <c r="R263" s="49"/>
      <c r="S263" s="54"/>
      <c r="T263" s="49"/>
      <c r="U263" s="49"/>
      <c r="V263" s="49"/>
      <c r="W263" s="54"/>
      <c r="X263" s="49"/>
      <c r="Y263" s="49"/>
      <c r="Z263" s="49"/>
      <c r="AA263" s="54"/>
      <c r="AB263" s="54"/>
      <c r="AC263" s="49"/>
      <c r="AD263" s="49"/>
      <c r="AE263" s="49"/>
      <c r="AH263" s="49"/>
      <c r="AI263" s="48"/>
      <c r="AJ263" s="49"/>
      <c r="AM263" s="48"/>
    </row>
    <row r="264" spans="1:39" s="52" customFormat="1" ht="15.35" x14ac:dyDescent="0.5">
      <c r="A264" s="46"/>
      <c r="B264" s="47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Q264" s="49"/>
      <c r="R264" s="49"/>
      <c r="S264" s="54"/>
      <c r="T264" s="49"/>
      <c r="U264" s="49"/>
      <c r="V264" s="49"/>
      <c r="W264" s="54"/>
      <c r="X264" s="49"/>
      <c r="Y264" s="49"/>
      <c r="Z264" s="49"/>
      <c r="AA264" s="54"/>
      <c r="AB264" s="54"/>
      <c r="AC264" s="49"/>
      <c r="AD264" s="49"/>
      <c r="AE264" s="49"/>
      <c r="AH264" s="49"/>
      <c r="AI264" s="48"/>
      <c r="AJ264" s="49"/>
      <c r="AM264" s="48"/>
    </row>
    <row r="265" spans="1:39" s="52" customFormat="1" ht="15.35" x14ac:dyDescent="0.5">
      <c r="A265" s="46"/>
      <c r="B265" s="47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Q265" s="49"/>
      <c r="R265" s="49"/>
      <c r="S265" s="54"/>
      <c r="T265" s="49"/>
      <c r="U265" s="49"/>
      <c r="V265" s="49"/>
      <c r="W265" s="54"/>
      <c r="X265" s="49"/>
      <c r="Y265" s="49"/>
      <c r="Z265" s="49"/>
      <c r="AA265" s="54"/>
      <c r="AB265" s="54"/>
      <c r="AC265" s="49"/>
      <c r="AD265" s="49"/>
      <c r="AE265" s="49"/>
      <c r="AH265" s="49"/>
      <c r="AI265" s="48"/>
      <c r="AJ265" s="49"/>
      <c r="AM265" s="48"/>
    </row>
    <row r="266" spans="1:39" s="52" customFormat="1" ht="15.35" x14ac:dyDescent="0.5">
      <c r="A266" s="46"/>
      <c r="B266" s="47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Q266" s="49"/>
      <c r="R266" s="49"/>
      <c r="S266" s="54"/>
      <c r="T266" s="49"/>
      <c r="U266" s="49"/>
      <c r="V266" s="49"/>
      <c r="W266" s="54"/>
      <c r="X266" s="49"/>
      <c r="Y266" s="49"/>
      <c r="Z266" s="49"/>
      <c r="AA266" s="54"/>
      <c r="AB266" s="54"/>
      <c r="AC266" s="49"/>
      <c r="AD266" s="49"/>
      <c r="AE266" s="49"/>
      <c r="AH266" s="49"/>
      <c r="AI266" s="48"/>
      <c r="AJ266" s="49"/>
      <c r="AM266" s="48"/>
    </row>
    <row r="267" spans="1:39" s="52" customFormat="1" ht="15.35" x14ac:dyDescent="0.5">
      <c r="A267" s="46"/>
      <c r="B267" s="47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Q267" s="49"/>
      <c r="R267" s="49"/>
      <c r="S267" s="54"/>
      <c r="T267" s="49"/>
      <c r="U267" s="49"/>
      <c r="V267" s="49"/>
      <c r="W267" s="54"/>
      <c r="X267" s="49"/>
      <c r="Y267" s="49"/>
      <c r="Z267" s="49"/>
      <c r="AA267" s="54"/>
      <c r="AB267" s="54"/>
      <c r="AC267" s="49"/>
      <c r="AD267" s="49"/>
      <c r="AE267" s="49"/>
      <c r="AH267" s="49"/>
      <c r="AI267" s="48"/>
      <c r="AJ267" s="49"/>
      <c r="AM267" s="48"/>
    </row>
    <row r="268" spans="1:39" s="52" customFormat="1" ht="15.35" x14ac:dyDescent="0.5">
      <c r="A268" s="46"/>
      <c r="B268" s="47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Q268" s="49"/>
      <c r="R268" s="49"/>
      <c r="S268" s="54"/>
      <c r="T268" s="49"/>
      <c r="U268" s="49"/>
      <c r="V268" s="49"/>
      <c r="W268" s="54"/>
      <c r="X268" s="49"/>
      <c r="Y268" s="49"/>
      <c r="Z268" s="49"/>
      <c r="AA268" s="54"/>
      <c r="AB268" s="54"/>
      <c r="AC268" s="49"/>
      <c r="AD268" s="49"/>
      <c r="AE268" s="49"/>
      <c r="AH268" s="49"/>
      <c r="AI268" s="48"/>
      <c r="AJ268" s="49"/>
      <c r="AM268" s="48"/>
    </row>
    <row r="269" spans="1:39" s="52" customFormat="1" ht="15.35" x14ac:dyDescent="0.5">
      <c r="A269" s="46"/>
      <c r="B269" s="47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Q269" s="49"/>
      <c r="R269" s="49"/>
      <c r="S269" s="54"/>
      <c r="T269" s="49"/>
      <c r="U269" s="49"/>
      <c r="V269" s="49"/>
      <c r="W269" s="54"/>
      <c r="X269" s="49"/>
      <c r="Y269" s="49"/>
      <c r="Z269" s="49"/>
      <c r="AA269" s="54"/>
      <c r="AB269" s="54"/>
      <c r="AC269" s="49"/>
      <c r="AD269" s="49"/>
      <c r="AE269" s="49"/>
      <c r="AH269" s="49"/>
      <c r="AI269" s="48"/>
      <c r="AJ269" s="49"/>
      <c r="AM269" s="48"/>
    </row>
    <row r="270" spans="1:39" s="52" customFormat="1" ht="15.35" x14ac:dyDescent="0.5">
      <c r="A270" s="46"/>
      <c r="B270" s="47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Q270" s="49"/>
      <c r="R270" s="49"/>
      <c r="S270" s="54"/>
      <c r="T270" s="49"/>
      <c r="U270" s="49"/>
      <c r="V270" s="49"/>
      <c r="W270" s="54"/>
      <c r="X270" s="49"/>
      <c r="Y270" s="49"/>
      <c r="Z270" s="49"/>
      <c r="AA270" s="54"/>
      <c r="AB270" s="54"/>
      <c r="AC270" s="49"/>
      <c r="AD270" s="49"/>
      <c r="AE270" s="49"/>
      <c r="AH270" s="49"/>
      <c r="AI270" s="48"/>
      <c r="AJ270" s="49"/>
      <c r="AM270" s="48"/>
    </row>
    <row r="271" spans="1:39" s="52" customFormat="1" ht="15.35" x14ac:dyDescent="0.5">
      <c r="A271" s="46"/>
      <c r="B271" s="47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Q271" s="49"/>
      <c r="R271" s="49"/>
      <c r="S271" s="54"/>
      <c r="T271" s="49"/>
      <c r="U271" s="49"/>
      <c r="V271" s="49"/>
      <c r="W271" s="54"/>
      <c r="X271" s="49"/>
      <c r="Y271" s="49"/>
      <c r="Z271" s="49"/>
      <c r="AA271" s="54"/>
      <c r="AB271" s="54"/>
      <c r="AC271" s="49"/>
      <c r="AD271" s="49"/>
      <c r="AE271" s="49"/>
      <c r="AH271" s="49"/>
      <c r="AI271" s="48"/>
      <c r="AJ271" s="49"/>
      <c r="AM271" s="48"/>
    </row>
    <row r="272" spans="1:39" s="52" customFormat="1" ht="15.35" x14ac:dyDescent="0.5">
      <c r="A272" s="46"/>
      <c r="B272" s="47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Q272" s="49"/>
      <c r="R272" s="49"/>
      <c r="S272" s="54"/>
      <c r="T272" s="49"/>
      <c r="U272" s="49"/>
      <c r="V272" s="49"/>
      <c r="W272" s="54"/>
      <c r="X272" s="49"/>
      <c r="Y272" s="49"/>
      <c r="Z272" s="49"/>
      <c r="AA272" s="54"/>
      <c r="AB272" s="54"/>
      <c r="AC272" s="49"/>
      <c r="AD272" s="49"/>
      <c r="AE272" s="49"/>
      <c r="AH272" s="49"/>
      <c r="AI272" s="48"/>
      <c r="AJ272" s="49"/>
      <c r="AM272" s="48"/>
    </row>
    <row r="273" spans="1:39" s="52" customFormat="1" ht="15.35" x14ac:dyDescent="0.5">
      <c r="A273" s="46"/>
      <c r="B273" s="47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Q273" s="49"/>
      <c r="R273" s="49"/>
      <c r="S273" s="54"/>
      <c r="T273" s="49"/>
      <c r="U273" s="49"/>
      <c r="V273" s="49"/>
      <c r="W273" s="54"/>
      <c r="X273" s="49"/>
      <c r="Y273" s="49"/>
      <c r="Z273" s="49"/>
      <c r="AA273" s="54"/>
      <c r="AB273" s="54"/>
      <c r="AC273" s="49"/>
      <c r="AD273" s="49"/>
      <c r="AE273" s="49"/>
      <c r="AH273" s="49"/>
      <c r="AI273" s="48"/>
      <c r="AJ273" s="49"/>
      <c r="AM273" s="48"/>
    </row>
    <row r="274" spans="1:39" s="52" customFormat="1" ht="15.35" x14ac:dyDescent="0.5">
      <c r="A274" s="46"/>
      <c r="B274" s="47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Q274" s="49"/>
      <c r="R274" s="49"/>
      <c r="S274" s="54"/>
      <c r="T274" s="49"/>
      <c r="U274" s="49"/>
      <c r="V274" s="49"/>
      <c r="W274" s="54"/>
      <c r="X274" s="49"/>
      <c r="Y274" s="49"/>
      <c r="Z274" s="49"/>
      <c r="AA274" s="54"/>
      <c r="AB274" s="54"/>
      <c r="AC274" s="49"/>
      <c r="AD274" s="49"/>
      <c r="AE274" s="49"/>
      <c r="AH274" s="49"/>
      <c r="AI274" s="48"/>
      <c r="AJ274" s="49"/>
      <c r="AM274" s="48"/>
    </row>
    <row r="275" spans="1:39" s="52" customFormat="1" ht="15.35" x14ac:dyDescent="0.5">
      <c r="A275" s="46"/>
      <c r="B275" s="47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Q275" s="49"/>
      <c r="R275" s="49"/>
      <c r="S275" s="54"/>
      <c r="T275" s="49"/>
      <c r="U275" s="49"/>
      <c r="V275" s="49"/>
      <c r="W275" s="54"/>
      <c r="X275" s="49"/>
      <c r="Y275" s="49"/>
      <c r="Z275" s="49"/>
      <c r="AA275" s="54"/>
      <c r="AB275" s="54"/>
      <c r="AC275" s="49"/>
      <c r="AD275" s="49"/>
      <c r="AE275" s="49"/>
      <c r="AH275" s="49"/>
      <c r="AI275" s="48"/>
      <c r="AJ275" s="49"/>
      <c r="AM275" s="48"/>
    </row>
    <row r="276" spans="1:39" s="52" customFormat="1" ht="15.35" x14ac:dyDescent="0.5">
      <c r="A276" s="46"/>
      <c r="B276" s="47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Q276" s="49"/>
      <c r="R276" s="49"/>
      <c r="S276" s="54"/>
      <c r="T276" s="49"/>
      <c r="U276" s="49"/>
      <c r="V276" s="49"/>
      <c r="W276" s="54"/>
      <c r="X276" s="49"/>
      <c r="Y276" s="49"/>
      <c r="Z276" s="49"/>
      <c r="AA276" s="54"/>
      <c r="AB276" s="54"/>
      <c r="AC276" s="49"/>
      <c r="AD276" s="49"/>
      <c r="AE276" s="49"/>
      <c r="AH276" s="49"/>
      <c r="AI276" s="48"/>
      <c r="AJ276" s="49"/>
      <c r="AM276" s="48"/>
    </row>
    <row r="277" spans="1:39" s="52" customFormat="1" ht="15.35" x14ac:dyDescent="0.5">
      <c r="A277" s="46"/>
      <c r="B277" s="47"/>
      <c r="C277" s="49"/>
      <c r="D277" s="57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Q277" s="49"/>
      <c r="R277" s="49"/>
      <c r="S277" s="54"/>
      <c r="T277" s="49"/>
      <c r="U277" s="49"/>
      <c r="V277" s="49"/>
      <c r="W277" s="54"/>
      <c r="X277" s="49"/>
      <c r="Y277" s="49"/>
      <c r="Z277" s="49"/>
      <c r="AA277" s="54"/>
      <c r="AB277" s="54"/>
      <c r="AC277" s="49"/>
      <c r="AD277" s="49"/>
      <c r="AE277" s="49"/>
      <c r="AH277" s="49"/>
      <c r="AI277" s="48"/>
      <c r="AJ277" s="49"/>
      <c r="AM277" s="48"/>
    </row>
    <row r="278" spans="1:39" s="52" customFormat="1" ht="15.35" x14ac:dyDescent="0.5">
      <c r="A278" s="46"/>
      <c r="B278" s="47"/>
      <c r="C278" s="49"/>
      <c r="D278" s="57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Q278" s="49"/>
      <c r="R278" s="49"/>
      <c r="S278" s="54"/>
      <c r="T278" s="49"/>
      <c r="U278" s="49"/>
      <c r="V278" s="49"/>
      <c r="W278" s="54"/>
      <c r="X278" s="49"/>
      <c r="Y278" s="49"/>
      <c r="Z278" s="49"/>
      <c r="AA278" s="54"/>
      <c r="AB278" s="54"/>
      <c r="AC278" s="49"/>
      <c r="AD278" s="49"/>
      <c r="AE278" s="49"/>
      <c r="AH278" s="49"/>
      <c r="AI278" s="48"/>
      <c r="AJ278" s="49"/>
      <c r="AM278" s="48"/>
    </row>
    <row r="279" spans="1:39" s="52" customFormat="1" ht="15.35" x14ac:dyDescent="0.5">
      <c r="A279" s="46"/>
      <c r="B279" s="47"/>
      <c r="C279" s="49"/>
      <c r="D279" s="57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Q279" s="49"/>
      <c r="R279" s="49"/>
      <c r="S279" s="54"/>
      <c r="T279" s="49"/>
      <c r="U279" s="49"/>
      <c r="V279" s="49"/>
      <c r="W279" s="54"/>
      <c r="X279" s="49"/>
      <c r="Y279" s="49"/>
      <c r="Z279" s="49"/>
      <c r="AA279" s="54"/>
      <c r="AB279" s="54"/>
      <c r="AC279" s="49"/>
      <c r="AD279" s="49"/>
      <c r="AE279" s="49"/>
      <c r="AH279" s="49"/>
      <c r="AI279" s="48"/>
      <c r="AJ279" s="49"/>
      <c r="AM279" s="48"/>
    </row>
    <row r="280" spans="1:39" s="52" customFormat="1" ht="15.35" x14ac:dyDescent="0.5">
      <c r="A280" s="46"/>
      <c r="B280" s="47"/>
      <c r="C280" s="49"/>
      <c r="D280" s="57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Q280" s="49"/>
      <c r="R280" s="49"/>
      <c r="S280" s="54"/>
      <c r="T280" s="49"/>
      <c r="U280" s="49"/>
      <c r="V280" s="49"/>
      <c r="W280" s="54"/>
      <c r="X280" s="49"/>
      <c r="Y280" s="49"/>
      <c r="Z280" s="49"/>
      <c r="AA280" s="54"/>
      <c r="AB280" s="54"/>
      <c r="AC280" s="49"/>
      <c r="AD280" s="49"/>
      <c r="AE280" s="49"/>
      <c r="AH280" s="49"/>
      <c r="AI280" s="48"/>
      <c r="AJ280" s="49"/>
      <c r="AM280" s="48"/>
    </row>
    <row r="281" spans="1:39" s="52" customFormat="1" ht="15.35" x14ac:dyDescent="0.5">
      <c r="A281" s="46"/>
      <c r="B281" s="47"/>
      <c r="C281" s="49"/>
      <c r="D281" s="57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Q281" s="49"/>
      <c r="R281" s="49"/>
      <c r="S281" s="54"/>
      <c r="T281" s="49"/>
      <c r="U281" s="49"/>
      <c r="V281" s="49"/>
      <c r="W281" s="54"/>
      <c r="X281" s="49"/>
      <c r="Y281" s="49"/>
      <c r="Z281" s="49"/>
      <c r="AA281" s="54"/>
      <c r="AB281" s="54"/>
      <c r="AC281" s="49"/>
      <c r="AD281" s="49"/>
      <c r="AE281" s="49"/>
      <c r="AH281" s="49"/>
      <c r="AI281" s="48"/>
      <c r="AJ281" s="49"/>
      <c r="AM281" s="48"/>
    </row>
    <row r="282" spans="1:39" s="52" customFormat="1" ht="15.35" x14ac:dyDescent="0.5">
      <c r="A282" s="46"/>
      <c r="B282" s="47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Q282" s="49"/>
      <c r="R282" s="49"/>
      <c r="S282" s="54"/>
      <c r="T282" s="49"/>
      <c r="U282" s="49"/>
      <c r="V282" s="49"/>
      <c r="W282" s="54"/>
      <c r="X282" s="49"/>
      <c r="Y282" s="49"/>
      <c r="Z282" s="49"/>
      <c r="AA282" s="54"/>
      <c r="AB282" s="54"/>
      <c r="AC282" s="49"/>
      <c r="AD282" s="49"/>
      <c r="AE282" s="49"/>
      <c r="AH282" s="49"/>
      <c r="AI282" s="48"/>
      <c r="AJ282" s="49"/>
      <c r="AM282" s="48"/>
    </row>
    <row r="283" spans="1:39" s="52" customFormat="1" ht="15.35" x14ac:dyDescent="0.5">
      <c r="A283" s="46"/>
      <c r="B283" s="47"/>
      <c r="C283" s="49"/>
      <c r="D283" s="57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Q283" s="49"/>
      <c r="R283" s="49"/>
      <c r="S283" s="54"/>
      <c r="T283" s="49"/>
      <c r="U283" s="49"/>
      <c r="V283" s="49"/>
      <c r="W283" s="54"/>
      <c r="X283" s="49"/>
      <c r="Y283" s="49"/>
      <c r="Z283" s="49"/>
      <c r="AA283" s="54"/>
      <c r="AB283" s="54"/>
      <c r="AC283" s="49"/>
      <c r="AD283" s="49"/>
      <c r="AE283" s="49"/>
      <c r="AH283" s="49"/>
      <c r="AI283" s="48"/>
      <c r="AJ283" s="49"/>
      <c r="AM283" s="48"/>
    </row>
    <row r="284" spans="1:39" s="52" customFormat="1" ht="15.35" x14ac:dyDescent="0.5">
      <c r="A284" s="46"/>
      <c r="B284" s="47"/>
      <c r="C284" s="49"/>
      <c r="D284" s="57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Q284" s="49"/>
      <c r="R284" s="49"/>
      <c r="S284" s="54"/>
      <c r="T284" s="49"/>
      <c r="U284" s="49"/>
      <c r="V284" s="49"/>
      <c r="W284" s="54"/>
      <c r="X284" s="49"/>
      <c r="Y284" s="49"/>
      <c r="Z284" s="49"/>
      <c r="AA284" s="54"/>
      <c r="AB284" s="54"/>
      <c r="AC284" s="49"/>
      <c r="AD284" s="49"/>
      <c r="AE284" s="49"/>
      <c r="AH284" s="49"/>
      <c r="AI284" s="48"/>
      <c r="AJ284" s="49"/>
      <c r="AM284" s="48"/>
    </row>
    <row r="285" spans="1:39" s="52" customFormat="1" ht="15.35" x14ac:dyDescent="0.5">
      <c r="A285" s="46"/>
      <c r="B285" s="47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Q285" s="49"/>
      <c r="R285" s="49"/>
      <c r="S285" s="54"/>
      <c r="T285" s="49"/>
      <c r="U285" s="49"/>
      <c r="V285" s="49"/>
      <c r="W285" s="54"/>
      <c r="X285" s="49"/>
      <c r="Y285" s="49"/>
      <c r="Z285" s="49"/>
      <c r="AA285" s="54"/>
      <c r="AB285" s="54"/>
      <c r="AC285" s="49"/>
      <c r="AD285" s="49"/>
      <c r="AE285" s="49"/>
      <c r="AH285" s="49"/>
      <c r="AI285" s="48"/>
      <c r="AJ285" s="49"/>
      <c r="AM285" s="48"/>
    </row>
    <row r="286" spans="1:39" s="52" customFormat="1" ht="15.35" x14ac:dyDescent="0.5">
      <c r="A286" s="46"/>
      <c r="B286" s="47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Q286" s="49"/>
      <c r="R286" s="49"/>
      <c r="S286" s="54"/>
      <c r="T286" s="49"/>
      <c r="U286" s="49"/>
      <c r="V286" s="49"/>
      <c r="W286" s="54"/>
      <c r="X286" s="49"/>
      <c r="Y286" s="49"/>
      <c r="Z286" s="49"/>
      <c r="AA286" s="54"/>
      <c r="AB286" s="54"/>
      <c r="AC286" s="49"/>
      <c r="AD286" s="49"/>
      <c r="AE286" s="49"/>
      <c r="AF286" s="55"/>
      <c r="AH286" s="49"/>
      <c r="AI286" s="56"/>
      <c r="AJ286" s="49"/>
      <c r="AM286" s="48"/>
    </row>
    <row r="287" spans="1:39" s="52" customFormat="1" ht="15.35" x14ac:dyDescent="0.5">
      <c r="A287" s="46"/>
      <c r="B287" s="47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Q287" s="49"/>
      <c r="R287" s="49"/>
      <c r="S287" s="54"/>
      <c r="T287" s="49"/>
      <c r="U287" s="49"/>
      <c r="V287" s="49"/>
      <c r="W287" s="54"/>
      <c r="X287" s="49"/>
      <c r="Y287" s="49"/>
      <c r="Z287" s="49"/>
      <c r="AA287" s="54"/>
      <c r="AB287" s="54"/>
      <c r="AC287" s="49"/>
      <c r="AD287" s="49"/>
      <c r="AE287" s="49"/>
      <c r="AF287" s="55"/>
      <c r="AH287" s="49"/>
      <c r="AI287" s="56"/>
      <c r="AJ287" s="49"/>
      <c r="AM287" s="48"/>
    </row>
    <row r="288" spans="1:39" s="52" customFormat="1" ht="15.35" x14ac:dyDescent="0.5">
      <c r="A288" s="46"/>
      <c r="B288" s="47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Q288" s="49"/>
      <c r="R288" s="49"/>
      <c r="S288" s="54"/>
      <c r="T288" s="49"/>
      <c r="U288" s="49"/>
      <c r="V288" s="49"/>
      <c r="W288" s="54"/>
      <c r="X288" s="49"/>
      <c r="Y288" s="49"/>
      <c r="Z288" s="49"/>
      <c r="AA288" s="54"/>
      <c r="AB288" s="54"/>
      <c r="AC288" s="49"/>
      <c r="AD288" s="49"/>
      <c r="AE288" s="49"/>
      <c r="AF288" s="55"/>
      <c r="AH288" s="49"/>
      <c r="AI288" s="56"/>
      <c r="AJ288" s="49"/>
      <c r="AM288" s="48"/>
    </row>
    <row r="289" spans="1:39" s="52" customFormat="1" ht="15.35" x14ac:dyDescent="0.5">
      <c r="A289" s="46"/>
      <c r="B289" s="47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Q289" s="49"/>
      <c r="R289" s="49"/>
      <c r="S289" s="54"/>
      <c r="T289" s="49"/>
      <c r="U289" s="49"/>
      <c r="V289" s="49"/>
      <c r="W289" s="54"/>
      <c r="X289" s="49"/>
      <c r="Y289" s="49"/>
      <c r="Z289" s="49"/>
      <c r="AA289" s="54"/>
      <c r="AB289" s="54"/>
      <c r="AC289" s="49"/>
      <c r="AD289" s="49"/>
      <c r="AE289" s="49"/>
      <c r="AF289" s="55"/>
      <c r="AH289" s="49"/>
      <c r="AI289" s="56"/>
      <c r="AJ289" s="49"/>
      <c r="AM289" s="48"/>
    </row>
    <row r="290" spans="1:39" s="52" customFormat="1" ht="15.35" x14ac:dyDescent="0.5">
      <c r="A290" s="46"/>
      <c r="B290" s="47"/>
      <c r="C290" s="49"/>
      <c r="D290" s="49"/>
      <c r="E290" s="60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Q290" s="49"/>
      <c r="R290" s="49"/>
      <c r="S290" s="54"/>
      <c r="T290" s="49"/>
      <c r="U290" s="49"/>
      <c r="V290" s="49"/>
      <c r="W290" s="54"/>
      <c r="X290" s="49"/>
      <c r="Y290" s="49"/>
      <c r="Z290" s="49"/>
      <c r="AA290" s="54"/>
      <c r="AB290" s="54"/>
      <c r="AC290" s="49"/>
      <c r="AD290" s="49"/>
      <c r="AE290" s="49"/>
      <c r="AF290" s="55"/>
      <c r="AH290" s="49"/>
      <c r="AI290" s="48"/>
      <c r="AJ290" s="49"/>
      <c r="AM290" s="48"/>
    </row>
    <row r="291" spans="1:39" s="52" customFormat="1" ht="15.35" x14ac:dyDescent="0.5">
      <c r="A291" s="46"/>
      <c r="B291" s="47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Q291" s="49"/>
      <c r="R291" s="49"/>
      <c r="S291" s="54"/>
      <c r="T291" s="49"/>
      <c r="U291" s="49"/>
      <c r="V291" s="49"/>
      <c r="W291" s="54"/>
      <c r="X291" s="49"/>
      <c r="Y291" s="49"/>
      <c r="Z291" s="49"/>
      <c r="AA291" s="54"/>
      <c r="AB291" s="54"/>
      <c r="AC291" s="49"/>
      <c r="AD291" s="49"/>
      <c r="AE291" s="49"/>
      <c r="AF291" s="55"/>
      <c r="AH291" s="49"/>
      <c r="AI291" s="48"/>
      <c r="AJ291" s="49"/>
      <c r="AM291" s="48"/>
    </row>
    <row r="292" spans="1:39" s="52" customFormat="1" ht="15.35" x14ac:dyDescent="0.5">
      <c r="A292" s="46"/>
      <c r="B292" s="47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Q292" s="49"/>
      <c r="R292" s="49"/>
      <c r="S292" s="54"/>
      <c r="T292" s="49"/>
      <c r="U292" s="49"/>
      <c r="V292" s="49"/>
      <c r="W292" s="54"/>
      <c r="X292" s="49"/>
      <c r="Y292" s="49"/>
      <c r="Z292" s="49"/>
      <c r="AA292" s="54"/>
      <c r="AB292" s="54"/>
      <c r="AC292" s="49"/>
      <c r="AD292" s="49"/>
      <c r="AE292" s="49"/>
      <c r="AF292" s="55"/>
      <c r="AH292" s="49"/>
      <c r="AI292" s="48"/>
      <c r="AJ292" s="49"/>
      <c r="AM292" s="48"/>
    </row>
    <row r="293" spans="1:39" s="52" customFormat="1" ht="15.35" x14ac:dyDescent="0.5">
      <c r="A293" s="46"/>
      <c r="B293" s="47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Q293" s="49"/>
      <c r="R293" s="49"/>
      <c r="S293" s="54"/>
      <c r="T293" s="49"/>
      <c r="U293" s="49"/>
      <c r="V293" s="49"/>
      <c r="W293" s="54"/>
      <c r="X293" s="49"/>
      <c r="Y293" s="49"/>
      <c r="Z293" s="49"/>
      <c r="AA293" s="54"/>
      <c r="AB293" s="54"/>
      <c r="AC293" s="49"/>
      <c r="AD293" s="49"/>
      <c r="AE293" s="49"/>
      <c r="AF293" s="55"/>
      <c r="AH293" s="49"/>
      <c r="AI293" s="48"/>
      <c r="AJ293" s="49"/>
      <c r="AM293" s="48"/>
    </row>
    <row r="294" spans="1:39" s="52" customFormat="1" ht="15.35" x14ac:dyDescent="0.5">
      <c r="A294" s="46"/>
      <c r="B294" s="47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Q294" s="49"/>
      <c r="R294" s="49"/>
      <c r="S294" s="54"/>
      <c r="T294" s="49"/>
      <c r="U294" s="49"/>
      <c r="V294" s="49"/>
      <c r="W294" s="54"/>
      <c r="X294" s="49"/>
      <c r="Y294" s="49"/>
      <c r="Z294" s="49"/>
      <c r="AA294" s="54"/>
      <c r="AB294" s="54"/>
      <c r="AC294" s="49"/>
      <c r="AD294" s="49"/>
      <c r="AE294" s="49"/>
      <c r="AF294" s="55"/>
      <c r="AH294" s="49"/>
      <c r="AI294" s="48"/>
      <c r="AJ294" s="49"/>
      <c r="AM294" s="48"/>
    </row>
    <row r="295" spans="1:39" s="52" customFormat="1" ht="15.35" x14ac:dyDescent="0.5">
      <c r="A295" s="46"/>
      <c r="B295" s="47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Q295" s="49"/>
      <c r="R295" s="49"/>
      <c r="S295" s="54"/>
      <c r="T295" s="49"/>
      <c r="U295" s="49"/>
      <c r="V295" s="49"/>
      <c r="W295" s="54"/>
      <c r="X295" s="49"/>
      <c r="Y295" s="49"/>
      <c r="Z295" s="49"/>
      <c r="AA295" s="54"/>
      <c r="AB295" s="54"/>
      <c r="AC295" s="49"/>
      <c r="AD295" s="49"/>
      <c r="AE295" s="49"/>
      <c r="AF295" s="55"/>
      <c r="AH295" s="49"/>
      <c r="AI295" s="48"/>
      <c r="AJ295" s="49"/>
      <c r="AM295" s="48"/>
    </row>
    <row r="296" spans="1:39" s="52" customFormat="1" ht="15.35" x14ac:dyDescent="0.5">
      <c r="A296" s="46"/>
      <c r="B296" s="47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Q296" s="49"/>
      <c r="R296" s="49"/>
      <c r="S296" s="54"/>
      <c r="T296" s="49"/>
      <c r="U296" s="49"/>
      <c r="V296" s="49"/>
      <c r="W296" s="54"/>
      <c r="X296" s="49"/>
      <c r="Y296" s="49"/>
      <c r="Z296" s="49"/>
      <c r="AA296" s="54"/>
      <c r="AB296" s="54"/>
      <c r="AC296" s="49"/>
      <c r="AD296" s="49"/>
      <c r="AE296" s="49"/>
      <c r="AF296" s="55"/>
      <c r="AH296" s="49"/>
      <c r="AI296" s="48"/>
      <c r="AJ296" s="49"/>
      <c r="AM296" s="48"/>
    </row>
    <row r="297" spans="1:39" s="52" customFormat="1" ht="15.35" x14ac:dyDescent="0.5">
      <c r="A297" s="46"/>
      <c r="B297" s="47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Q297" s="49"/>
      <c r="R297" s="49"/>
      <c r="S297" s="54"/>
      <c r="T297" s="49"/>
      <c r="U297" s="49"/>
      <c r="V297" s="49"/>
      <c r="W297" s="54"/>
      <c r="X297" s="49"/>
      <c r="Y297" s="49"/>
      <c r="Z297" s="49"/>
      <c r="AA297" s="54"/>
      <c r="AB297" s="54"/>
      <c r="AC297" s="49"/>
      <c r="AD297" s="49"/>
      <c r="AE297" s="49"/>
      <c r="AF297" s="55"/>
      <c r="AH297" s="49"/>
      <c r="AI297" s="48"/>
      <c r="AJ297" s="49"/>
      <c r="AM297" s="48"/>
    </row>
    <row r="298" spans="1:39" s="52" customFormat="1" ht="15.35" x14ac:dyDescent="0.5">
      <c r="A298" s="46"/>
      <c r="B298" s="47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Q298" s="49"/>
      <c r="R298" s="49"/>
      <c r="S298" s="54"/>
      <c r="T298" s="49"/>
      <c r="U298" s="49"/>
      <c r="V298" s="49"/>
      <c r="W298" s="54"/>
      <c r="X298" s="49"/>
      <c r="Y298" s="49"/>
      <c r="Z298" s="49"/>
      <c r="AA298" s="54"/>
      <c r="AB298" s="54"/>
      <c r="AC298" s="49"/>
      <c r="AD298" s="49"/>
      <c r="AE298" s="49"/>
      <c r="AF298" s="58"/>
      <c r="AH298" s="49"/>
      <c r="AI298" s="48"/>
      <c r="AJ298" s="49"/>
      <c r="AM298" s="48"/>
    </row>
    <row r="299" spans="1:39" s="52" customFormat="1" ht="15.35" x14ac:dyDescent="0.5">
      <c r="A299" s="46"/>
      <c r="B299" s="47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Q299" s="49"/>
      <c r="R299" s="49"/>
      <c r="S299" s="54"/>
      <c r="T299" s="49"/>
      <c r="U299" s="49"/>
      <c r="V299" s="49"/>
      <c r="W299" s="54"/>
      <c r="X299" s="49"/>
      <c r="Y299" s="49"/>
      <c r="Z299" s="49"/>
      <c r="AA299" s="54"/>
      <c r="AB299" s="54"/>
      <c r="AC299" s="49"/>
      <c r="AD299" s="49"/>
      <c r="AE299" s="49"/>
      <c r="AF299" s="58"/>
      <c r="AH299" s="49"/>
      <c r="AI299" s="48"/>
      <c r="AJ299" s="49"/>
      <c r="AM299" s="48"/>
    </row>
    <row r="300" spans="1:39" s="52" customFormat="1" ht="15.35" x14ac:dyDescent="0.5">
      <c r="A300" s="46"/>
      <c r="B300" s="47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Q300" s="49"/>
      <c r="R300" s="49"/>
      <c r="S300" s="54"/>
      <c r="T300" s="49"/>
      <c r="U300" s="49"/>
      <c r="V300" s="49"/>
      <c r="W300" s="54"/>
      <c r="X300" s="49"/>
      <c r="Y300" s="49"/>
      <c r="Z300" s="49"/>
      <c r="AA300" s="54"/>
      <c r="AB300" s="54"/>
      <c r="AC300" s="49"/>
      <c r="AD300" s="49"/>
      <c r="AE300" s="49"/>
      <c r="AF300" s="58"/>
      <c r="AH300" s="49"/>
      <c r="AI300" s="48"/>
      <c r="AJ300" s="49"/>
      <c r="AM300" s="48"/>
    </row>
    <row r="301" spans="1:39" s="52" customFormat="1" ht="15.35" x14ac:dyDescent="0.5">
      <c r="A301" s="46"/>
      <c r="B301" s="47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Q301" s="49"/>
      <c r="R301" s="49"/>
      <c r="S301" s="54"/>
      <c r="T301" s="49"/>
      <c r="U301" s="49"/>
      <c r="V301" s="49"/>
      <c r="W301" s="54"/>
      <c r="X301" s="49"/>
      <c r="Y301" s="49"/>
      <c r="Z301" s="49"/>
      <c r="AA301" s="54"/>
      <c r="AB301" s="54"/>
      <c r="AC301" s="49"/>
      <c r="AD301" s="49"/>
      <c r="AE301" s="49"/>
      <c r="AF301" s="58"/>
      <c r="AH301" s="49"/>
      <c r="AI301" s="48"/>
      <c r="AJ301" s="49"/>
      <c r="AM301" s="48"/>
    </row>
    <row r="302" spans="1:39" s="52" customFormat="1" ht="15.35" x14ac:dyDescent="0.5">
      <c r="A302" s="46"/>
      <c r="B302" s="47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Q302" s="49"/>
      <c r="R302" s="49"/>
      <c r="S302" s="54"/>
      <c r="T302" s="49"/>
      <c r="U302" s="49"/>
      <c r="V302" s="49"/>
      <c r="W302" s="54"/>
      <c r="X302" s="49"/>
      <c r="Y302" s="49"/>
      <c r="Z302" s="49"/>
      <c r="AA302" s="54"/>
      <c r="AB302" s="54"/>
      <c r="AC302" s="49"/>
      <c r="AD302" s="49"/>
      <c r="AE302" s="49"/>
      <c r="AF302" s="58"/>
      <c r="AH302" s="49"/>
      <c r="AI302" s="48"/>
      <c r="AJ302" s="49"/>
      <c r="AM302" s="48"/>
    </row>
    <row r="303" spans="1:39" s="52" customFormat="1" ht="15.35" x14ac:dyDescent="0.5">
      <c r="A303" s="46"/>
      <c r="B303" s="47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Q303" s="49"/>
      <c r="R303" s="49"/>
      <c r="S303" s="54"/>
      <c r="T303" s="49"/>
      <c r="U303" s="49"/>
      <c r="V303" s="49"/>
      <c r="W303" s="54"/>
      <c r="X303" s="49"/>
      <c r="Y303" s="49"/>
      <c r="Z303" s="49"/>
      <c r="AA303" s="54"/>
      <c r="AB303" s="54"/>
      <c r="AC303" s="49"/>
      <c r="AD303" s="49"/>
      <c r="AE303" s="49"/>
      <c r="AF303" s="58"/>
      <c r="AH303" s="49"/>
      <c r="AI303" s="48"/>
      <c r="AJ303" s="49"/>
      <c r="AM303" s="48"/>
    </row>
    <row r="304" spans="1:39" s="52" customFormat="1" ht="15.35" x14ac:dyDescent="0.5">
      <c r="A304" s="46"/>
      <c r="B304" s="47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Q304" s="49"/>
      <c r="R304" s="49"/>
      <c r="S304" s="54"/>
      <c r="T304" s="49"/>
      <c r="U304" s="49"/>
      <c r="V304" s="49"/>
      <c r="W304" s="54"/>
      <c r="X304" s="49"/>
      <c r="Y304" s="49"/>
      <c r="Z304" s="49"/>
      <c r="AA304" s="54"/>
      <c r="AB304" s="54"/>
      <c r="AC304" s="49"/>
      <c r="AD304" s="49"/>
      <c r="AE304" s="49"/>
      <c r="AF304" s="58"/>
      <c r="AH304" s="49"/>
      <c r="AI304" s="48"/>
      <c r="AJ304" s="49"/>
      <c r="AM304" s="48"/>
    </row>
    <row r="305" spans="1:39" s="52" customFormat="1" ht="15.35" x14ac:dyDescent="0.5">
      <c r="A305" s="46"/>
      <c r="B305" s="47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Q305" s="49"/>
      <c r="R305" s="49"/>
      <c r="S305" s="54"/>
      <c r="T305" s="49"/>
      <c r="U305" s="49"/>
      <c r="V305" s="49"/>
      <c r="W305" s="54"/>
      <c r="X305" s="49"/>
      <c r="Y305" s="49"/>
      <c r="Z305" s="49"/>
      <c r="AA305" s="54"/>
      <c r="AB305" s="54"/>
      <c r="AC305" s="49"/>
      <c r="AD305" s="49"/>
      <c r="AE305" s="49"/>
      <c r="AF305" s="58"/>
      <c r="AH305" s="49"/>
      <c r="AI305" s="48"/>
      <c r="AJ305" s="49"/>
      <c r="AM305" s="48"/>
    </row>
    <row r="306" spans="1:39" s="52" customFormat="1" ht="15.35" x14ac:dyDescent="0.5">
      <c r="A306" s="46"/>
      <c r="B306" s="47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Q306" s="49"/>
      <c r="R306" s="49"/>
      <c r="S306" s="54"/>
      <c r="T306" s="49"/>
      <c r="U306" s="49"/>
      <c r="V306" s="49"/>
      <c r="W306" s="54"/>
      <c r="X306" s="49"/>
      <c r="Y306" s="49"/>
      <c r="Z306" s="49"/>
      <c r="AA306" s="54"/>
      <c r="AB306" s="54"/>
      <c r="AC306" s="49"/>
      <c r="AD306" s="49"/>
      <c r="AE306" s="49"/>
      <c r="AF306" s="55"/>
      <c r="AH306" s="49"/>
      <c r="AI306" s="56"/>
      <c r="AJ306" s="49"/>
      <c r="AM306" s="48"/>
    </row>
    <row r="307" spans="1:39" s="52" customFormat="1" ht="15.35" x14ac:dyDescent="0.5">
      <c r="A307" s="46"/>
      <c r="B307" s="47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Q307" s="49"/>
      <c r="R307" s="49"/>
      <c r="S307" s="54"/>
      <c r="T307" s="49"/>
      <c r="U307" s="49"/>
      <c r="V307" s="49"/>
      <c r="W307" s="54"/>
      <c r="X307" s="49"/>
      <c r="Y307" s="49"/>
      <c r="Z307" s="49"/>
      <c r="AA307" s="54"/>
      <c r="AB307" s="54"/>
      <c r="AC307" s="49"/>
      <c r="AD307" s="49"/>
      <c r="AE307" s="49"/>
      <c r="AF307" s="55"/>
      <c r="AH307" s="49"/>
      <c r="AI307" s="56"/>
      <c r="AJ307" s="49"/>
      <c r="AM307" s="48"/>
    </row>
    <row r="308" spans="1:39" s="52" customFormat="1" ht="15.35" x14ac:dyDescent="0.5">
      <c r="A308" s="46"/>
      <c r="B308" s="47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Q308" s="49"/>
      <c r="R308" s="49"/>
      <c r="S308" s="54"/>
      <c r="T308" s="49"/>
      <c r="U308" s="49"/>
      <c r="V308" s="49"/>
      <c r="W308" s="54"/>
      <c r="X308" s="49"/>
      <c r="Y308" s="49"/>
      <c r="Z308" s="49"/>
      <c r="AA308" s="54"/>
      <c r="AB308" s="54"/>
      <c r="AC308" s="49"/>
      <c r="AD308" s="49"/>
      <c r="AE308" s="49"/>
      <c r="AF308" s="55"/>
      <c r="AH308" s="49"/>
      <c r="AI308" s="56"/>
      <c r="AJ308" s="49"/>
      <c r="AM308" s="48"/>
    </row>
    <row r="309" spans="1:39" s="52" customFormat="1" ht="15.35" x14ac:dyDescent="0.5">
      <c r="A309" s="46"/>
      <c r="B309" s="47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Q309" s="49"/>
      <c r="R309" s="49"/>
      <c r="S309" s="54"/>
      <c r="T309" s="49"/>
      <c r="U309" s="49"/>
      <c r="V309" s="49"/>
      <c r="W309" s="54"/>
      <c r="X309" s="49"/>
      <c r="Y309" s="49"/>
      <c r="Z309" s="49"/>
      <c r="AA309" s="54"/>
      <c r="AB309" s="54"/>
      <c r="AC309" s="49"/>
      <c r="AD309" s="49"/>
      <c r="AE309" s="49"/>
      <c r="AF309" s="55"/>
      <c r="AH309" s="49"/>
      <c r="AI309" s="56"/>
      <c r="AJ309" s="49"/>
      <c r="AM309" s="48"/>
    </row>
    <row r="310" spans="1:39" s="52" customFormat="1" ht="15.35" x14ac:dyDescent="0.5">
      <c r="A310" s="46"/>
      <c r="B310" s="47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Q310" s="49"/>
      <c r="R310" s="49"/>
      <c r="S310" s="54"/>
      <c r="T310" s="49"/>
      <c r="U310" s="49"/>
      <c r="V310" s="49"/>
      <c r="W310" s="54"/>
      <c r="X310" s="49"/>
      <c r="Y310" s="49"/>
      <c r="Z310" s="49"/>
      <c r="AA310" s="54"/>
      <c r="AB310" s="54"/>
      <c r="AC310" s="49"/>
      <c r="AD310" s="49"/>
      <c r="AE310" s="49"/>
      <c r="AF310" s="55"/>
      <c r="AH310" s="49"/>
      <c r="AI310" s="56"/>
      <c r="AJ310" s="49"/>
      <c r="AM310" s="48"/>
    </row>
    <row r="311" spans="1:39" s="52" customFormat="1" ht="15.35" x14ac:dyDescent="0.5">
      <c r="A311" s="46"/>
      <c r="B311" s="47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Q311" s="49"/>
      <c r="R311" s="49"/>
      <c r="S311" s="54"/>
      <c r="T311" s="49"/>
      <c r="U311" s="49"/>
      <c r="V311" s="49"/>
      <c r="W311" s="54"/>
      <c r="X311" s="49"/>
      <c r="Y311" s="49"/>
      <c r="Z311" s="49"/>
      <c r="AA311" s="54"/>
      <c r="AB311" s="54"/>
      <c r="AC311" s="49"/>
      <c r="AD311" s="49"/>
      <c r="AE311" s="49"/>
      <c r="AF311" s="55"/>
      <c r="AH311" s="49"/>
      <c r="AI311" s="56"/>
      <c r="AJ311" s="49"/>
      <c r="AM311" s="48"/>
    </row>
    <row r="312" spans="1:39" s="52" customFormat="1" ht="15.35" x14ac:dyDescent="0.5">
      <c r="A312" s="46"/>
      <c r="B312" s="47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Q312" s="49"/>
      <c r="R312" s="49"/>
      <c r="S312" s="54"/>
      <c r="T312" s="49"/>
      <c r="U312" s="49"/>
      <c r="V312" s="49"/>
      <c r="W312" s="54"/>
      <c r="X312" s="49"/>
      <c r="Y312" s="49"/>
      <c r="Z312" s="49"/>
      <c r="AA312" s="54"/>
      <c r="AB312" s="54"/>
      <c r="AC312" s="49"/>
      <c r="AD312" s="49"/>
      <c r="AE312" s="49"/>
      <c r="AF312" s="55"/>
      <c r="AH312" s="49"/>
      <c r="AI312" s="56"/>
      <c r="AJ312" s="49"/>
      <c r="AM312" s="48"/>
    </row>
    <row r="313" spans="1:39" s="52" customFormat="1" ht="15.35" x14ac:dyDescent="0.5">
      <c r="A313" s="46"/>
      <c r="B313" s="47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Q313" s="49"/>
      <c r="R313" s="49"/>
      <c r="S313" s="54"/>
      <c r="T313" s="49"/>
      <c r="U313" s="49"/>
      <c r="V313" s="49"/>
      <c r="W313" s="54"/>
      <c r="X313" s="49"/>
      <c r="Y313" s="49"/>
      <c r="Z313" s="49"/>
      <c r="AA313" s="54"/>
      <c r="AB313" s="54"/>
      <c r="AC313" s="49"/>
      <c r="AD313" s="49"/>
      <c r="AE313" s="49"/>
      <c r="AF313" s="55"/>
      <c r="AH313" s="49"/>
      <c r="AI313" s="56"/>
      <c r="AJ313" s="49"/>
      <c r="AM313" s="48"/>
    </row>
    <row r="314" spans="1:39" s="52" customFormat="1" ht="15.35" x14ac:dyDescent="0.5">
      <c r="A314" s="46"/>
      <c r="B314" s="47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Q314" s="49"/>
      <c r="R314" s="49"/>
      <c r="S314" s="54"/>
      <c r="T314" s="49"/>
      <c r="U314" s="49"/>
      <c r="V314" s="49"/>
      <c r="W314" s="54"/>
      <c r="X314" s="49"/>
      <c r="Y314" s="49"/>
      <c r="Z314" s="49"/>
      <c r="AA314" s="54"/>
      <c r="AB314" s="54"/>
      <c r="AC314" s="49"/>
      <c r="AD314" s="49"/>
      <c r="AE314" s="49"/>
      <c r="AF314" s="55"/>
      <c r="AH314" s="49"/>
      <c r="AI314" s="56"/>
      <c r="AJ314" s="49"/>
      <c r="AM314" s="48"/>
    </row>
    <row r="315" spans="1:39" s="52" customFormat="1" ht="15.35" x14ac:dyDescent="0.5">
      <c r="A315" s="46"/>
      <c r="B315" s="47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Q315" s="49"/>
      <c r="R315" s="49"/>
      <c r="S315" s="54"/>
      <c r="T315" s="49"/>
      <c r="U315" s="49"/>
      <c r="V315" s="49"/>
      <c r="W315" s="54"/>
      <c r="X315" s="49"/>
      <c r="Y315" s="49"/>
      <c r="Z315" s="49"/>
      <c r="AA315" s="54"/>
      <c r="AB315" s="54"/>
      <c r="AC315" s="49"/>
      <c r="AD315" s="49"/>
      <c r="AE315" s="49"/>
      <c r="AF315" s="59"/>
      <c r="AH315" s="49"/>
      <c r="AI315" s="48"/>
      <c r="AJ315" s="49"/>
      <c r="AM315" s="48"/>
    </row>
    <row r="316" spans="1:39" s="52" customFormat="1" ht="15.35" x14ac:dyDescent="0.5">
      <c r="A316" s="46"/>
      <c r="B316" s="47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Q316" s="49"/>
      <c r="R316" s="49"/>
      <c r="S316" s="54"/>
      <c r="T316" s="49"/>
      <c r="U316" s="49"/>
      <c r="V316" s="49"/>
      <c r="W316" s="54"/>
      <c r="X316" s="49"/>
      <c r="Y316" s="49"/>
      <c r="Z316" s="49"/>
      <c r="AA316" s="54"/>
      <c r="AB316" s="54"/>
      <c r="AC316" s="49"/>
      <c r="AD316" s="49"/>
      <c r="AE316" s="49"/>
      <c r="AF316" s="59"/>
      <c r="AH316" s="49"/>
      <c r="AI316" s="48"/>
      <c r="AJ316" s="49"/>
      <c r="AM316" s="48"/>
    </row>
    <row r="317" spans="1:39" s="52" customFormat="1" ht="15.35" x14ac:dyDescent="0.5">
      <c r="A317" s="46"/>
      <c r="B317" s="47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Q317" s="49"/>
      <c r="R317" s="49"/>
      <c r="S317" s="54"/>
      <c r="T317" s="49"/>
      <c r="U317" s="49"/>
      <c r="V317" s="49"/>
      <c r="W317" s="54"/>
      <c r="X317" s="49"/>
      <c r="Y317" s="49"/>
      <c r="Z317" s="49"/>
      <c r="AA317" s="54"/>
      <c r="AB317" s="54"/>
      <c r="AC317" s="49"/>
      <c r="AD317" s="49"/>
      <c r="AE317" s="49"/>
      <c r="AF317" s="59"/>
      <c r="AH317" s="49"/>
      <c r="AI317" s="48"/>
      <c r="AJ317" s="49"/>
      <c r="AM317" s="48"/>
    </row>
    <row r="318" spans="1:39" s="52" customFormat="1" ht="15.35" x14ac:dyDescent="0.5">
      <c r="A318" s="46"/>
      <c r="B318" s="47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Q318" s="49"/>
      <c r="R318" s="49"/>
      <c r="S318" s="54"/>
      <c r="T318" s="49"/>
      <c r="U318" s="49"/>
      <c r="V318" s="49"/>
      <c r="W318" s="54"/>
      <c r="X318" s="49"/>
      <c r="Y318" s="49"/>
      <c r="Z318" s="49"/>
      <c r="AA318" s="54"/>
      <c r="AB318" s="54"/>
      <c r="AC318" s="49"/>
      <c r="AD318" s="49"/>
      <c r="AE318" s="49"/>
      <c r="AF318" s="58"/>
      <c r="AH318" s="49"/>
      <c r="AI318" s="48"/>
      <c r="AJ318" s="49"/>
      <c r="AM318" s="48"/>
    </row>
    <row r="319" spans="1:39" s="52" customFormat="1" ht="15.35" x14ac:dyDescent="0.5">
      <c r="A319" s="46"/>
      <c r="B319" s="47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Q319" s="49"/>
      <c r="R319" s="49"/>
      <c r="S319" s="54"/>
      <c r="T319" s="49"/>
      <c r="U319" s="49"/>
      <c r="V319" s="49"/>
      <c r="W319" s="54"/>
      <c r="X319" s="49"/>
      <c r="Y319" s="49"/>
      <c r="Z319" s="49"/>
      <c r="AA319" s="54"/>
      <c r="AB319" s="54"/>
      <c r="AC319" s="49"/>
      <c r="AD319" s="49"/>
      <c r="AE319" s="49"/>
      <c r="AF319" s="58"/>
      <c r="AH319" s="49"/>
      <c r="AI319" s="48"/>
      <c r="AJ319" s="49"/>
      <c r="AM319" s="48"/>
    </row>
    <row r="320" spans="1:39" s="52" customFormat="1" ht="15.35" x14ac:dyDescent="0.5">
      <c r="A320" s="46"/>
      <c r="B320" s="47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Q320" s="49"/>
      <c r="R320" s="49"/>
      <c r="S320" s="54"/>
      <c r="T320" s="49"/>
      <c r="U320" s="49"/>
      <c r="V320" s="49"/>
      <c r="W320" s="54"/>
      <c r="X320" s="49"/>
      <c r="Y320" s="49"/>
      <c r="Z320" s="49"/>
      <c r="AA320" s="54"/>
      <c r="AB320" s="54"/>
      <c r="AC320" s="49"/>
      <c r="AD320" s="49"/>
      <c r="AE320" s="49"/>
      <c r="AF320" s="58"/>
      <c r="AH320" s="49"/>
      <c r="AI320" s="48"/>
      <c r="AJ320" s="49"/>
      <c r="AM320" s="48"/>
    </row>
    <row r="321" spans="1:39" s="52" customFormat="1" ht="15.35" x14ac:dyDescent="0.5">
      <c r="A321" s="46"/>
      <c r="B321" s="47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Q321" s="49"/>
      <c r="R321" s="49"/>
      <c r="S321" s="54"/>
      <c r="T321" s="49"/>
      <c r="U321" s="49"/>
      <c r="V321" s="49"/>
      <c r="W321" s="54"/>
      <c r="X321" s="49"/>
      <c r="Y321" s="49"/>
      <c r="Z321" s="49"/>
      <c r="AA321" s="54"/>
      <c r="AB321" s="54"/>
      <c r="AC321" s="49"/>
      <c r="AD321" s="49"/>
      <c r="AE321" s="49"/>
      <c r="AF321" s="55"/>
      <c r="AH321" s="49"/>
      <c r="AI321" s="48"/>
      <c r="AJ321" s="49"/>
      <c r="AM321" s="48"/>
    </row>
    <row r="322" spans="1:39" s="52" customFormat="1" ht="15.35" x14ac:dyDescent="0.5">
      <c r="A322" s="46"/>
      <c r="B322" s="47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Q322" s="49"/>
      <c r="R322" s="49"/>
      <c r="S322" s="54"/>
      <c r="T322" s="49"/>
      <c r="U322" s="49"/>
      <c r="V322" s="49"/>
      <c r="W322" s="54"/>
      <c r="X322" s="49"/>
      <c r="Y322" s="49"/>
      <c r="Z322" s="49"/>
      <c r="AA322" s="54"/>
      <c r="AB322" s="54"/>
      <c r="AC322" s="49"/>
      <c r="AD322" s="49"/>
      <c r="AE322" s="49"/>
      <c r="AF322" s="55"/>
      <c r="AH322" s="49"/>
      <c r="AI322" s="48"/>
      <c r="AJ322" s="49"/>
      <c r="AM322" s="48"/>
    </row>
    <row r="323" spans="1:39" s="52" customFormat="1" ht="15.35" x14ac:dyDescent="0.5">
      <c r="A323" s="46"/>
      <c r="B323" s="47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Q323" s="49"/>
      <c r="R323" s="49"/>
      <c r="S323" s="54"/>
      <c r="T323" s="49"/>
      <c r="U323" s="49"/>
      <c r="V323" s="49"/>
      <c r="W323" s="54"/>
      <c r="X323" s="49"/>
      <c r="Y323" s="49"/>
      <c r="Z323" s="49"/>
      <c r="AA323" s="54"/>
      <c r="AB323" s="54"/>
      <c r="AC323" s="49"/>
      <c r="AD323" s="49"/>
      <c r="AE323" s="49"/>
      <c r="AF323" s="55"/>
      <c r="AH323" s="49"/>
      <c r="AI323" s="48"/>
      <c r="AJ323" s="49"/>
      <c r="AM323" s="48"/>
    </row>
    <row r="324" spans="1:39" s="52" customFormat="1" ht="15.35" x14ac:dyDescent="0.5">
      <c r="A324" s="46"/>
      <c r="B324" s="47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Q324" s="49"/>
      <c r="R324" s="49"/>
      <c r="S324" s="54"/>
      <c r="T324" s="49"/>
      <c r="U324" s="49"/>
      <c r="V324" s="49"/>
      <c r="W324" s="54"/>
      <c r="X324" s="49"/>
      <c r="Y324" s="49"/>
      <c r="Z324" s="49"/>
      <c r="AA324" s="54"/>
      <c r="AB324" s="54"/>
      <c r="AC324" s="49"/>
      <c r="AD324" s="49"/>
      <c r="AE324" s="49"/>
      <c r="AF324" s="55"/>
      <c r="AH324" s="49"/>
      <c r="AI324" s="48"/>
      <c r="AJ324" s="49"/>
      <c r="AM324" s="48"/>
    </row>
    <row r="325" spans="1:39" s="52" customFormat="1" ht="15.35" x14ac:dyDescent="0.5">
      <c r="A325" s="46"/>
      <c r="B325" s="47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Q325" s="49"/>
      <c r="R325" s="49"/>
      <c r="S325" s="54"/>
      <c r="T325" s="49"/>
      <c r="U325" s="49"/>
      <c r="V325" s="49"/>
      <c r="W325" s="54"/>
      <c r="X325" s="49"/>
      <c r="Y325" s="49"/>
      <c r="Z325" s="49"/>
      <c r="AA325" s="54"/>
      <c r="AB325" s="54"/>
      <c r="AC325" s="49"/>
      <c r="AD325" s="49"/>
      <c r="AE325" s="49"/>
      <c r="AF325" s="55"/>
      <c r="AH325" s="49"/>
      <c r="AI325" s="48"/>
      <c r="AJ325" s="49"/>
      <c r="AM325" s="48"/>
    </row>
    <row r="326" spans="1:39" s="52" customFormat="1" ht="15.35" x14ac:dyDescent="0.5">
      <c r="A326" s="46"/>
      <c r="B326" s="47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Q326" s="49"/>
      <c r="R326" s="49"/>
      <c r="S326" s="54"/>
      <c r="T326" s="49"/>
      <c r="U326" s="49"/>
      <c r="V326" s="49"/>
      <c r="W326" s="54"/>
      <c r="X326" s="49"/>
      <c r="Y326" s="49"/>
      <c r="Z326" s="49"/>
      <c r="AA326" s="54"/>
      <c r="AB326" s="54"/>
      <c r="AC326" s="49"/>
      <c r="AD326" s="49"/>
      <c r="AE326" s="49"/>
      <c r="AF326" s="55"/>
      <c r="AH326" s="49"/>
      <c r="AI326" s="48"/>
      <c r="AJ326" s="49"/>
      <c r="AM326" s="48"/>
    </row>
    <row r="327" spans="1:39" s="52" customFormat="1" ht="15.35" x14ac:dyDescent="0.5">
      <c r="A327" s="46"/>
      <c r="B327" s="47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Q327" s="49"/>
      <c r="R327" s="49"/>
      <c r="S327" s="54"/>
      <c r="T327" s="49"/>
      <c r="U327" s="49"/>
      <c r="V327" s="49"/>
      <c r="W327" s="54"/>
      <c r="X327" s="49"/>
      <c r="Y327" s="49"/>
      <c r="Z327" s="49"/>
      <c r="AA327" s="54"/>
      <c r="AB327" s="54"/>
      <c r="AC327" s="49"/>
      <c r="AD327" s="49"/>
      <c r="AE327" s="49"/>
      <c r="AF327" s="55"/>
      <c r="AH327" s="49"/>
      <c r="AI327" s="48"/>
      <c r="AJ327" s="49"/>
      <c r="AM327" s="48"/>
    </row>
    <row r="328" spans="1:39" s="52" customFormat="1" ht="15.35" x14ac:dyDescent="0.5">
      <c r="A328" s="46"/>
      <c r="B328" s="47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Q328" s="49"/>
      <c r="R328" s="49"/>
      <c r="S328" s="54"/>
      <c r="T328" s="49"/>
      <c r="U328" s="49"/>
      <c r="V328" s="49"/>
      <c r="W328" s="54"/>
      <c r="X328" s="49"/>
      <c r="Y328" s="49"/>
      <c r="Z328" s="49"/>
      <c r="AA328" s="54"/>
      <c r="AB328" s="54"/>
      <c r="AC328" s="49"/>
      <c r="AD328" s="49"/>
      <c r="AE328" s="49"/>
      <c r="AF328" s="55"/>
      <c r="AH328" s="49"/>
      <c r="AI328" s="48"/>
      <c r="AJ328" s="49"/>
      <c r="AM328" s="48"/>
    </row>
    <row r="329" spans="1:39" s="52" customFormat="1" ht="15.35" x14ac:dyDescent="0.5">
      <c r="A329" s="46"/>
      <c r="B329" s="47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Q329" s="49"/>
      <c r="R329" s="49"/>
      <c r="S329" s="54"/>
      <c r="T329" s="49"/>
      <c r="U329" s="49"/>
      <c r="V329" s="49"/>
      <c r="W329" s="54"/>
      <c r="X329" s="49"/>
      <c r="Y329" s="49"/>
      <c r="Z329" s="49"/>
      <c r="AA329" s="54"/>
      <c r="AB329" s="54"/>
      <c r="AC329" s="49"/>
      <c r="AD329" s="49"/>
      <c r="AE329" s="49"/>
      <c r="AF329" s="55"/>
      <c r="AH329" s="49"/>
      <c r="AI329" s="48"/>
      <c r="AJ329" s="49"/>
      <c r="AM329" s="48"/>
    </row>
    <row r="330" spans="1:39" s="52" customFormat="1" ht="15.35" x14ac:dyDescent="0.5">
      <c r="A330" s="46"/>
      <c r="B330" s="47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Q330" s="49"/>
      <c r="R330" s="49"/>
      <c r="S330" s="54"/>
      <c r="T330" s="49"/>
      <c r="U330" s="49"/>
      <c r="V330" s="49"/>
      <c r="W330" s="54"/>
      <c r="X330" s="49"/>
      <c r="Y330" s="49"/>
      <c r="Z330" s="49"/>
      <c r="AA330" s="54"/>
      <c r="AB330" s="54"/>
      <c r="AC330" s="49"/>
      <c r="AD330" s="49"/>
      <c r="AE330" s="49"/>
      <c r="AF330" s="55"/>
      <c r="AH330" s="49"/>
      <c r="AI330" s="48"/>
      <c r="AJ330" s="49"/>
      <c r="AM330" s="48"/>
    </row>
    <row r="331" spans="1:39" s="52" customFormat="1" ht="15.35" x14ac:dyDescent="0.5">
      <c r="A331" s="46"/>
      <c r="B331" s="47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Q331" s="49"/>
      <c r="R331" s="49"/>
      <c r="S331" s="54"/>
      <c r="T331" s="49"/>
      <c r="U331" s="49"/>
      <c r="V331" s="49"/>
      <c r="W331" s="54"/>
      <c r="X331" s="49"/>
      <c r="Y331" s="49"/>
      <c r="Z331" s="49"/>
      <c r="AA331" s="54"/>
      <c r="AB331" s="54"/>
      <c r="AC331" s="49"/>
      <c r="AD331" s="49"/>
      <c r="AE331" s="49"/>
      <c r="AF331" s="55"/>
      <c r="AH331" s="49"/>
      <c r="AI331" s="48"/>
      <c r="AJ331" s="49"/>
      <c r="AM331" s="48"/>
    </row>
    <row r="332" spans="1:39" s="52" customFormat="1" ht="15.35" x14ac:dyDescent="0.5">
      <c r="A332" s="46"/>
      <c r="B332" s="47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Q332" s="49"/>
      <c r="R332" s="49"/>
      <c r="S332" s="54"/>
      <c r="T332" s="49"/>
      <c r="U332" s="49"/>
      <c r="V332" s="49"/>
      <c r="W332" s="54"/>
      <c r="X332" s="49"/>
      <c r="Y332" s="49"/>
      <c r="Z332" s="49"/>
      <c r="AA332" s="54"/>
      <c r="AB332" s="54"/>
      <c r="AC332" s="49"/>
      <c r="AD332" s="49"/>
      <c r="AE332" s="49"/>
      <c r="AF332" s="55"/>
      <c r="AH332" s="49"/>
      <c r="AI332" s="48"/>
      <c r="AJ332" s="49"/>
      <c r="AM332" s="48"/>
    </row>
    <row r="333" spans="1:39" s="52" customFormat="1" ht="15.35" x14ac:dyDescent="0.5">
      <c r="A333" s="46"/>
      <c r="B333" s="47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Q333" s="49"/>
      <c r="R333" s="49"/>
      <c r="S333" s="54"/>
      <c r="T333" s="49"/>
      <c r="U333" s="49"/>
      <c r="V333" s="49"/>
      <c r="W333" s="54"/>
      <c r="X333" s="49"/>
      <c r="Y333" s="49"/>
      <c r="Z333" s="49"/>
      <c r="AA333" s="54"/>
      <c r="AB333" s="54"/>
      <c r="AC333" s="49"/>
      <c r="AD333" s="49"/>
      <c r="AE333" s="49"/>
      <c r="AF333" s="55"/>
      <c r="AH333" s="49"/>
      <c r="AI333" s="48"/>
      <c r="AJ333" s="49"/>
      <c r="AM333" s="48"/>
    </row>
    <row r="334" spans="1:39" s="52" customFormat="1" ht="15.35" x14ac:dyDescent="0.5">
      <c r="A334" s="46"/>
      <c r="B334" s="47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Q334" s="49"/>
      <c r="R334" s="49"/>
      <c r="S334" s="54"/>
      <c r="T334" s="49"/>
      <c r="U334" s="49"/>
      <c r="V334" s="49"/>
      <c r="W334" s="54"/>
      <c r="X334" s="49"/>
      <c r="Y334" s="49"/>
      <c r="Z334" s="49"/>
      <c r="AA334" s="54"/>
      <c r="AB334" s="54"/>
      <c r="AC334" s="49"/>
      <c r="AD334" s="49"/>
      <c r="AE334" s="49"/>
      <c r="AF334" s="55"/>
      <c r="AH334" s="49"/>
      <c r="AI334" s="48"/>
      <c r="AJ334" s="49"/>
      <c r="AM334" s="48"/>
    </row>
    <row r="335" spans="1:39" s="52" customFormat="1" ht="15.35" x14ac:dyDescent="0.5">
      <c r="A335" s="46"/>
      <c r="B335" s="47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Q335" s="49"/>
      <c r="R335" s="49"/>
      <c r="S335" s="54"/>
      <c r="T335" s="49"/>
      <c r="U335" s="49"/>
      <c r="V335" s="49"/>
      <c r="W335" s="54"/>
      <c r="X335" s="49"/>
      <c r="Y335" s="49"/>
      <c r="Z335" s="49"/>
      <c r="AA335" s="54"/>
      <c r="AB335" s="54"/>
      <c r="AC335" s="49"/>
      <c r="AD335" s="49"/>
      <c r="AE335" s="49"/>
      <c r="AF335" s="55"/>
      <c r="AH335" s="49"/>
      <c r="AI335" s="48"/>
      <c r="AJ335" s="49"/>
      <c r="AM335" s="48"/>
    </row>
    <row r="336" spans="1:39" s="52" customFormat="1" ht="15.35" x14ac:dyDescent="0.5">
      <c r="A336" s="46"/>
      <c r="B336" s="47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Q336" s="49"/>
      <c r="R336" s="49"/>
      <c r="S336" s="54"/>
      <c r="T336" s="49"/>
      <c r="U336" s="49"/>
      <c r="V336" s="49"/>
      <c r="W336" s="54"/>
      <c r="X336" s="49"/>
      <c r="Y336" s="49"/>
      <c r="Z336" s="49"/>
      <c r="AA336" s="54"/>
      <c r="AB336" s="54"/>
      <c r="AC336" s="49"/>
      <c r="AD336" s="49"/>
      <c r="AE336" s="49"/>
      <c r="AF336" s="55"/>
      <c r="AH336" s="49"/>
      <c r="AI336" s="48"/>
      <c r="AJ336" s="49"/>
      <c r="AM336" s="48"/>
    </row>
    <row r="337" spans="1:39" s="52" customFormat="1" ht="15.35" x14ac:dyDescent="0.5">
      <c r="A337" s="46"/>
      <c r="B337" s="47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Q337" s="49"/>
      <c r="R337" s="49"/>
      <c r="S337" s="54"/>
      <c r="T337" s="49"/>
      <c r="U337" s="49"/>
      <c r="V337" s="49"/>
      <c r="W337" s="54"/>
      <c r="X337" s="49"/>
      <c r="Y337" s="49"/>
      <c r="Z337" s="49"/>
      <c r="AA337" s="54"/>
      <c r="AB337" s="54"/>
      <c r="AC337" s="49"/>
      <c r="AD337" s="49"/>
      <c r="AE337" s="49"/>
      <c r="AF337" s="55"/>
      <c r="AH337" s="49"/>
      <c r="AI337" s="48"/>
      <c r="AJ337" s="49"/>
      <c r="AM337" s="48"/>
    </row>
    <row r="338" spans="1:39" s="52" customFormat="1" ht="15.35" x14ac:dyDescent="0.5">
      <c r="A338" s="46"/>
      <c r="B338" s="47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Q338" s="49"/>
      <c r="R338" s="49"/>
      <c r="S338" s="54"/>
      <c r="T338" s="49"/>
      <c r="U338" s="49"/>
      <c r="V338" s="49"/>
      <c r="W338" s="54"/>
      <c r="X338" s="49"/>
      <c r="Y338" s="49"/>
      <c r="Z338" s="49"/>
      <c r="AA338" s="54"/>
      <c r="AB338" s="54"/>
      <c r="AC338" s="49"/>
      <c r="AD338" s="49"/>
      <c r="AE338" s="49"/>
      <c r="AF338" s="55"/>
      <c r="AH338" s="49"/>
      <c r="AI338" s="48"/>
      <c r="AJ338" s="49"/>
      <c r="AM338" s="48"/>
    </row>
    <row r="339" spans="1:39" s="52" customFormat="1" ht="15.35" x14ac:dyDescent="0.5">
      <c r="A339" s="46"/>
      <c r="B339" s="47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Q339" s="49"/>
      <c r="R339" s="49"/>
      <c r="S339" s="54"/>
      <c r="T339" s="49"/>
      <c r="U339" s="49"/>
      <c r="V339" s="49"/>
      <c r="W339" s="54"/>
      <c r="X339" s="49"/>
      <c r="Y339" s="49"/>
      <c r="Z339" s="49"/>
      <c r="AA339" s="54"/>
      <c r="AB339" s="54"/>
      <c r="AC339" s="49"/>
      <c r="AD339" s="49"/>
      <c r="AE339" s="49"/>
      <c r="AF339" s="58"/>
      <c r="AH339" s="49"/>
      <c r="AI339" s="48"/>
      <c r="AJ339" s="49"/>
      <c r="AM339" s="48"/>
    </row>
    <row r="340" spans="1:39" s="52" customFormat="1" x14ac:dyDescent="0.45">
      <c r="A340" s="46"/>
      <c r="B340" s="47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55"/>
      <c r="AH340" s="49"/>
      <c r="AI340" s="48"/>
      <c r="AJ340" s="49"/>
      <c r="AM340" s="48"/>
    </row>
    <row r="341" spans="1:39" s="52" customFormat="1" x14ac:dyDescent="0.45">
      <c r="A341" s="46"/>
      <c r="B341" s="47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55"/>
      <c r="AH341" s="49"/>
      <c r="AI341" s="48"/>
      <c r="AJ341" s="49"/>
      <c r="AM341" s="48"/>
    </row>
    <row r="342" spans="1:39" s="52" customFormat="1" x14ac:dyDescent="0.45">
      <c r="A342" s="46"/>
      <c r="B342" s="47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55"/>
      <c r="AH342" s="49"/>
      <c r="AI342" s="48"/>
      <c r="AJ342" s="49"/>
      <c r="AM342" s="48"/>
    </row>
    <row r="343" spans="1:39" s="52" customFormat="1" ht="14.35" x14ac:dyDescent="0.45">
      <c r="A343" s="46"/>
      <c r="B343" s="47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58"/>
      <c r="AH343" s="49"/>
      <c r="AI343" s="48"/>
      <c r="AJ343" s="49"/>
      <c r="AM343" s="48"/>
    </row>
    <row r="344" spans="1:39" s="52" customFormat="1" x14ac:dyDescent="0.45">
      <c r="A344" s="46"/>
      <c r="B344" s="47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55"/>
      <c r="AH344" s="49"/>
      <c r="AI344" s="48"/>
      <c r="AJ344" s="49"/>
      <c r="AM344" s="48"/>
    </row>
    <row r="345" spans="1:39" s="52" customFormat="1" x14ac:dyDescent="0.45">
      <c r="A345" s="46"/>
      <c r="B345" s="47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55"/>
      <c r="AH345" s="49"/>
      <c r="AI345" s="48"/>
      <c r="AJ345" s="49"/>
      <c r="AM345" s="48"/>
    </row>
    <row r="346" spans="1:39" s="52" customFormat="1" x14ac:dyDescent="0.45">
      <c r="A346" s="46"/>
      <c r="B346" s="47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55"/>
      <c r="AH346" s="49"/>
      <c r="AI346" s="48"/>
      <c r="AJ346" s="49"/>
      <c r="AM346" s="48"/>
    </row>
    <row r="347" spans="1:39" s="52" customFormat="1" x14ac:dyDescent="0.45">
      <c r="A347" s="46"/>
      <c r="B347" s="47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H347" s="49"/>
      <c r="AI347" s="56"/>
      <c r="AJ347" s="49"/>
      <c r="AM347" s="48"/>
    </row>
    <row r="348" spans="1:39" s="52" customFormat="1" x14ac:dyDescent="0.45">
      <c r="A348" s="46"/>
      <c r="B348" s="47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H348" s="49"/>
      <c r="AI348" s="56"/>
      <c r="AJ348" s="49"/>
      <c r="AM348" s="48"/>
    </row>
    <row r="349" spans="1:39" s="52" customFormat="1" x14ac:dyDescent="0.45">
      <c r="A349" s="46"/>
      <c r="B349" s="47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H349" s="49"/>
      <c r="AI349" s="56"/>
      <c r="AJ349" s="49"/>
      <c r="AM349" s="48"/>
    </row>
    <row r="350" spans="1:39" s="52" customFormat="1" x14ac:dyDescent="0.45">
      <c r="A350" s="46"/>
      <c r="B350" s="47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H350" s="49"/>
      <c r="AI350" s="48"/>
      <c r="AJ350" s="49"/>
      <c r="AM350" s="48"/>
    </row>
    <row r="351" spans="1:39" s="52" customFormat="1" x14ac:dyDescent="0.45">
      <c r="A351" s="46"/>
      <c r="B351" s="47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H351" s="49"/>
      <c r="AI351" s="48"/>
      <c r="AJ351" s="49"/>
      <c r="AM351" s="48"/>
    </row>
    <row r="352" spans="1:39" s="52" customFormat="1" x14ac:dyDescent="0.45">
      <c r="A352" s="46"/>
      <c r="B352" s="47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H352" s="49"/>
      <c r="AI352" s="48"/>
      <c r="AJ352" s="49"/>
      <c r="AM352" s="48"/>
    </row>
    <row r="353" spans="1:39" s="52" customFormat="1" x14ac:dyDescent="0.45">
      <c r="A353" s="46"/>
      <c r="B353" s="47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H353" s="49"/>
      <c r="AI353" s="48"/>
      <c r="AJ353" s="49"/>
      <c r="AM353" s="48"/>
    </row>
    <row r="354" spans="1:39" s="52" customFormat="1" x14ac:dyDescent="0.45">
      <c r="A354" s="46"/>
      <c r="B354" s="47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H354" s="49"/>
      <c r="AI354" s="48"/>
      <c r="AJ354" s="49"/>
      <c r="AM354" s="48"/>
    </row>
    <row r="355" spans="1:39" s="52" customFormat="1" x14ac:dyDescent="0.45">
      <c r="A355" s="46"/>
      <c r="B355" s="47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H355" s="49"/>
      <c r="AI355" s="48"/>
      <c r="AJ355" s="49"/>
      <c r="AM355" s="48"/>
    </row>
    <row r="356" spans="1:39" s="52" customFormat="1" x14ac:dyDescent="0.45">
      <c r="A356" s="46"/>
      <c r="B356" s="47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H356" s="49"/>
      <c r="AI356" s="48"/>
      <c r="AJ356" s="49"/>
      <c r="AM356" s="48"/>
    </row>
    <row r="357" spans="1:39" s="52" customFormat="1" x14ac:dyDescent="0.45">
      <c r="A357" s="46"/>
      <c r="B357" s="47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H357" s="49"/>
      <c r="AI357" s="48"/>
      <c r="AJ357" s="49"/>
      <c r="AM357" s="48"/>
    </row>
    <row r="358" spans="1:39" s="52" customFormat="1" ht="15.35" x14ac:dyDescent="0.5">
      <c r="N358" s="54"/>
      <c r="S358" s="54"/>
      <c r="W358" s="54"/>
      <c r="Y358" s="54"/>
      <c r="Z358" s="54"/>
      <c r="AA358" s="54"/>
      <c r="AB358" s="54"/>
      <c r="AE358" s="54"/>
    </row>
    <row r="359" spans="1:39" s="52" customFormat="1" ht="15.35" x14ac:dyDescent="0.5">
      <c r="N359" s="54"/>
      <c r="S359" s="54"/>
      <c r="W359" s="54"/>
      <c r="Y359" s="54"/>
      <c r="Z359" s="54"/>
      <c r="AA359" s="54"/>
      <c r="AB359" s="54"/>
      <c r="AE359" s="54"/>
    </row>
    <row r="360" spans="1:39" s="52" customFormat="1" ht="15.35" x14ac:dyDescent="0.5">
      <c r="N360" s="54"/>
      <c r="S360" s="54"/>
      <c r="W360" s="54"/>
      <c r="Y360" s="54"/>
      <c r="Z360" s="54"/>
      <c r="AA360" s="54"/>
      <c r="AB360" s="54"/>
      <c r="AE360" s="54"/>
    </row>
    <row r="361" spans="1:39" s="52" customFormat="1" ht="15.35" x14ac:dyDescent="0.5">
      <c r="N361" s="54"/>
      <c r="S361" s="54"/>
      <c r="W361" s="54"/>
      <c r="Y361" s="54"/>
      <c r="Z361" s="54"/>
      <c r="AA361" s="54"/>
      <c r="AB361" s="54"/>
      <c r="AE361" s="54"/>
    </row>
    <row r="362" spans="1:39" s="52" customFormat="1" ht="15.35" x14ac:dyDescent="0.5">
      <c r="N362" s="54"/>
      <c r="S362" s="54"/>
      <c r="W362" s="54"/>
      <c r="Y362" s="54"/>
      <c r="Z362" s="54"/>
      <c r="AA362" s="54"/>
      <c r="AB362" s="54"/>
      <c r="AE362" s="54"/>
    </row>
    <row r="363" spans="1:39" s="52" customFormat="1" ht="15.35" x14ac:dyDescent="0.5">
      <c r="N363" s="54"/>
      <c r="S363" s="54"/>
      <c r="W363" s="54"/>
      <c r="Y363" s="54"/>
      <c r="Z363" s="54"/>
      <c r="AA363" s="54"/>
      <c r="AB363" s="54"/>
      <c r="AE363" s="54"/>
    </row>
    <row r="364" spans="1:39" s="52" customFormat="1" ht="15.35" x14ac:dyDescent="0.5">
      <c r="N364" s="54"/>
      <c r="S364" s="54"/>
      <c r="W364" s="54"/>
      <c r="Y364" s="54"/>
      <c r="Z364" s="54"/>
      <c r="AA364" s="54"/>
      <c r="AB364" s="54"/>
      <c r="AE364" s="54"/>
    </row>
    <row r="365" spans="1:39" s="52" customFormat="1" ht="15.35" x14ac:dyDescent="0.5">
      <c r="N365" s="54"/>
      <c r="S365" s="54"/>
      <c r="W365" s="54"/>
      <c r="Y365" s="54"/>
      <c r="Z365" s="54"/>
      <c r="AA365" s="54"/>
      <c r="AB365" s="54"/>
      <c r="AE365" s="54"/>
    </row>
    <row r="366" spans="1:39" s="52" customFormat="1" ht="15.35" x14ac:dyDescent="0.5">
      <c r="N366" s="54"/>
      <c r="S366" s="54"/>
      <c r="W366" s="54"/>
      <c r="Y366" s="54"/>
      <c r="Z366" s="54"/>
      <c r="AA366" s="54"/>
      <c r="AB366" s="54"/>
      <c r="AE366" s="54"/>
    </row>
    <row r="367" spans="1:39" s="52" customFormat="1" ht="15.35" x14ac:dyDescent="0.5">
      <c r="N367" s="54"/>
      <c r="S367" s="54"/>
      <c r="W367" s="54"/>
      <c r="Y367" s="54"/>
      <c r="Z367" s="54"/>
      <c r="AA367" s="54"/>
      <c r="AB367" s="54"/>
      <c r="AE367" s="54"/>
    </row>
    <row r="368" spans="1:39" s="52" customFormat="1" ht="15.35" x14ac:dyDescent="0.5">
      <c r="N368" s="54"/>
      <c r="S368" s="54"/>
      <c r="W368" s="54"/>
      <c r="Y368" s="54"/>
      <c r="Z368" s="54"/>
      <c r="AA368" s="54"/>
      <c r="AB368" s="54"/>
      <c r="AE368" s="54"/>
    </row>
    <row r="369" spans="14:31" s="52" customFormat="1" ht="15.35" x14ac:dyDescent="0.5">
      <c r="N369" s="54"/>
      <c r="S369" s="54"/>
      <c r="W369" s="54"/>
      <c r="Y369" s="54"/>
      <c r="Z369" s="54"/>
      <c r="AA369" s="54"/>
      <c r="AB369" s="54"/>
      <c r="AE369" s="54"/>
    </row>
    <row r="370" spans="14:31" s="52" customFormat="1" ht="15.35" x14ac:dyDescent="0.5">
      <c r="N370" s="54"/>
      <c r="S370" s="54"/>
      <c r="W370" s="54"/>
      <c r="Y370" s="54"/>
      <c r="Z370" s="54"/>
      <c r="AA370" s="54"/>
      <c r="AB370" s="54"/>
      <c r="AE370" s="54"/>
    </row>
    <row r="371" spans="14:31" s="52" customFormat="1" ht="15.35" x14ac:dyDescent="0.5">
      <c r="N371" s="54"/>
      <c r="S371" s="54"/>
      <c r="W371" s="54"/>
      <c r="Y371" s="54"/>
      <c r="Z371" s="54"/>
      <c r="AA371" s="54"/>
      <c r="AB371" s="54"/>
      <c r="AE371" s="54"/>
    </row>
    <row r="372" spans="14:31" s="52" customFormat="1" ht="15.35" x14ac:dyDescent="0.5">
      <c r="N372" s="54"/>
      <c r="S372" s="54"/>
      <c r="W372" s="54"/>
      <c r="Y372" s="54"/>
      <c r="Z372" s="54"/>
      <c r="AA372" s="54"/>
      <c r="AB372" s="54"/>
      <c r="AE372" s="54"/>
    </row>
    <row r="373" spans="14:31" s="52" customFormat="1" ht="15.35" x14ac:dyDescent="0.5">
      <c r="N373" s="54"/>
      <c r="S373" s="54"/>
      <c r="W373" s="54"/>
      <c r="Y373" s="54"/>
      <c r="Z373" s="54"/>
      <c r="AA373" s="54"/>
      <c r="AB373" s="54"/>
      <c r="AE373" s="54"/>
    </row>
    <row r="374" spans="14:31" s="52" customFormat="1" ht="15.35" x14ac:dyDescent="0.5">
      <c r="N374" s="54"/>
      <c r="S374" s="54"/>
      <c r="W374" s="54"/>
      <c r="Y374" s="54"/>
      <c r="Z374" s="54"/>
      <c r="AA374" s="54"/>
      <c r="AB374" s="54"/>
      <c r="AE374" s="54"/>
    </row>
    <row r="375" spans="14:31" s="52" customFormat="1" ht="15.35" x14ac:dyDescent="0.5">
      <c r="N375" s="54"/>
      <c r="S375" s="54"/>
      <c r="W375" s="54"/>
      <c r="Y375" s="54"/>
      <c r="Z375" s="54"/>
      <c r="AA375" s="54"/>
      <c r="AB375" s="54"/>
      <c r="AE375" s="54"/>
    </row>
    <row r="376" spans="14:31" s="52" customFormat="1" ht="15.35" x14ac:dyDescent="0.5">
      <c r="N376" s="54"/>
      <c r="S376" s="54"/>
      <c r="W376" s="54"/>
      <c r="Y376" s="54"/>
      <c r="Z376" s="54"/>
      <c r="AA376" s="54"/>
      <c r="AB376" s="54"/>
      <c r="AE376" s="54"/>
    </row>
    <row r="377" spans="14:31" s="52" customFormat="1" ht="15.35" x14ac:dyDescent="0.5">
      <c r="N377" s="54"/>
      <c r="S377" s="54"/>
      <c r="W377" s="54"/>
      <c r="Y377" s="54"/>
      <c r="Z377" s="54"/>
      <c r="AA377" s="54"/>
      <c r="AB377" s="54"/>
      <c r="AE377" s="54"/>
    </row>
    <row r="378" spans="14:31" s="52" customFormat="1" ht="15.35" x14ac:dyDescent="0.5">
      <c r="N378" s="54"/>
      <c r="S378" s="54"/>
      <c r="W378" s="54"/>
      <c r="Y378" s="54"/>
      <c r="Z378" s="54"/>
      <c r="AA378" s="54"/>
      <c r="AB378" s="54"/>
      <c r="AE378" s="54"/>
    </row>
    <row r="387" spans="14:31" s="52" customFormat="1" ht="15.35" x14ac:dyDescent="0.5">
      <c r="N387" s="54"/>
      <c r="S387" s="54"/>
      <c r="W387" s="54"/>
      <c r="Y387" s="54"/>
      <c r="Z387" s="54"/>
      <c r="AA387" s="54"/>
      <c r="AB387" s="54"/>
      <c r="AE387" s="54"/>
    </row>
    <row r="388" spans="14:31" s="52" customFormat="1" ht="15.35" x14ac:dyDescent="0.5">
      <c r="N388" s="54"/>
      <c r="S388" s="54"/>
      <c r="W388" s="54"/>
      <c r="Y388" s="54"/>
      <c r="Z388" s="54"/>
      <c r="AA388" s="54"/>
      <c r="AB388" s="54"/>
      <c r="AE388" s="54"/>
    </row>
    <row r="389" spans="14:31" s="52" customFormat="1" ht="15.35" x14ac:dyDescent="0.5">
      <c r="N389" s="54"/>
      <c r="S389" s="54"/>
      <c r="W389" s="54"/>
      <c r="Y389" s="54"/>
      <c r="Z389" s="54"/>
      <c r="AA389" s="54"/>
      <c r="AB389" s="54"/>
      <c r="AE389" s="54"/>
    </row>
    <row r="390" spans="14:31" s="52" customFormat="1" ht="15.35" x14ac:dyDescent="0.5">
      <c r="N390" s="54"/>
      <c r="S390" s="54"/>
      <c r="W390" s="54"/>
      <c r="Y390" s="54"/>
      <c r="Z390" s="54"/>
      <c r="AA390" s="54"/>
      <c r="AB390" s="54"/>
      <c r="AE390" s="54"/>
    </row>
    <row r="391" spans="14:31" s="52" customFormat="1" ht="15.35" x14ac:dyDescent="0.5">
      <c r="N391" s="54"/>
      <c r="S391" s="54"/>
      <c r="W391" s="54"/>
      <c r="Y391" s="54"/>
      <c r="Z391" s="54"/>
      <c r="AA391" s="54"/>
      <c r="AB391" s="54"/>
      <c r="AE391" s="54"/>
    </row>
    <row r="392" spans="14:31" s="52" customFormat="1" ht="15.35" x14ac:dyDescent="0.5">
      <c r="N392" s="54"/>
      <c r="S392" s="54"/>
      <c r="W392" s="54"/>
      <c r="Y392" s="54"/>
      <c r="Z392" s="54"/>
      <c r="AA392" s="54"/>
      <c r="AB392" s="54"/>
      <c r="AE392" s="54"/>
    </row>
    <row r="393" spans="14:31" s="52" customFormat="1" ht="15.35" x14ac:dyDescent="0.5">
      <c r="N393" s="54"/>
      <c r="S393" s="54"/>
      <c r="W393" s="54"/>
      <c r="Y393" s="54"/>
      <c r="Z393" s="54"/>
      <c r="AA393" s="54"/>
      <c r="AB393" s="54"/>
      <c r="AE393" s="54"/>
    </row>
    <row r="394" spans="14:31" s="52" customFormat="1" ht="15.35" x14ac:dyDescent="0.5">
      <c r="N394" s="54"/>
      <c r="S394" s="54"/>
      <c r="W394" s="54"/>
      <c r="Y394" s="54"/>
      <c r="Z394" s="54"/>
      <c r="AA394" s="54"/>
      <c r="AB394" s="54"/>
      <c r="AE394" s="54"/>
    </row>
    <row r="395" spans="14:31" s="52" customFormat="1" ht="15.35" x14ac:dyDescent="0.5">
      <c r="N395" s="54"/>
      <c r="S395" s="54"/>
      <c r="W395" s="54"/>
      <c r="Y395" s="54"/>
      <c r="Z395" s="54"/>
      <c r="AA395" s="54"/>
      <c r="AB395" s="54"/>
      <c r="AE395" s="54"/>
    </row>
    <row r="396" spans="14:31" s="52" customFormat="1" ht="15.35" x14ac:dyDescent="0.5">
      <c r="N396" s="54"/>
      <c r="S396" s="54"/>
      <c r="W396" s="54"/>
      <c r="Y396" s="54"/>
      <c r="Z396" s="54"/>
      <c r="AA396" s="54"/>
      <c r="AB396" s="54"/>
      <c r="AE396" s="54"/>
    </row>
    <row r="397" spans="14:31" s="52" customFormat="1" ht="15.35" x14ac:dyDescent="0.5">
      <c r="N397" s="54"/>
      <c r="S397" s="54"/>
      <c r="W397" s="54"/>
      <c r="Y397" s="54"/>
      <c r="Z397" s="54"/>
      <c r="AA397" s="54"/>
      <c r="AB397" s="54"/>
      <c r="AE397" s="54"/>
    </row>
    <row r="398" spans="14:31" s="52" customFormat="1" ht="15.35" x14ac:dyDescent="0.5">
      <c r="N398" s="54"/>
      <c r="S398" s="54"/>
      <c r="W398" s="54"/>
      <c r="Y398" s="54"/>
      <c r="Z398" s="54"/>
      <c r="AA398" s="54"/>
      <c r="AB398" s="54"/>
      <c r="AE398" s="54"/>
    </row>
    <row r="399" spans="14:31" s="52" customFormat="1" ht="15.35" x14ac:dyDescent="0.5">
      <c r="N399" s="54"/>
      <c r="S399" s="54"/>
      <c r="W399" s="54"/>
      <c r="Y399" s="54"/>
      <c r="Z399" s="54"/>
      <c r="AA399" s="54"/>
      <c r="AB399" s="54"/>
      <c r="AE399" s="54"/>
    </row>
    <row r="400" spans="14:31" s="52" customFormat="1" ht="15.35" x14ac:dyDescent="0.5">
      <c r="N400" s="54"/>
      <c r="S400" s="54"/>
      <c r="W400" s="54"/>
      <c r="Y400" s="54"/>
      <c r="Z400" s="54"/>
      <c r="AA400" s="54"/>
      <c r="AB400" s="54"/>
      <c r="AE400" s="54"/>
    </row>
    <row r="401" spans="14:31" s="52" customFormat="1" ht="15.35" x14ac:dyDescent="0.5">
      <c r="N401" s="54"/>
      <c r="S401" s="54"/>
      <c r="W401" s="54"/>
      <c r="Y401" s="54"/>
      <c r="Z401" s="54"/>
      <c r="AA401" s="54"/>
      <c r="AB401" s="54"/>
      <c r="AE401" s="54"/>
    </row>
    <row r="402" spans="14:31" s="52" customFormat="1" ht="15.35" x14ac:dyDescent="0.5">
      <c r="N402" s="54"/>
      <c r="S402" s="54"/>
      <c r="W402" s="54"/>
      <c r="Y402" s="54"/>
      <c r="Z402" s="54"/>
      <c r="AA402" s="54"/>
      <c r="AB402" s="54"/>
      <c r="AE402" s="54"/>
    </row>
    <row r="403" spans="14:31" s="52" customFormat="1" ht="15.35" x14ac:dyDescent="0.5">
      <c r="N403" s="54"/>
      <c r="S403" s="54"/>
      <c r="W403" s="54"/>
      <c r="Y403" s="54"/>
      <c r="Z403" s="54"/>
      <c r="AA403" s="54"/>
      <c r="AB403" s="54"/>
      <c r="AE403" s="54"/>
    </row>
    <row r="404" spans="14:31" s="52" customFormat="1" ht="15.35" x14ac:dyDescent="0.5">
      <c r="N404" s="54"/>
      <c r="S404" s="54"/>
      <c r="W404" s="54"/>
      <c r="Y404" s="54"/>
      <c r="Z404" s="54"/>
      <c r="AA404" s="54"/>
      <c r="AB404" s="54"/>
      <c r="AE404" s="54"/>
    </row>
    <row r="405" spans="14:31" s="52" customFormat="1" ht="15.35" x14ac:dyDescent="0.5">
      <c r="N405" s="54"/>
      <c r="S405" s="54"/>
      <c r="W405" s="54"/>
      <c r="Y405" s="54"/>
      <c r="Z405" s="54"/>
      <c r="AA405" s="54"/>
      <c r="AB405" s="54"/>
      <c r="AE405" s="54"/>
    </row>
    <row r="406" spans="14:31" s="52" customFormat="1" ht="15.35" x14ac:dyDescent="0.5">
      <c r="N406" s="54"/>
      <c r="S406" s="54"/>
      <c r="W406" s="54"/>
      <c r="Y406" s="54"/>
      <c r="Z406" s="54"/>
      <c r="AA406" s="54"/>
      <c r="AB406" s="54"/>
      <c r="AE406" s="54"/>
    </row>
    <row r="407" spans="14:31" s="52" customFormat="1" ht="15.35" x14ac:dyDescent="0.5">
      <c r="N407" s="54"/>
      <c r="S407" s="54"/>
      <c r="W407" s="54"/>
      <c r="Y407" s="54"/>
      <c r="Z407" s="54"/>
      <c r="AA407" s="54"/>
      <c r="AB407" s="54"/>
      <c r="AE407" s="54"/>
    </row>
    <row r="408" spans="14:31" s="52" customFormat="1" ht="15.35" x14ac:dyDescent="0.5">
      <c r="N408" s="54"/>
      <c r="S408" s="54"/>
      <c r="W408" s="54"/>
      <c r="Y408" s="54"/>
      <c r="Z408" s="54"/>
      <c r="AA408" s="54"/>
      <c r="AB408" s="54"/>
      <c r="AE408" s="54"/>
    </row>
    <row r="409" spans="14:31" s="52" customFormat="1" ht="15.35" x14ac:dyDescent="0.5">
      <c r="N409" s="54"/>
      <c r="S409" s="54"/>
      <c r="W409" s="54"/>
      <c r="Y409" s="54"/>
      <c r="Z409" s="54"/>
      <c r="AA409" s="54"/>
      <c r="AB409" s="54"/>
      <c r="AE409" s="54"/>
    </row>
    <row r="410" spans="14:31" s="52" customFormat="1" ht="15.35" x14ac:dyDescent="0.5">
      <c r="N410" s="54"/>
      <c r="S410" s="54"/>
      <c r="W410" s="54"/>
      <c r="Y410" s="54"/>
      <c r="Z410" s="54"/>
      <c r="AA410" s="54"/>
      <c r="AB410" s="54"/>
      <c r="AE410" s="54"/>
    </row>
    <row r="411" spans="14:31" s="52" customFormat="1" ht="15.35" x14ac:dyDescent="0.5">
      <c r="N411" s="54"/>
      <c r="S411" s="54"/>
      <c r="W411" s="54"/>
      <c r="Y411" s="54"/>
      <c r="Z411" s="54"/>
      <c r="AA411" s="54"/>
      <c r="AB411" s="54"/>
      <c r="AE411" s="54"/>
    </row>
    <row r="412" spans="14:31" s="52" customFormat="1" ht="15.35" x14ac:dyDescent="0.5">
      <c r="N412" s="54"/>
      <c r="S412" s="54"/>
      <c r="W412" s="54"/>
      <c r="Y412" s="54"/>
      <c r="Z412" s="54"/>
      <c r="AA412" s="54"/>
      <c r="AB412" s="54"/>
      <c r="AE412" s="54"/>
    </row>
    <row r="413" spans="14:31" s="52" customFormat="1" ht="15.35" x14ac:dyDescent="0.5">
      <c r="N413" s="54"/>
      <c r="S413" s="54"/>
      <c r="W413" s="54"/>
      <c r="Y413" s="54"/>
      <c r="Z413" s="54"/>
      <c r="AA413" s="54"/>
      <c r="AB413" s="54"/>
      <c r="AE413" s="54"/>
    </row>
    <row r="414" spans="14:31" s="52" customFormat="1" ht="15.35" x14ac:dyDescent="0.5">
      <c r="N414" s="54"/>
      <c r="S414" s="54"/>
      <c r="W414" s="54"/>
      <c r="Y414" s="54"/>
      <c r="Z414" s="54"/>
      <c r="AA414" s="54"/>
      <c r="AB414" s="54"/>
      <c r="AE414" s="54"/>
    </row>
    <row r="415" spans="14:31" s="52" customFormat="1" ht="15.35" x14ac:dyDescent="0.5">
      <c r="N415" s="54"/>
      <c r="S415" s="54"/>
      <c r="W415" s="54"/>
      <c r="Y415" s="54"/>
      <c r="Z415" s="54"/>
      <c r="AA415" s="54"/>
      <c r="AB415" s="54"/>
      <c r="AE415" s="54"/>
    </row>
    <row r="416" spans="14:31" s="52" customFormat="1" ht="15.35" x14ac:dyDescent="0.5">
      <c r="N416" s="54"/>
      <c r="S416" s="54"/>
      <c r="W416" s="54"/>
      <c r="Y416" s="54"/>
      <c r="Z416" s="54"/>
      <c r="AA416" s="54"/>
      <c r="AB416" s="54"/>
      <c r="AE416" s="54"/>
    </row>
    <row r="417" spans="14:31" s="52" customFormat="1" ht="15.35" x14ac:dyDescent="0.5">
      <c r="N417" s="54"/>
      <c r="S417" s="54"/>
      <c r="W417" s="54"/>
      <c r="Y417" s="54"/>
      <c r="Z417" s="54"/>
      <c r="AA417" s="54"/>
      <c r="AB417" s="54"/>
      <c r="AE417" s="54"/>
    </row>
    <row r="418" spans="14:31" s="52" customFormat="1" ht="15.35" x14ac:dyDescent="0.5">
      <c r="N418" s="54"/>
      <c r="S418" s="54"/>
      <c r="W418" s="54"/>
      <c r="Y418" s="54"/>
      <c r="Z418" s="54"/>
      <c r="AA418" s="54"/>
      <c r="AB418" s="54"/>
      <c r="AE418" s="54"/>
    </row>
    <row r="419" spans="14:31" s="52" customFormat="1" ht="15.35" x14ac:dyDescent="0.5">
      <c r="N419" s="54"/>
      <c r="S419" s="54"/>
      <c r="W419" s="54"/>
      <c r="Y419" s="54"/>
      <c r="Z419" s="54"/>
      <c r="AA419" s="54"/>
      <c r="AB419" s="54"/>
      <c r="AE419" s="54"/>
    </row>
    <row r="420" spans="14:31" s="52" customFormat="1" ht="15.35" x14ac:dyDescent="0.5">
      <c r="N420" s="54"/>
      <c r="S420" s="54"/>
      <c r="W420" s="54"/>
      <c r="Y420" s="54"/>
      <c r="Z420" s="54"/>
      <c r="AA420" s="54"/>
      <c r="AB420" s="54"/>
      <c r="AE420" s="54"/>
    </row>
    <row r="421" spans="14:31" s="52" customFormat="1" ht="15.35" x14ac:dyDescent="0.5">
      <c r="N421" s="54"/>
      <c r="S421" s="54"/>
      <c r="W421" s="54"/>
      <c r="Y421" s="54"/>
      <c r="Z421" s="54"/>
      <c r="AA421" s="54"/>
      <c r="AB421" s="54"/>
      <c r="AE421" s="54"/>
    </row>
    <row r="422" spans="14:31" s="52" customFormat="1" ht="15.35" x14ac:dyDescent="0.5">
      <c r="N422" s="54"/>
      <c r="S422" s="54"/>
      <c r="W422" s="54"/>
      <c r="Y422" s="54"/>
      <c r="Z422" s="54"/>
      <c r="AA422" s="54"/>
      <c r="AB422" s="54"/>
      <c r="AE422" s="54"/>
    </row>
    <row r="423" spans="14:31" s="52" customFormat="1" ht="15.35" x14ac:dyDescent="0.5">
      <c r="N423" s="54"/>
      <c r="S423" s="54"/>
      <c r="W423" s="54"/>
      <c r="Y423" s="54"/>
      <c r="Z423" s="54"/>
      <c r="AA423" s="54"/>
      <c r="AB423" s="54"/>
      <c r="AE423" s="54"/>
    </row>
    <row r="424" spans="14:31" s="52" customFormat="1" ht="15.35" x14ac:dyDescent="0.5">
      <c r="N424" s="54"/>
      <c r="S424" s="54"/>
      <c r="W424" s="54"/>
      <c r="Y424" s="54"/>
      <c r="Z424" s="54"/>
      <c r="AA424" s="54"/>
      <c r="AB424" s="54"/>
      <c r="AE424" s="5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599E-827C-4F07-86A7-BC88951261BE}">
  <dimension ref="A1:A106"/>
  <sheetViews>
    <sheetView workbookViewId="0">
      <selection sqref="A1:XFD1048576"/>
    </sheetView>
  </sheetViews>
  <sheetFormatPr defaultRowHeight="14" x14ac:dyDescent="0.45"/>
  <sheetData>
    <row r="1" spans="1:1" x14ac:dyDescent="0.45">
      <c r="A1" s="2"/>
    </row>
    <row r="2" spans="1:1" x14ac:dyDescent="0.45">
      <c r="A2" s="4"/>
    </row>
    <row r="3" spans="1:1" x14ac:dyDescent="0.45">
      <c r="A3" s="4"/>
    </row>
    <row r="4" spans="1:1" x14ac:dyDescent="0.45">
      <c r="A4" s="4"/>
    </row>
    <row r="5" spans="1:1" x14ac:dyDescent="0.45">
      <c r="A5" s="4"/>
    </row>
    <row r="6" spans="1:1" x14ac:dyDescent="0.45">
      <c r="A6" s="4"/>
    </row>
    <row r="7" spans="1:1" x14ac:dyDescent="0.45">
      <c r="A7" s="4"/>
    </row>
    <row r="8" spans="1:1" x14ac:dyDescent="0.45">
      <c r="A8" s="4"/>
    </row>
    <row r="9" spans="1:1" x14ac:dyDescent="0.45">
      <c r="A9" s="4"/>
    </row>
    <row r="10" spans="1:1" x14ac:dyDescent="0.45">
      <c r="A10" s="4"/>
    </row>
    <row r="11" spans="1:1" x14ac:dyDescent="0.45">
      <c r="A11" s="4"/>
    </row>
    <row r="12" spans="1:1" x14ac:dyDescent="0.45">
      <c r="A12" s="4"/>
    </row>
    <row r="13" spans="1:1" x14ac:dyDescent="0.45">
      <c r="A13" s="4"/>
    </row>
    <row r="14" spans="1:1" x14ac:dyDescent="0.45">
      <c r="A14" s="4"/>
    </row>
    <row r="15" spans="1:1" x14ac:dyDescent="0.45">
      <c r="A15" s="4"/>
    </row>
    <row r="16" spans="1:1" x14ac:dyDescent="0.45">
      <c r="A16" s="4"/>
    </row>
    <row r="17" spans="1:1" x14ac:dyDescent="0.45">
      <c r="A17" s="4"/>
    </row>
    <row r="18" spans="1:1" x14ac:dyDescent="0.45">
      <c r="A18" s="4"/>
    </row>
    <row r="19" spans="1:1" x14ac:dyDescent="0.45">
      <c r="A19" s="4"/>
    </row>
    <row r="20" spans="1:1" x14ac:dyDescent="0.45">
      <c r="A20" s="4"/>
    </row>
    <row r="21" spans="1:1" x14ac:dyDescent="0.45">
      <c r="A21" s="4"/>
    </row>
    <row r="22" spans="1:1" x14ac:dyDescent="0.45">
      <c r="A22" s="4"/>
    </row>
    <row r="23" spans="1:1" x14ac:dyDescent="0.45">
      <c r="A23" s="4"/>
    </row>
    <row r="24" spans="1:1" x14ac:dyDescent="0.45">
      <c r="A24" s="4"/>
    </row>
    <row r="25" spans="1:1" x14ac:dyDescent="0.45">
      <c r="A25" s="4"/>
    </row>
    <row r="26" spans="1:1" x14ac:dyDescent="0.45">
      <c r="A26" s="4"/>
    </row>
    <row r="27" spans="1:1" x14ac:dyDescent="0.45">
      <c r="A27" s="4"/>
    </row>
    <row r="28" spans="1:1" x14ac:dyDescent="0.45">
      <c r="A28" s="4"/>
    </row>
    <row r="29" spans="1:1" x14ac:dyDescent="0.45">
      <c r="A29" s="4"/>
    </row>
    <row r="30" spans="1:1" x14ac:dyDescent="0.45">
      <c r="A30" s="4"/>
    </row>
    <row r="31" spans="1:1" x14ac:dyDescent="0.45">
      <c r="A31" s="4"/>
    </row>
    <row r="32" spans="1:1" x14ac:dyDescent="0.45">
      <c r="A32" s="4"/>
    </row>
    <row r="33" spans="1:1" x14ac:dyDescent="0.45">
      <c r="A33" s="4"/>
    </row>
    <row r="34" spans="1:1" x14ac:dyDescent="0.45">
      <c r="A34" s="4"/>
    </row>
    <row r="35" spans="1:1" x14ac:dyDescent="0.45">
      <c r="A35" s="4"/>
    </row>
    <row r="36" spans="1:1" x14ac:dyDescent="0.45">
      <c r="A36" s="4"/>
    </row>
    <row r="37" spans="1:1" x14ac:dyDescent="0.45">
      <c r="A37" s="4"/>
    </row>
    <row r="38" spans="1:1" x14ac:dyDescent="0.45">
      <c r="A38" s="4"/>
    </row>
    <row r="39" spans="1:1" x14ac:dyDescent="0.45">
      <c r="A39" s="4"/>
    </row>
    <row r="40" spans="1:1" x14ac:dyDescent="0.45">
      <c r="A40" s="4"/>
    </row>
    <row r="41" spans="1:1" x14ac:dyDescent="0.45">
      <c r="A41" s="4"/>
    </row>
    <row r="42" spans="1:1" x14ac:dyDescent="0.45">
      <c r="A42" s="4"/>
    </row>
    <row r="43" spans="1:1" x14ac:dyDescent="0.45">
      <c r="A43" s="4"/>
    </row>
    <row r="44" spans="1:1" x14ac:dyDescent="0.45">
      <c r="A44" s="4"/>
    </row>
    <row r="45" spans="1:1" x14ac:dyDescent="0.45">
      <c r="A45" s="4"/>
    </row>
    <row r="46" spans="1:1" x14ac:dyDescent="0.45">
      <c r="A46" s="4"/>
    </row>
    <row r="47" spans="1:1" x14ac:dyDescent="0.45">
      <c r="A47" s="4"/>
    </row>
    <row r="48" spans="1:1" x14ac:dyDescent="0.45">
      <c r="A48" s="4"/>
    </row>
    <row r="49" spans="1:1" x14ac:dyDescent="0.45">
      <c r="A49" s="4"/>
    </row>
    <row r="50" spans="1:1" x14ac:dyDescent="0.45">
      <c r="A50" s="4"/>
    </row>
    <row r="51" spans="1:1" x14ac:dyDescent="0.45">
      <c r="A51" s="4"/>
    </row>
    <row r="52" spans="1:1" x14ac:dyDescent="0.45">
      <c r="A52" s="4"/>
    </row>
    <row r="53" spans="1:1" x14ac:dyDescent="0.45">
      <c r="A53" s="4"/>
    </row>
    <row r="54" spans="1:1" x14ac:dyDescent="0.45">
      <c r="A54" s="4"/>
    </row>
    <row r="55" spans="1:1" x14ac:dyDescent="0.45">
      <c r="A55" s="4"/>
    </row>
    <row r="56" spans="1:1" x14ac:dyDescent="0.45">
      <c r="A56" s="4"/>
    </row>
    <row r="57" spans="1:1" x14ac:dyDescent="0.45">
      <c r="A57" s="4"/>
    </row>
    <row r="58" spans="1:1" x14ac:dyDescent="0.45">
      <c r="A58" s="4"/>
    </row>
    <row r="59" spans="1:1" x14ac:dyDescent="0.45">
      <c r="A59" s="4"/>
    </row>
    <row r="60" spans="1:1" x14ac:dyDescent="0.45">
      <c r="A60" s="4"/>
    </row>
    <row r="61" spans="1:1" x14ac:dyDescent="0.45">
      <c r="A61" s="4"/>
    </row>
    <row r="62" spans="1:1" x14ac:dyDescent="0.45">
      <c r="A62" s="4"/>
    </row>
    <row r="63" spans="1:1" x14ac:dyDescent="0.45">
      <c r="A63" s="4"/>
    </row>
    <row r="64" spans="1:1" x14ac:dyDescent="0.45">
      <c r="A64" s="4"/>
    </row>
    <row r="65" spans="1:1" x14ac:dyDescent="0.45">
      <c r="A65" s="4"/>
    </row>
    <row r="66" spans="1:1" x14ac:dyDescent="0.45">
      <c r="A66" s="4"/>
    </row>
    <row r="67" spans="1:1" x14ac:dyDescent="0.45">
      <c r="A67" s="4"/>
    </row>
    <row r="68" spans="1:1" x14ac:dyDescent="0.45">
      <c r="A68" s="4"/>
    </row>
    <row r="69" spans="1:1" x14ac:dyDescent="0.45">
      <c r="A69" s="4"/>
    </row>
    <row r="70" spans="1:1" x14ac:dyDescent="0.45">
      <c r="A70" s="4"/>
    </row>
    <row r="71" spans="1:1" x14ac:dyDescent="0.45">
      <c r="A71" s="4"/>
    </row>
    <row r="72" spans="1:1" x14ac:dyDescent="0.45">
      <c r="A72" s="4"/>
    </row>
    <row r="73" spans="1:1" x14ac:dyDescent="0.45">
      <c r="A73" s="4"/>
    </row>
    <row r="74" spans="1:1" x14ac:dyDescent="0.45">
      <c r="A74" s="4"/>
    </row>
    <row r="75" spans="1:1" x14ac:dyDescent="0.45">
      <c r="A75" s="4"/>
    </row>
    <row r="76" spans="1:1" x14ac:dyDescent="0.45">
      <c r="A76" s="4"/>
    </row>
    <row r="77" spans="1:1" x14ac:dyDescent="0.45">
      <c r="A77" s="4"/>
    </row>
    <row r="78" spans="1:1" x14ac:dyDescent="0.45">
      <c r="A78" s="4"/>
    </row>
    <row r="79" spans="1:1" x14ac:dyDescent="0.45">
      <c r="A79" s="4"/>
    </row>
    <row r="80" spans="1:1" x14ac:dyDescent="0.45">
      <c r="A80" s="4"/>
    </row>
    <row r="81" spans="1:1" x14ac:dyDescent="0.45">
      <c r="A81" s="4"/>
    </row>
    <row r="82" spans="1:1" x14ac:dyDescent="0.45">
      <c r="A82" s="4"/>
    </row>
    <row r="83" spans="1:1" x14ac:dyDescent="0.45">
      <c r="A83" s="4"/>
    </row>
    <row r="84" spans="1:1" x14ac:dyDescent="0.45">
      <c r="A84" s="5"/>
    </row>
    <row r="85" spans="1:1" x14ac:dyDescent="0.45">
      <c r="A85" s="5"/>
    </row>
    <row r="86" spans="1:1" x14ac:dyDescent="0.45">
      <c r="A86" s="5"/>
    </row>
    <row r="87" spans="1:1" x14ac:dyDescent="0.45">
      <c r="A87" s="5"/>
    </row>
    <row r="88" spans="1:1" x14ac:dyDescent="0.45">
      <c r="A88" s="6"/>
    </row>
    <row r="89" spans="1:1" x14ac:dyDescent="0.45">
      <c r="A89" s="3"/>
    </row>
    <row r="90" spans="1:1" x14ac:dyDescent="0.45">
      <c r="A90" s="7"/>
    </row>
    <row r="91" spans="1:1" x14ac:dyDescent="0.45">
      <c r="A91" s="3"/>
    </row>
    <row r="92" spans="1:1" x14ac:dyDescent="0.45">
      <c r="A92" s="3"/>
    </row>
    <row r="93" spans="1:1" x14ac:dyDescent="0.45">
      <c r="A93" s="3"/>
    </row>
    <row r="94" spans="1:1" x14ac:dyDescent="0.45">
      <c r="A94" s="3"/>
    </row>
    <row r="95" spans="1:1" x14ac:dyDescent="0.45">
      <c r="A95" s="3"/>
    </row>
    <row r="96" spans="1:1" x14ac:dyDescent="0.45">
      <c r="A96" s="3"/>
    </row>
    <row r="97" spans="1:1" x14ac:dyDescent="0.45">
      <c r="A97" s="3"/>
    </row>
    <row r="98" spans="1:1" x14ac:dyDescent="0.45">
      <c r="A98" s="3"/>
    </row>
    <row r="99" spans="1:1" x14ac:dyDescent="0.45">
      <c r="A99" s="3"/>
    </row>
    <row r="100" spans="1:1" x14ac:dyDescent="0.45">
      <c r="A100" s="3"/>
    </row>
    <row r="101" spans="1:1" x14ac:dyDescent="0.45">
      <c r="A101" s="3"/>
    </row>
    <row r="102" spans="1:1" x14ac:dyDescent="0.45">
      <c r="A102" s="3"/>
    </row>
    <row r="103" spans="1:1" x14ac:dyDescent="0.45">
      <c r="A103" s="3"/>
    </row>
    <row r="104" spans="1:1" x14ac:dyDescent="0.45">
      <c r="A104" s="3"/>
    </row>
    <row r="105" spans="1:1" x14ac:dyDescent="0.45">
      <c r="A105" s="3"/>
    </row>
    <row r="106" spans="1:1" x14ac:dyDescent="0.45">
      <c r="A106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Zhenggang Du</cp:lastModifiedBy>
  <dcterms:created xsi:type="dcterms:W3CDTF">2015-06-05T18:19:34Z</dcterms:created>
  <dcterms:modified xsi:type="dcterms:W3CDTF">2023-12-24T02:54:45Z</dcterms:modified>
</cp:coreProperties>
</file>