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jzhan\Desktop\FORMATTED Corpus\"/>
    </mc:Choice>
  </mc:AlternateContent>
  <bookViews>
    <workbookView xWindow="0" yWindow="0" windowWidth="28800" windowHeight="14310" firstSheet="1" activeTab="1"/>
  </bookViews>
  <sheets>
    <sheet name="PK DDI Clinical" sheetId="9" r:id="rId1"/>
    <sheet name="CLINICAL 1_1-2 " sheetId="7" r:id="rId2"/>
    <sheet name="CLINICAL 2_1-3" sheetId="8" r:id="rId3"/>
    <sheet name="Clinical 3-2-3 " sheetId="1" r:id="rId4"/>
    <sheet name="Clinical 4_3-2 " sheetId="2" r:id="rId5"/>
    <sheet name="Clinical 5_4-6 " sheetId="3" r:id="rId6"/>
    <sheet name="Clinical 6_5-7" sheetId="4" r:id="rId7"/>
    <sheet name="Clinical 7_6-5 " sheetId="5" r:id="rId8"/>
    <sheet name="Clinical 8_7-4 " sheetId="6" r:id="rId9"/>
  </sheets>
  <definedNames>
    <definedName name="_xlnm._FilterDatabase" localSheetId="1" hidden="1">'CLINICAL 1_1-2 '!$B$1:$B$426</definedName>
    <definedName name="_xlnm._FilterDatabase" localSheetId="2" hidden="1">'CLINICAL 2_1-3'!$B$1:$B$385</definedName>
    <definedName name="_xlnm._FilterDatabase" localSheetId="3" hidden="1">'Clinical 3-2-3 '!$B$1:$B$456</definedName>
    <definedName name="_xlnm._FilterDatabase" localSheetId="4" hidden="1">'Clinical 4_3-2 '!$B$1:$B$453</definedName>
    <definedName name="_xlnm._FilterDatabase" localSheetId="5" hidden="1">'Clinical 5_4-6 '!$B$1:$B$493</definedName>
    <definedName name="_xlnm._FilterDatabase" localSheetId="6" hidden="1">'Clinical 6_5-7'!$B$1:$B$529</definedName>
    <definedName name="_xlnm._FilterDatabase" localSheetId="7" hidden="1">'Clinical 7_6-5 '!$B$1:$B$485</definedName>
    <definedName name="_xlnm._FilterDatabase" localSheetId="8" hidden="1">'Clinical 8_7-4 '!$B$1:$B$434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 i="9" l="1"/>
  <c r="S16" i="9"/>
  <c r="S15" i="9"/>
  <c r="S14" i="9"/>
  <c r="R18" i="9"/>
  <c r="R17" i="9"/>
  <c r="R16" i="9"/>
  <c r="R15" i="9"/>
  <c r="R14" i="9"/>
  <c r="Q17" i="9"/>
  <c r="Q16" i="9"/>
  <c r="Q15" i="9"/>
  <c r="Q14" i="9"/>
  <c r="P17" i="9"/>
  <c r="P16" i="9"/>
  <c r="P15" i="9"/>
  <c r="P14" i="9"/>
  <c r="O18" i="9"/>
  <c r="O17" i="9"/>
  <c r="O16" i="9"/>
  <c r="O15" i="9"/>
  <c r="O14" i="9"/>
  <c r="N18" i="9"/>
  <c r="N17" i="9"/>
  <c r="N16" i="9"/>
  <c r="N15" i="9"/>
  <c r="N14" i="9"/>
  <c r="M17" i="9"/>
  <c r="M16" i="9"/>
  <c r="M15" i="9"/>
  <c r="M14" i="9"/>
  <c r="L18" i="9"/>
  <c r="L17" i="9"/>
  <c r="L16" i="9"/>
  <c r="L15" i="9"/>
  <c r="L14" i="9"/>
</calcChain>
</file>

<file path=xl/sharedStrings.xml><?xml version="1.0" encoding="utf-8"?>
<sst xmlns="http://schemas.openxmlformats.org/spreadsheetml/2006/main" count="7999" uniqueCount="4858">
  <si>
    <t>Michael</t>
  </si>
  <si>
    <t>SJ</t>
  </si>
  <si>
    <t>Title = Comparative study of neuromuscular blocking and hemodynamic effects of rocuronium and cisatracurium under sevoflurane or total intravenous anesthesia.</t>
  </si>
  <si>
    <t># of sentences not fragmented by anyone</t>
  </si>
  <si>
    <t>Abstract = Neuromuscular blockers (NMB) are important adjuvant to general anesthesia.</t>
  </si>
  <si>
    <t># of sentences fragmented by one not the other (disagreement)</t>
  </si>
  <si>
    <t>Rocuronium bromide and cisatracurium besylate are considered relatively recently introduced non-depolarizing muscle relaxants.</t>
  </si>
  <si>
    <t># of sentences fragmented exactly the same by both</t>
  </si>
  <si>
    <t>This study evaluates the enhancement of cisatracurium and rocuronium-induced neuromuscular block during anesthesia with 1.5 MAC sevoflurane or total i.v. anesthesia (TIVA), hemodynamic effects and side effects.</t>
  </si>
  <si>
    <t># of sentences fragmented into exactly the same # by both</t>
  </si>
  <si>
    <t>80 patients were randomly allocated into one of four equal Groups to receive either rocuronium (under sevoflurane or propofol TIVA) or cisatracurium (under sevoflurane or propofol TIVA).</t>
  </si>
  <si>
    <t># of sentences fragmented into more than 2 fragments by both</t>
  </si>
  <si>
    <t>The NMB effects ofrocuronium and cisatracurium were studied by constructing dose-effect curves.</t>
  </si>
  <si>
    <t>Acceleromyography (TOF-Guard) and train-of-four (TOF) stimulation of the ulnar nerve were used (2 Hz every 15 sec).</t>
  </si>
  <si>
    <t>Cisatracurium and rocuronium were administered in increments until depression of T1/T0 &amp;gt; 95% was reached.</t>
  </si>
  <si>
    <t>Hemodynamic effects of both muscle relaxants together with sevoflurane or propofol were assessed using thoracic bioimpendance.</t>
  </si>
  <si>
    <t>Depression ofT1/T0 was enhanced under sevoflurane compared to TIVA.</t>
  </si>
  <si>
    <t>ED50 and ED95 values of both drugs were significantly lower under sevoflurane more than TIVA.</t>
  </si>
  <si>
    <t>Recovery index 25-75% and time to a TOF ration of 0.70 were prolonged significantly by sevoflurane compared to TIVA.</t>
  </si>
  <si>
    <t xml:space="preserve">Hemodynamically, rocuronium and cisatracurium did not exert significant changes, </t>
  </si>
  <si>
    <t xml:space="preserve">but the interaction of the relaxants and the anesthetic agents resulted in statistically significant decline in some hemodynamic parameters at certain periods </t>
  </si>
  <si>
    <t>which are not clinically significant and required no medications.</t>
  </si>
  <si>
    <t>We conclude that the effects of rocuronium and cisatracurium are significantly enhanced during sevoflurane compared with propofol anesthesia</t>
  </si>
  <si>
    <t xml:space="preserve"> and the recovery is lower.</t>
  </si>
  <si>
    <t>Title = Effects of nitazoxanide on pharmacokinetics and pharmacodynamics of a single dose of warfarin.</t>
  </si>
  <si>
    <t>Abstract = The effects of nitazoxanide on warfarin pharmacokinetics and pharmacodynamics are examined.</t>
  </si>
  <si>
    <t>This was a Phase I, single-center, open-label, randomized, two-way, crossover study.</t>
  </si>
  <si>
    <t>Secondary endpoints included an evaluation of the effect of nitazoxanide on coagulation parameters observed after a single dose of warfarin and an assessment of the overall tolerability of study treatments.</t>
  </si>
  <si>
    <t>Fourteen healthy men were selected for the study.</t>
  </si>
  <si>
    <t>The study consisted of two treatment periods (Treatment A and Treatment B), each lasting 6 days, with a washout period of at least 21 days between both warfarin intakes.</t>
  </si>
  <si>
    <t>All subjects were scheduled to receive both Treatment A and Treatment B, according to the randomization list.</t>
  </si>
  <si>
    <t>Treatment A consisted of a single oral dose of 25 mg warfarin sodium (five 5-mg tablets).</t>
  </si>
  <si>
    <t>Treatment B consisted of a single oral intake of 25 mg warfarin sodium (five 5-mg tablets) and one 500-mg tablet of nitazoxanide (with nitazoxanide 500 mg continued twice daily for up to 6 days).</t>
  </si>
  <si>
    <t xml:space="preserve">All 14 subjects received Treatment B, and 13 of the 14 subjects received Treatment A. </t>
  </si>
  <si>
    <t>Pharmacokinetic results were similar in both treatments, and pharmacodynamic parameters were similar in both treatments.</t>
  </si>
  <si>
    <t>Fourteen adverse events occurred in eight subjects after administration of at least one dose of the study drug.</t>
  </si>
  <si>
    <t xml:space="preserve">Eleven adverse events occurred in six subjects after treatment with warfarin and nitazoxanide, </t>
  </si>
  <si>
    <t>and three adverse events occurred in two subjects after treatment with warfarin alone.</t>
  </si>
  <si>
    <t>At discharge, a high hemoglobin level and</t>
  </si>
  <si>
    <t xml:space="preserve"> a low total bilirubin level were reported in both groups.</t>
  </si>
  <si>
    <t>Coadministration of nitazoxanide twice daily for six days did not affect the pharmacokinetic or pharmacodynamic properties of a single 25-mg dose of warfarin sodium.</t>
  </si>
  <si>
    <t>Administration of a single dose of warfarin or combined administration of a single dose of warfarin and multiple doses of nitazoxanide appeared safe and well tolerated.</t>
  </si>
  <si>
    <t>Title = Drug-drug interaction between clopidogrel and the proton pump inhibitors.</t>
  </si>
  <si>
    <t>Abstract = To evaluate the interaction between clopidogrel and proton pump inhibitors (PPIs).</t>
  </si>
  <si>
    <t>Literature retrieval was accessed through PubMed (1980-January 2009), abstracts from 2008 American Heart Association and 2009 Society of Cardiovascular Angiography and Interventions Scientific Sessions, and media press releases using the terms clopidogrel, proton pump inhibitors, cytochrome 2C19, genetic cytochrome P450 polymorphisms, and drug interaction.</t>
  </si>
  <si>
    <t>In addition, reference citations from publications identified in the search were reviewed.</t>
  </si>
  <si>
    <t>Relevant original research articles and review articles were evaluated.</t>
  </si>
  <si>
    <t>Articles were selected if they were published in English and focused on any of the key words or appeared to have substantial content addressing the drug interaction.</t>
  </si>
  <si>
    <t>Recent attention has been placed on a potential interaction observed between clopidogrel and the widely used PPIs.</t>
  </si>
  <si>
    <t>Preliminary evidence suggests that omeprazole interacts with clopidogrel, reducing clopidogrel's antiplatelet effects as measured by various laboratory tests.</t>
  </si>
  <si>
    <t>Most data indicate that the interaction involves the competitive inhibition of the CYP2C19 isoenzyme.</t>
  </si>
  <si>
    <t>The interaction appears to be clinically significant, as several retrospective analyses have shown an increase in adverse cardiovascular outcomes when PPIs and clopidogrel are used concomitantly.</t>
  </si>
  <si>
    <t>However, this may not be a class effect.</t>
  </si>
  <si>
    <t>Available data suggest that omeprazole is the PPI most likely to have a significant interaction with clopidogrel.</t>
  </si>
  <si>
    <t>Further studies are needed to determine that an interaction between the other PPIs and clopidogrel does not exist.</t>
  </si>
  <si>
    <t>In situations in which both clopidogrel and a PPI are indicated, pantoprazole should be used since it is the PPI least likely to interact with clopidogrel.</t>
  </si>
  <si>
    <t>Title = The effect of drug interactions on bleeding risk associated with warfarin therapy in hospitalized patients.</t>
  </si>
  <si>
    <t>Abstract = Bleeding is a serious adverse drug reaction associated with warfarin therapy, often induced by interacting co-medication.</t>
  </si>
  <si>
    <t>We investigated the frequency and clinical consequences of warfarin drug interactions utilizing medical records of 6,772 warfarin-treated in-patients of Turku University Hospital.</t>
  </si>
  <si>
    <t>A total of 48% of warfarin-treated in-patients were exposed to interacting co-medication.</t>
  </si>
  <si>
    <t>Adjusted odds ratio (OR) for bleeding was highest for cytochrome P450 2C9 (CYP2C9) inhibitors (OR 3.6; 95% confidence interval (CI) 2.4-5.6).</t>
  </si>
  <si>
    <t>Non-selective non-steroidal anti-inflammatory drugs (NSAID) and coxibs were associated with a bleeding risk of a similar magnitude (OR 2.6; 95% CI 1.6-4.2 and OR 3.1; 95% CI 1.4-6.7, respectively).</t>
  </si>
  <si>
    <t>Selective serotonin re-uptake inhibitors (SSRI) were associated with a remarkably higher bleeding risk than non-SSRIs (OR 2.6; 95% CI 1.5-4.3 and OR 1.2; 95% CI 0.3-4.3, respectively).</t>
  </si>
  <si>
    <t>Odds ratio for bleeding in the platelet aggregation inhibitor group was 1.6 (95% CI 0.8-3.1).</t>
  </si>
  <si>
    <t xml:space="preserve">We conclude that co-medication in warfarin-treated in-patients is common </t>
  </si>
  <si>
    <t>and should be carefully evaluated to decrease the bleeding risk associated with warfarin therapy.</t>
  </si>
  <si>
    <t>Title = Gastrointestinal safety of nonsteroidal antiinflammatory drugs and selective cyclooxygenase-2 inhibitors in patients on warfarin.</t>
  </si>
  <si>
    <t>Abstract = The interaction between warfarin and nonsteroidal antiinflammatory drugs (NSAIDs) is well known.</t>
  </si>
  <si>
    <t>However, warfarin and NSAIDs are still commonly prescribed together.</t>
  </si>
  <si>
    <t>Selective cyclooxygenase-2 (COX-2) inhibitors, a newer class of NSAID, offer potential advantages over the nonselective NSAIDs in patients treated with warfarin.</t>
  </si>
  <si>
    <t>To study the rates of hospitalization for gastrointestinal (GI) bleeding events in 3 groups of patients: those taking warfarin only, those taking warfarin plus a nonselective NSAID, and those taking warfarin plus a selective COX-2 inhibitor.</t>
  </si>
  <si>
    <t>This was a retrospective cohort analysis in a large nonprofit health maintenance organization.</t>
  </si>
  <si>
    <t>All warfarin users from January 1, 2000, to December 31, 2005, were eligible for inclusion in the study.</t>
  </si>
  <si>
    <t>Eligible patients were grouped by their exposure time to warfarin only, warfarin plus nonselective NSAIDs, or warfarin plus selective COX-2 inhibitor.</t>
  </si>
  <si>
    <t>The study endpoint was hospitalization for a GI bleed.</t>
  </si>
  <si>
    <t>Patients were matched using a propensity scoring methodology.</t>
  </si>
  <si>
    <t>A multivariate Cox proportional hazards model was used to estimate the hazard ratio for GI bleeding between patient cohorts, controlling for age, sex, baseline medical conditions, prior history of GI bleeding, and prescription drug use.</t>
  </si>
  <si>
    <t>The eligible population consisted of 35,548 patients undergoing 46,214 courses of warfarin therapy.</t>
  </si>
  <si>
    <t>The adjusted hazard ratio for hospital-associated GI bleeding in the warfarin plus nonselective NSAID group versus warfarin alone was 3.58 (95% CI 2.31 to 5.55; p &amp;lt; 0.01) and for warfarin plus selective COX-2 inhibitor versus warfarin alone was 1.71 (95% CI 0.60 to 4.84; p = 0.31).</t>
  </si>
  <si>
    <t>For nonselective NSAIDs plus warfarin versus selective COX-2 inhibitor plus warfarin, the adjusted hazard ratio was 3.69 (95% CI 1.42 to 9.60; p = 0.01).</t>
  </si>
  <si>
    <t>In general, nonselective NSAIDs and selective COX-2 inhibitors should be avoided in patients taking warfarin.</t>
  </si>
  <si>
    <t>our results suggest that selective COX-2 inhibitors are associated with fewer hospitalizations for GI bleeding.</t>
  </si>
  <si>
    <t xml:space="preserve">In situations where patients require NSAIDs </t>
  </si>
  <si>
    <t xml:space="preserve">and cannot be managed using other therapies, </t>
  </si>
  <si>
    <t>Title = A comparison of aspirin and clopidogrel with or without proton pump inhibitors for the secondary prevention of cardiovascular events in patients at high risk for gastrointestinal bleeding.</t>
  </si>
  <si>
    <t>Abstract = This study was conducted to compare the risk of recurrent hospitalization for major gastrointestinal (GI) complications (peptic ulcer, bleeding, and perforation) in patients at high GI risk who require ongoing antiplatelet therapy (aspirin [acetylsalicylic acid] or clopidogrel) with or without proton pump inhibitors (PPIs).</t>
  </si>
  <si>
    <t>This population-based, retrospective cohort study employed data from the Taiwanese National Health Insurance database (January 2001 through December 2006) for patients who had a history of hospitalization for GI complications before the initiation of antiplatelet therapy with aspirin or clopidogrel.</t>
  </si>
  <si>
    <t>Recurrent hospitalizations for major GI complications were analyzed using a Cox proportional hazards model, with adjustment for age, sex, ulcer-related medical history, ulcer-related risk factors, and use of ulcer-related medications during follow-up.</t>
  </si>
  <si>
    <t>The propensity score method was applied to adjust for selection bias.</t>
  </si>
  <si>
    <t>The analysis included data from 14,627 patients (12,001 receiving aspirin, 2626 receiving clopidogrel).</t>
  </si>
  <si>
    <t>The incidence of recurrent hospitalization for major GI complications was 0.125 per person-year in aspirin users, 0.103 per person-year in users of aspirin plus a PPI, 0.128 per person-year in clopidogrel users, and 0.152 per person-year in users of clopidogrel plus a PPI.</t>
  </si>
  <si>
    <t>Among aspirin users, those taking PPIs had a significantly lower adjusted risk of hospitalization for major GI complications than did non-PPI users (hazard ratio [HR] = 0.76; 95% CI, 0.64-0.91).</t>
  </si>
  <si>
    <t>Use of a PPI was not associated with a significant risk reduction among clopidogrel users (HR = 1.08; 95% CI, 0.89-1.33).</t>
  </si>
  <si>
    <t xml:space="preserve">An adjusted survival curve for the risk of recurrent hospitalization for major GI complications indicated that the risk increased numerically faster in clopidogrel users compared with those using aspirin plus a PPI, </t>
  </si>
  <si>
    <t>although the mean drug cost per person-year was 5.08 times higher in clopidogrel users than in users of aspirin plus a PPI.</t>
  </si>
  <si>
    <t>In this analysis in patients at high GI risk who were receiving antiplatelet therapy for the secondary prevention of cardiovascular events, aspirin plus a PPI was associated with a reduced risk of recurrent hospitalization for major GI complications.</t>
  </si>
  <si>
    <t>This was not the case for clopidogrel plus a PPI.</t>
  </si>
  <si>
    <t>Title = Cardiovascular outcomes and mortality in patients using clopidogrel with proton pump inhibitors after percutaneous coronary intervention or acute coronary syndrome.</t>
  </si>
  <si>
    <t xml:space="preserve">Abstract = Recent studies have raised concerns about the reduced efficacy of clopidogrel when used concurrently with proton pump inhibitors (PPIs), </t>
  </si>
  <si>
    <t>but those studies may have overestimated the risk.</t>
  </si>
  <si>
    <t>We studied the potential for increased risk of adverse cardiovascular events among users of clopidogrel with versus without concurrent use of PPIs in 3 large cohorts of patients &amp;gt; or =65 years of age, treated between 2001 and 2005.</t>
  </si>
  <si>
    <t>All patients had undergone percutaneous coronary intervention or had been hospitalized for acute coronary syndrome in Pennsylvania, New Jersey, or British Columbia, and subsequently had initiated treatment with clopidogrel.</t>
  </si>
  <si>
    <t>We recorded myocardial infarction hospitalization, death, and revascularization among PPI users and nonusers.</t>
  </si>
  <si>
    <t>We assessed our primary end point of myocardial infarction hospitalization or death using cohort-specific and pooled regression analyses.</t>
  </si>
  <si>
    <t>We entered 18 565 clopidogrel users into our analysis.</t>
  </si>
  <si>
    <t>On a pooled basis, 2.6% of those who also initiated a PPI versus 2.1% of PPI nonusers had a myocardial infarction hospitalization; 1.5% versus 0.9% died; and 3.4% versus 3.1% underwent revascularization.</t>
  </si>
  <si>
    <t>The propensity score-adjusted rate ratio for the primary end point of myocardial infarction or death was 1.22 (95% confidence interval, 0.99 to 1.51); for death, 1.20 (95% confidence interval, 0.84 to 1.70); and for revascularization, 0.97 (95% confidence interval, 0.79 to 1.21).</t>
  </si>
  <si>
    <t>Matched analyses generally yielded similar results.</t>
  </si>
  <si>
    <t xml:space="preserve">Although point estimates indicated a slightly increased risk of myocardial infarction hospitalization or death in older patients initiating both clopidogrel and a PPI, </t>
  </si>
  <si>
    <t>we did not observe conclusive evidence of a clopidogrel-PPI interaction of major clinical relevance.</t>
  </si>
  <si>
    <t xml:space="preserve">Our data suggest that if this effect exists, </t>
  </si>
  <si>
    <t>it is unlikely to exceed a 20% risk increase.</t>
  </si>
  <si>
    <t>Title = Fibrate/Statin initiation in warfarin users and gastrointestinal bleeding risk.</t>
  </si>
  <si>
    <t>Abstract = To evaluate whether initiation of a fibrate or statin increases the risk of hospitalization for gastrointestinal bleeding in warfarin users.</t>
  </si>
  <si>
    <t>We used Medicaid claims data (1999-2003) to perform an observational case-control study nested within person-time exposed to warfarin in those &amp;gt; or =18 years (n=353,489).</t>
  </si>
  <si>
    <t>Gastrointestinal bleeding cases were matched to 50 controls based on index date and state.</t>
  </si>
  <si>
    <t>Chronic warfarin users had an increased odds ratio of gastrointestinal bleeding upon initiation of gemfibrozil (1.88; 95% confidence interval [CI], 1.00-3.54] for the first prescription; 1.75; 95% CI, 0.77-3.95 for the second prescription); simvastatin (1.46; 95% CI, 1.03-2.07 for the first prescription; 1.60; 95% CI, 1.07-2.39 for the second prescription); or atorvastatin (1.39; 95% CI, 1.07-1.81 for the first prescription; 1.05; 95% CI, 0.73-1.52 for the second prescription).</t>
  </si>
  <si>
    <t>In contrast, no increased risk was found with pravastatin initiation (0.75; 95% CI, 0.39-1.46 for the first prescription; 0.90; 95% CI, 0.43-1.91 for the second prescription).</t>
  </si>
  <si>
    <t>Initiation of a fibrate or statin that inhibits CYP3A4 enzymes, including atorvastatin, was associated with an increased risk of hospitalization for gastrointestinal bleeding.</t>
  </si>
  <si>
    <t>Initiation of pravastatin, which is mainly excreted unchanged, was not associated with an increased risk.</t>
  </si>
  <si>
    <t>Title = Phase 1 pharmacokinetic and drug-interaction study of dasatinib in patients with advanced solid tumors.</t>
  </si>
  <si>
    <t>Abstract = The recently developed the Src and Abelson (Abl) kinase inhibitor dasatinib has antitumor effects in epithelial and mesenchymal tumors.</t>
  </si>
  <si>
    <t xml:space="preserve">Preclinical data have indicated that dasatinib is metabolized primarily through cytochrome P450 3A4 (CYP3A4) </t>
  </si>
  <si>
    <t>and may cause QT prolongation.</t>
  </si>
  <si>
    <t>In light of its improved tolerability, the authors were interested in the safety of a once-daily dasatinib regimen.</t>
  </si>
  <si>
    <t>The authors conducted a phase 1 trial of dasatinib in 29 patients with advanced solid tumors.</t>
  </si>
  <si>
    <t>Segment 1 of the trial was short term and sequential and was designed to determine whether the coadministration of the potent CYP3A4 inhibitor ketoconazole had an effect on the pharmacokinetics of dasatinib.</t>
  </si>
  <si>
    <t>Segment 2 was designed to evaluate the safety of dasatinib as dosing was increased.</t>
  </si>
  <si>
    <t>QT intervals were monitored closely in both segments.</t>
  </si>
  <si>
    <t>Efficacy was assessed in Segment 2 using both positron emission tomography and computed tomography.</t>
  </si>
  <si>
    <t>Hematologic toxicities were markedly less than those observed in patients with leukemia, whereas nonhematologic toxicities were similar.</t>
  </si>
  <si>
    <t>The authors determined that the maximum recommended dose was 180 mg once daily based on the incidence of pleural effusion.</t>
  </si>
  <si>
    <t>Coadministration of ketoconazole led to a marked increase in dasatinib exposure, which was correlated with an increase in corrected QT (QTc) values of approximately 6 msec.</t>
  </si>
  <si>
    <t>No adverse cardiac events were observed.</t>
  </si>
  <si>
    <t>The dose-limiting toxic effect for dasatinib was pleural effusion.</t>
  </si>
  <si>
    <t>The pharmacokinetic and cardiac studies indicated that coadministration of dasatinib with potent CYP3A4 inhibitors or agents that prolong the QTc interval should be avoided if possible.</t>
  </si>
  <si>
    <t>Close monitoring for toxicity and dose reduction should be considered</t>
  </si>
  <si>
    <t xml:space="preserve"> if the coadministration of such agents cannot be avoided.</t>
  </si>
  <si>
    <t>Title = Efficacy and safety of fenofibric acid co-administered with low- or moderate-dose statin in patients with mixed dyslipidemia and type 2 diabetes mellitus: results of a pooled subgroup analysis from three randomized, controlled, double-blind trials.</t>
  </si>
  <si>
    <t>Abstract = Monotherapy with lipid-modifying medication is frequently insufficient to normalize lipid abnormalities in patients with mixed dyslipidemia and type 2 diabetes mellitus.</t>
  </si>
  <si>
    <t>To evaluate the efficacy and safety of fenofibric acid + statin combination therapy in this population.</t>
  </si>
  <si>
    <t>A pooled, subgroup analysis of three randomized, controlled, double-blind, 12-week trials.</t>
  </si>
  <si>
    <t>Multiple clinical research facilities in the US and Canada.</t>
  </si>
  <si>
    <t>Patients with mixed dyslipidemia and type 2 diabetes (n = 586).</t>
  </si>
  <si>
    <t>Fenofibric acid (Trilipix) 135 mg monotherapy; low-, moderate-, or high-dose statin monotherapy (rosuvastatin [Crestor] 10, 20, or 40 mg; simvastatin [Zocor] 20, 40, or 80 mg; or atorvastatin [Lipitor] 20, 40, or 80 mg); or fenofibric acid + low- or moderate-dose statin.</t>
  </si>
  <si>
    <t>Mean percentage changes in lipid parameters, percentages of patients achieving optimal serum lipid/apolipoprotein levels, and incidence of adverse events.</t>
  </si>
  <si>
    <t xml:space="preserve">Fenofibric acid + low-dose statin resulted in significantly (p &amp;lt; 0.001) greater mean percentage changes in high-density lipoprotein cholesterol (HDL-C) [16.8%] and triglycerides (-43.9%) than low-dose statin monotherapy (4.7% and -18.1%, respectively) </t>
  </si>
  <si>
    <t>and significantly (p &amp;lt; 0.001) greater reductions in low-density lipoprotein cholesterol (LDL-C) [-34.0%] than fenofibric acid monotherapy (-5.3%).</t>
  </si>
  <si>
    <t xml:space="preserve">Similarly, fenofibric acid + moderate-dose statin resulted in significantly (p &amp;lt; or = 0.011) greater mean percentage changes in HDL-C (16.3%) and triglycerides (-43.4%) than moderate-dose statin monotherapy (8.7% and -24.2%, respectively) </t>
  </si>
  <si>
    <t>and significantly (p &amp;lt; 0.001) greater reductions in LDL-C (-32.6%) than fenofibric acid monotherapy (-5.3%).</t>
  </si>
  <si>
    <t>Compared with low- or moderate-dose statin, fenofibric acid + low- or moderate-dose statin resulted in over 5-fold higher percentages of patients achieving optimal levels of LDL-C, non-HDL-C, apolipoprotein B, HDL-C, and triglycerides simultaneously.</t>
  </si>
  <si>
    <t>Incidence of adverse events was generally similar among treatments.</t>
  </si>
  <si>
    <t xml:space="preserve">Fenofibric acid + statin combination therapy in patients with mixed dyslipidemia and type 2 diabetes was well tolerated </t>
  </si>
  <si>
    <t>and resulted in more comprehensive improvement in the lipid/apolipoprotein profile than either monotherapy.</t>
  </si>
  <si>
    <t>[Clinical trials are registered at www.clinicaltrials.gov: NCT00300482, NCT00300456, and NCT00300469].</t>
  </si>
  <si>
    <t>Title = Early pharmacokinetic and pharmacodynamic effects of mixing lispro with glargine insulin: results of glucose clamp studies in youth with type 1 diabetes.</t>
  </si>
  <si>
    <t>Abstract = OBJECTIVE Clinicians who treat children with type 1 diabetes often try to minimize the number of daily injections to reduce treatment burden and improve compliance.</t>
  </si>
  <si>
    <t xml:space="preserve">Despite the manufacturer's cautions against mixing glargine with rapid-acting insulin analogs, </t>
  </si>
  <si>
    <t>clinical studies have failed to demonstrate deleterious effects of mixing on glucose excursions or A1C levels.</t>
  </si>
  <si>
    <t>However, no formal glucose clamp studies have been performed to determine whether mixing with glargine has an adverse effect on the early pharmacodynamic action of rapid-acting insulin in humans.</t>
  </si>
  <si>
    <t>RESEARCH DESIGN AND METHODS To examine this question, euglycemic glucose clamps were performed twice, in random order, in 11 youth with type 1 diabetes (age 15.1 +/- 3 years, A1C 7.6 +/- 0.6%) with 0.2 units/kg lispro and 0.4 units/kg glargine, given either as separate or as a single mixed injection.</t>
  </si>
  <si>
    <t xml:space="preserve">RESULTS Mixing the two insulins shifted the time action curve to the right, with significantly lower glucose infusion rate (GIR) values after the mixed injections between 60 and 190 min </t>
  </si>
  <si>
    <t>and significantly higher values between 270 and 300 min,</t>
  </si>
  <si>
    <t xml:space="preserve"> lowered the GIR(max) (separate 7.1 +/- 1 vs. mix 3.9 +/- 1, P = 0.03), </t>
  </si>
  <si>
    <t>and markedly delayed the time to reach GIR(max) (separate 116 +/- 8 min vs. mix 209 +/- 15 min, P = 0.004).</t>
  </si>
  <si>
    <t>[4|S|P|3|EN]+(VC|D0|M0)</t>
  </si>
  <si>
    <t>The GIR area under the curve was significantly lower after the mixed injections.</t>
  </si>
  <si>
    <t>Mixing had similar effects on plasma insulin pharmacokinetics.</t>
  </si>
  <si>
    <t>CONCLUSIONS These data demonstrate that mixing lispro with glargine markedly flattens the early pharmacodynamic peak of lispro and causes a shift to the right in the GIR curve changes</t>
  </si>
  <si>
    <t xml:space="preserve"> that might lead to difficulties in controlling meal-related glucose excursions.</t>
  </si>
  <si>
    <t>Title = Long-acting beta-agonists with and without inhaled corticosteroids and catastrophic asthma events.</t>
  </si>
  <si>
    <t>Abstract = It is unclear whether long-acting beta-agonists with concomitant inhaled corticosteroids increase asthma-related intubations and deaths.</t>
  </si>
  <si>
    <t>We pooled data on long-acting beta-agonists with variable and concomitant inhaled corticosteroids to evaluate the risk for catastrophic asthma events.</t>
  </si>
  <si>
    <t>We conducted searches of electronic databases, the US Food and Drug Administration website, clinical-trials registries, and selected references through December 2008.</t>
  </si>
  <si>
    <t>We analyzed randomized controlled trials in patients with asthma, which lasted at least 3 months, evaluated long-acting beta-agonists compared with placebo or long-acting beta-agonists with inhaled corticosteroids compared with corticosteroids alone, and included at least 1 catastrophic event, defined as asthma-related intubation or death.</t>
  </si>
  <si>
    <t>In pooled trial data that included 36,588 participants, long-acting beta-agonists increased catastrophic events 2-fold (Peto odds ratio [OR] 2.10; 95% confidence interval [CI], 1.37-3.22).</t>
  </si>
  <si>
    <t>Statistically significant increases were seen for long-acting beta-agonists with variable corticosteroids compared with placebo (OR 1.83; 95% CI, 1.14-2.95) and for concomitant treatment with corticosteroids compared with corticosteroids alone (OR 3.65; 95% CI, 1.39-9.55).</t>
  </si>
  <si>
    <t>Similar increases in risk were seen for variable and concomitant corticosteroid use, salmeterol and formoterol, and children and adults.</t>
  </si>
  <si>
    <t xml:space="preserve">When the analysis was restricted to trials with controlled corticosteroid use, given as part of the study intervention, </t>
  </si>
  <si>
    <t>concomitant treatment still increased catastrophic events compared with corticosteroids alone (OR 8.19; 95% CI, 1.10-61.18).</t>
  </si>
  <si>
    <t>Long-acting beta-agonists increase the risk for asthma-related intubations and deaths, even when used in a controlled fashion with concomitant inhaled corticosteroids.</t>
  </si>
  <si>
    <t>Title = Effects of folic acid supplementation on the pharmacokinetics and anticoagulant effect of warfarin: an open-label, prospective study of long-term administration in adults.</t>
  </si>
  <si>
    <t>Abstract = Folic acid supplementation in patients with folic acid deficiency has been associated with increased clearance of phenytoin to its cytochrome P450 (CYP) 2C9-mediated metabolite, 5-(4'-hydroxyphenyl)-5-phenylhydantoin.</t>
  </si>
  <si>
    <t>The aim of this study was to determine whether folic acid supplementation increases the dosage requirement of the CYP2C9 substrate warfarin, and the formation clearance of the CYP2C9-mediated product, (S)-7-hydroxywarfarin.</t>
  </si>
  <si>
    <t>Patients aged &amp;gt;or=18 years with folic acid deficiency who were receiving long-term treatment with a stable dosage of warfarin were studied prospectively, before and 30 to 60 days after the initiation of supplementation with folic acid.</t>
  </si>
  <si>
    <t>Warfarin dosage and international normalized ratio (INR) were documented, and the formation clearance of (S)- and (R)-7-hydroxywarfarin and the oral clearance of (S)- and (R)-warfarin were determined.</t>
  </si>
  <si>
    <t>Twenty-four white patients (14 males; mean (SD) age, 55.0 [19.7] years; body mass index, 30.64 [6.8] kg/m(2)) were enrolled.</t>
  </si>
  <si>
    <t>Treatment with folic acid was associated with a significantly increased mean (SD) formation clearance of (S)-7-hydroxywarfarin (1.096 [0.816] vs 1.608 [1.302] mL/min; P = 0.048).</t>
  </si>
  <si>
    <t>Before folic acid supplementation, the mean (SD) warfarin dosage was 5.98 (2.12) mg/d, and the INR was 2.51 (0.55).</t>
  </si>
  <si>
    <t>During supplementation, the warfarin dosage was 6.17 (2.31) mg/d and the INR was 2.63 (0.65) (both, P = NS vs before supplementation).</t>
  </si>
  <si>
    <t>Folic acid supplementation was associated with significantly increased formation clearance of (S)-7-hydroxywarfarin.</t>
  </si>
  <si>
    <t>Changes in warfarin dosage requirements and INR were nonsignificant.</t>
  </si>
  <si>
    <t>Title = Effect of casopitant, a novel NK-1 receptor antagonist, on the pharmacokinetics and pharmacodynamics of steady-state warfarin.</t>
  </si>
  <si>
    <t xml:space="preserve">Abstract = Casopitant, a novel NK-1 receptor antagonist under investigation for the prevention of postoperative and chemotherapy-induced nausea and vomiting, </t>
  </si>
  <si>
    <t>is a weak to moderate inhibitor of CYP3A and a moderate inducer of CYP2C9 in vitro.</t>
  </si>
  <si>
    <t>Furthermore, both CYP enzymes are involved in the metabolism of R- and S-warfarin, respectively.</t>
  </si>
  <si>
    <t>This clinical study was conducted to explore the potential drug-drug interaction between casopitant and warfarin.</t>
  </si>
  <si>
    <t>In total, 97 healthy participants were enrolled and 54 completed the study.</t>
  </si>
  <si>
    <t>Participants received individualized daily dosing of warfarin to an international normalized ratio (INR) of 1.3 to 2.3 over a 14-day period (period 1).</t>
  </si>
  <si>
    <t>Immediately following period 1, participants entered period 2 and were randomized to receive either regimen A (oral casopitant [150 mg day 1, 50 mg days 2 and 3] and warfarin [days 1-10]) or regimen B (oral casopitant 60 mg and warfarin [days 1-14]).</t>
  </si>
  <si>
    <t>INR assessments were performed daily.</t>
  </si>
  <si>
    <t>The steady-state C(max) and AUC of R- and S-warfarin were not altered by regimen A,</t>
  </si>
  <si>
    <t xml:space="preserve"> but R-warfarin AUC was increased 1.31-fold (90% confidence interval [CI]: 1.22, 1.41), and S-warfarin AUC was increased 1.27-fold (90% CI: 1.18, 1.38) on day 14 in regimen B</t>
  </si>
  <si>
    <t>Steady-state INR values were not affected by either casopitant regimen.</t>
  </si>
  <si>
    <t>Title = Outcomes with concurrent use of clopidogrel and proton-pump inhibitors: a cohort study.</t>
  </si>
  <si>
    <t xml:space="preserve">Abstract = Proton-pump inhibitors (PPIs) and clopidogrel are frequently coprescribed, </t>
  </si>
  <si>
    <t>although the benefits and harms of their concurrent use are unclear.</t>
  </si>
  <si>
    <t>To examine the association between concurrent use of PPIs and clopidogrel and the risks for hospitalizations for gastroduodenal bleeding and serious cardiovascular disease.</t>
  </si>
  <si>
    <t>Retrospective cohort study using automated data to identify patients who received clopidogrel between 1999 through 2005 after hospitalization for coronary heart disease.</t>
  </si>
  <si>
    <t>Tennessee Medicaid program.</t>
  </si>
  <si>
    <t>20,596 patients (including 7593 concurrent users of clopidogrel and PPIs) hospitalized for myocardial infarction, coronary artery revascularization, or unstable angina pectoris.</t>
  </si>
  <si>
    <t>Baseline and follow-up drug use was assessed from automated records of dispensed prescriptions.</t>
  </si>
  <si>
    <t>Primary outcomes were hospitalizations for gastroduodenal bleeding and serious cardiovascular disease (fatal or nonfatal myocardial infarction or sudden cardiac death, stroke, or other cardiovascular death).</t>
  </si>
  <si>
    <t>Pantoprazole and omeprazole accounted for 62% and 9% of concurrent PPI use, respectively.</t>
  </si>
  <si>
    <t>Adjusted incidence of hospitalization for gastroduodenal bleeding in concurrent PPI users was 50% lower than that in nonusers (hazard ratio, 0.50 [95% CI, 0.39 to 0.65]).</t>
  </si>
  <si>
    <t>For patients at highest risk for bleeding, PPI use was associated with an absolute reduction of 28.5 (CI, 11.7 to 36.9) hospitalizations for gastroduodenal bleeding per 1000 person-years.</t>
  </si>
  <si>
    <t>The hazard ratio associated with concurrent PPI use for risk for serious cardiovascular disease was 0.99 (CI, 0.82 to 1.19) for the entire cohort and 1.01 (CI, 0.76 to 1.34) for the subgroup of patients who had percutaneous coronary interventions with stenting during the qualifying hospitalization.</t>
  </si>
  <si>
    <t>Unmeasured confounding and misclassification of exposure (no information on adherence or over-the-counter use of drugs) and end points (not confirmed by medical record review) were possible.</t>
  </si>
  <si>
    <t>Because many patients entered the cohort from hospitals with relatively few cohort members,</t>
  </si>
  <si>
    <t xml:space="preserve"> the analysis relied on the assumption that after adjustment for observed covariates, PPI users from one such hospital could be compared with nonusers from a different hospital.</t>
  </si>
  <si>
    <t>In patients with serious coronary heart disease treated with clopidogrel, concurrent PPI use was associated with reduced incidence of hospitalizations for gastroduodenal bleeding.</t>
  </si>
  <si>
    <t xml:space="preserve">The corresponding point estimate for serious cardiovascular disease was not increased; </t>
  </si>
  <si>
    <t>however, the 95% CI included a clinically important increased risk.</t>
  </si>
  <si>
    <t>Agency for Healthcare Research and Quality and National Heart, Lung, and Blood Institute.</t>
  </si>
  <si>
    <t>Title = Hemorrhage during warfarin therapy associated with cotrimoxazole and other urinary tract anti-infective agents: a population-based study.</t>
  </si>
  <si>
    <t xml:space="preserve">Abstract = Some antibiotic agents, including cotrimoxazole, inhibit the metabolism of warfarin sodium </t>
  </si>
  <si>
    <t>and possibly increase the risk of hemorrhage.</t>
  </si>
  <si>
    <t>We examined the risk of upper gastrointestinal (UGI) tract hemorrhage in older patients receiving warfarin in combination with antibiotics commonly used to treat urinary tract infection, with a focus on cotrimoxazole.</t>
  </si>
  <si>
    <t>This population-based, nested case-control study using health care databases in Ontario, Canada, between April 1, 1997, and March 31, 2007, identified residents 66 years or older who were continuously treated with warfarin.</t>
  </si>
  <si>
    <t>Cases were hospitalized with UGI tract hemorrhage.</t>
  </si>
  <si>
    <t>For each case, we selected up to 10 age- and sex-matched control subjects.</t>
  </si>
  <si>
    <t>We calculated adjusted odds ratios (aORs) for exposure to cotrimoxazole, amoxicillin trihydrate, ampicillin trihydrate, ciprofloxacin hydrochloride, nitrofurantoin, and norfloxacin within 14 days before the UGI tract hemorrhage.</t>
  </si>
  <si>
    <t>We identified 134 637 patients receiving warfarin, of whom 2151 cases were hospitalized for UGI tract hemorrhage.</t>
  </si>
  <si>
    <t>Cases were almost 4 times more likely than controls to have recently received cotrimoxazole (aOR, 3.84; 95% confidence interval [CI], 2.33-6.33).</t>
  </si>
  <si>
    <t xml:space="preserve">Treatment with ciprofloxacin was also associated with increased risk (aOR, 1.94; 95% CI, 1.28-2.95), </t>
  </si>
  <si>
    <t>but no significant association was observed with amoxicillin or ampicillin (1.37; 0.92-2.05), nitrofurantoin (1.40; 0.71-2.75), or norfloxacin (0.38; 0.12-1.26).</t>
  </si>
  <si>
    <t>Compared with amoxicillin or ampicillin, cotrimoxazole prescription was associated with an almost 3-fold risk (ratio of ORs, 2.80; 95% CI, 1.48-5.32).</t>
  </si>
  <si>
    <t>Among older patients receiving warfarin, cotrimoxazole is associated with a significantly higher risk of UGI tract hemorrhage than other commonly used antibiotics.</t>
  </si>
  <si>
    <t>Whenever possible, clinicians should prescribe alternative antibiotics in patients receiving warfarin.</t>
  </si>
  <si>
    <t>Title = Positive and negative drug selection pressures on the N348I connection domain mutation: new insights from in vivo data.</t>
  </si>
  <si>
    <t>Abstract = There is conflicting evidence on specific reverse transcriptase inhibitors to which the N348I mutation in the connection domain of HIV type-1 reverse transcriptase confers resistance.</t>
  </si>
  <si>
    <t>Here, we examined associations between the emergence of N348I and antiretroviral history in a large clinical database.</t>
  </si>
  <si>
    <t>We analysed 5,353 resistance tests (that were sequenced beyond codon 348) among 2,266 antiretroviral-experienced patients.</t>
  </si>
  <si>
    <t>Associations between N348I and individual antiretroviral drug exposure were estimated using a matched case-control approach.</t>
  </si>
  <si>
    <t>Cases were defined as the first resistance test where N348I was detected; for each case, the 10 closest (in calendar time) N348N tests were selected as controls.</t>
  </si>
  <si>
    <t>Odds ratios (ORs) adjusted for effects of all other drugs were estimated by conditional logistic regression.</t>
  </si>
  <si>
    <t>N348I was detected in 198 (8.7%) cases.</t>
  </si>
  <si>
    <t>Drugs that were statistically significantly positively associated with N348I were efavirenz (OR 1.55, 95% confidence interval [CI] 1.08-2.23; P=0.017) and nevirapine (OR 2.06, 95% CI 1.49-2.85; P&amp;lt;0.001).</t>
  </si>
  <si>
    <t>Tenofovir disoproxil fumarate (TDF) was significantly negatively associated (OR 0.27, 95% CI 0.15-0.48; P&amp;lt;0.001) with N348I.</t>
  </si>
  <si>
    <t>Similar findings were observed when the analysis was repeated to include only those tests within 2 years of the resistance test.</t>
  </si>
  <si>
    <t>Effects for zidovudine and stavudine were evident only in an additional analysis, which considered exposure to both drugs jointly within 2 years prior to the resistance test: exposure to zidovudine alone (OR 4.61, 95% CI 1.83-11.61; P&amp;lt;0.001) and exposure to stavudine alone (OR 3.39, 95% CI 1.32-8.71; P=0.011).</t>
  </si>
  <si>
    <t>This is the first clinical evidence to suggest that efavirenz might select for N348I in addition to nevirapine, that stavudine might select for N348I in addition to zidovudine and that TDF might protect against the mutation.</t>
  </si>
  <si>
    <t>Title = Risk of rehospitalization for patients using clopidogrel with a proton pump inhibitor.</t>
  </si>
  <si>
    <t>Abstract = Recent pharmacodynamic and retrospective clinical analyses have suggested that proton pump inhibitors (PPIs) may modify the antiplatelet effects of clopidogrel bisulfate.</t>
  </si>
  <si>
    <t>We conducted a retrospective cohort study of persons enrolled in a multistate health insurance plan with commercial and Medicare clients to evaluate adverse clinical outcomes in patients using clopidogrel plus a PPI compared with clopidogrel alone.</t>
  </si>
  <si>
    <t>Patients who were discharged from the hospital after myocardial infarction (MI) or coronary stent placement and treated with clopidogrel plus a PPI (n = 1033) were matched 1:1 (using propensity scoring) with patients with similar cardiovascular risk factors treated with clopidogrel alone.</t>
  </si>
  <si>
    <t>Rehospitalizations for MI or coronary stent placement were evaluated for up to 360 days.</t>
  </si>
  <si>
    <t>A subanalysis was conducted to study the impact of pantoprazole sodium, the most used PPI.</t>
  </si>
  <si>
    <t>Patients who received clopidogrel plus a PPI had a 93% higher risk of rehospitalization for MI (adjusted hazard ratio, 1.93; 95% confidence interval, 1.05-3.54; P = .03) and a 64% higher risk of rehospitalization for MI or coronary stent placement (1.64; 1.16-2.32; P = .005) than did patients receiving clopidogrel alone.</t>
  </si>
  <si>
    <t>Increased risk of rehospitalization for MI or coronary stent placement was also observed for the subgroup of patients receiving clopidogrel plus pantoprazole (adjusted hazard ratio, 1.91; 95% confidence interval, 1.19-3.06; P = .008).</t>
  </si>
  <si>
    <t>Patients who received clopidogrel plus a PPI had a significantly higher risk of rehospitalization for MI or coronary stent placement than did patients receiving clopidogrel alone.</t>
  </si>
  <si>
    <t>Prospective clinical trials and laboratory analyses of biochemical interactions are warranted to further evaluate the potential impact of PPIs on the efficacy of clopidogrel.</t>
  </si>
  <si>
    <t>Title = PPI use in patients commenced on clopidogrel: a retrospective cross-sectional evaluation.</t>
  </si>
  <si>
    <t>Abstract = Antiplatelet therapy with aspirin and clopidogrel is an important component of the management of acute coronary syndrome,</t>
  </si>
  <si>
    <t xml:space="preserve"> but it also increases the risk of bleeding.</t>
  </si>
  <si>
    <t>There are no formal guidelines about the use of a proton pump inhibitor (PPI) for gastroprotection in patients on clopidogrel.</t>
  </si>
  <si>
    <t>This study assessed how many patients in the Royal Darwin Hospital (RDH) and the Royal Hobart Hospital (RHH) prescribed clopidogrel and at risk of bleeding were co-prescribed PPIs.</t>
  </si>
  <si>
    <t>We conducted a retrospective cohort study using a pharmacy database to select all patients commenced on clopidogrel in a 1-year period.</t>
  </si>
  <si>
    <t>We identified all patients newly prescribed clopidogrel and determined the proportion that had a risk factor for bleeding and also received a PPI.</t>
  </si>
  <si>
    <t>We also assessed the effect of the use of PPIs on the number of reported bleeds.</t>
  </si>
  <si>
    <t>The final study cohort consisted of 385 patients who had been newly prescribed clopidogrel.</t>
  </si>
  <si>
    <t>Of all patients discharged on clopidogrel, 95.6% (368/385) had &amp;gt;or=1 risk factor for bleeding.</t>
  </si>
  <si>
    <t>One hundred and twenty-eight of these patients [128/368, (34.8%)] were discharged on a PPI.</t>
  </si>
  <si>
    <t>without a risk factor for bleeding not discharged on a PPI (11.1% vs. 1.8%; P &amp;lt; 0.01).</t>
  </si>
  <si>
    <t xml:space="preserve">Patients on dual antiplatelet therapy with an additional risk factor for bleeding </t>
  </si>
  <si>
    <t xml:space="preserve">and not discharged on a PPI were more likely to develop a major bleed than patients on dual antiplatelet therapy </t>
  </si>
  <si>
    <t xml:space="preserve">not discharged on a PPI had a higher probability (borderline significance) of major bleeding, </t>
  </si>
  <si>
    <t>compared with patients on dual antiplatelet therapy with an additional risk factor for bleeding discharged on a PPI [PPI: 1/60, (1.7%) vs. no PPI: 6/54, (11.1%); P = 0.05].</t>
  </si>
  <si>
    <t>Our results indicate that PPIs may only lower the probability of major bleeding in patients treated with dual antiplatelet therapy, who possess additional risk factor(s) for bleeding.</t>
  </si>
  <si>
    <t xml:space="preserve">Title = Reversible elevations of serum creatinine levels </t>
  </si>
  <si>
    <t>but no effect on glomerular filtration during treatment with the direct thrombin inhibitor AZD0837.</t>
  </si>
  <si>
    <t>Abstract = Reversible mean increases in serum creatinine (approx. 10%) have been observed during clinical investigations of the oral direct thrombin inhibitor AZD0837.</t>
  </si>
  <si>
    <t xml:space="preserve">The aim of this study was to evaluate whether the increase in s-creatinine is due to a </t>
  </si>
  <si>
    <t xml:space="preserve">decrease in renal glomerular filtration rate (GFR) </t>
  </si>
  <si>
    <t>or an inhibition of the tubular secretion of creatinine.</t>
  </si>
  <si>
    <t>Thirty healthy subjects aged 60-71 years were enrolled in an open-label, randomised, placebo-controlled, two-way crossover study (D1250C00033) in which they received AZD0837 450 mg extended-release formulation once daily for 8 days.</t>
  </si>
  <si>
    <t>Cimetidine was co-administered on Days 6-8 during both treatment periods.</t>
  </si>
  <si>
    <t>Blood and urine samples were collected for assessment of s-creatinine, s-cystatin C, endogenous creatinine clearance (CrCl) and urinary markers of renal damage.</t>
  </si>
  <si>
    <t>GFR was measured by the plasma clearance of iohexol.</t>
  </si>
  <si>
    <t xml:space="preserve">A 6% increase in mean s-creatinine, </t>
  </si>
  <si>
    <t>but no increase in s-cystatin C, was observed during treatment with AZD0837.</t>
  </si>
  <si>
    <t>Co-administration of cimetidine resulted in a 21% increase in s-creatinine.</t>
  </si>
  <si>
    <t>A significant decrease in CrCl was found during AZD0837 treatment compared with placebo [-5.73 ml/min; 95% confidence interval (CI) -11.3 to -0.12].</t>
  </si>
  <si>
    <t>No significant difference in GFR (-1.6 ml/min/1.73 m(2); 90% CI -3.7 to 0.5) was seen during treatment with AZD0837 versus placebo.</t>
  </si>
  <si>
    <t>No changes in renal damage markers were found during the treatment periods.</t>
  </si>
  <si>
    <t>but no decrease in GFR, were found during treatment with AZD0837.</t>
  </si>
  <si>
    <t xml:space="preserve">An increase in s-creatinine </t>
  </si>
  <si>
    <t xml:space="preserve">and a decrease in CrCl, </t>
  </si>
  <si>
    <t>These findings suggest that inhibition of the renal tubular secretion of creatinine is the likely cause of the observed increase in s-creatinine.</t>
  </si>
  <si>
    <t>Title = Drug interaction between itraconazole and bortezomib: exacerbation of peripheral neuropathy and thrombocytopenia induced by bortezomib.</t>
  </si>
  <si>
    <t xml:space="preserve">Abstract = To investigate whether a drug interaction exists between bortezomib and the cytochrome P450 (CYP) 3A4 inhibitor itraconazole and/or the CYP2C19 inhibitor lansoprazole </t>
  </si>
  <si>
    <t>that results in increased severity of bortezomib-induced peripheral neuropathy and thrombocytopenia.</t>
  </si>
  <si>
    <t>Retrospective medical record review.</t>
  </si>
  <si>
    <t>Hematology-oncology ward of a university-affiliated hospital in Japan.</t>
  </si>
  <si>
    <t>Six adults with relapsed multiple myeloma who received intravenous bortezomib plus oral dexamethasone as the first course of a 21-day cycle between July 2007 and December 2008.</t>
  </si>
  <si>
    <t>Four of the six patients were treated concomitantly with itraconazole or lansoprazole: two with itraconazole, one with lansoprazole, and one with both itraconazole and lansoprazole.</t>
  </si>
  <si>
    <t>Using the National Cancer Institute's Common Terminology Criteria for Adverse Events, we identified the presence and graded the severity of peripheral neuropathy and thrombocytopenia before and during each patient's first 21-day course of bortezomib plus dexamethasone therapy.</t>
  </si>
  <si>
    <t>All three patients who received itraconazole experienced new or worsening peripheral neuropathy; they also experienced grade 4 thrombocytopenia.</t>
  </si>
  <si>
    <t xml:space="preserve">The patient who received lansoprazole alone, </t>
  </si>
  <si>
    <t xml:space="preserve">as well as the two patients who did not receive itraconazole or lansoprazole, </t>
  </si>
  <si>
    <t>had no changes in either adverse effect.</t>
  </si>
  <si>
    <t>We also evaluated the relationship between peripheral neuropathy and bortezomib plus dexamethasone therapy by using the Naranjo adverse drug reaction probability scale, and a probable relationship was found.</t>
  </si>
  <si>
    <t>We further assessed whether a drug interaction between bortezomib and itraconazole and/or lansoprazole had occurred involving the CYP3A4 and/or the CYP2C19 pathways, respectively-resulting in increased severity of the bortezomib-induced peripheral neuropathy and thrombocytopenia-by using the Horn drug interaction probability scale.</t>
  </si>
  <si>
    <t>We found that the occurrence of this drug interaction was strongly supported.</t>
  </si>
  <si>
    <t>Itraconazole appears to exacerbate peripheral neuropathy and thrombocytopenia induced by bortezomib;</t>
  </si>
  <si>
    <t xml:space="preserve"> however, the mechanism of this drug interaction is unknown.</t>
  </si>
  <si>
    <t>Clinicians should closely monitor for bortezomib-induced adverse effects when itraconazole, or any other potent CYP3A4 inhibitor, is administered concomitantly with bortezomib.</t>
  </si>
  <si>
    <t>Title = Trimethoprim-sulfamethoxazole-induced hyperkalemia in patients receiving inhibitors of the renin-angiotensin system: a population-based study.</t>
  </si>
  <si>
    <t xml:space="preserve">Abstract = Trimethoprim therapy can cause hyperkalemia </t>
  </si>
  <si>
    <t>and is often coprescribed with angiotensin-converting enzyme inhibitors (ACEIs) or angiotensin receptor blockers (ARBs).</t>
  </si>
  <si>
    <t>The objective of this study was to characterize the risk of hyperkalemia-associated hospitalization in elderly patients who were being treated with trimethoprim-sulfamethoxazole along with either an ACEI or an ARB.</t>
  </si>
  <si>
    <t>We conducted a population-based, nested case-control study of a cohort of elderly patients 66 years or older who were residents of Ontario, Canada, and who were receiving continuous therapy with either an ACEI or an ARB.</t>
  </si>
  <si>
    <t>Case patients were those with a hyperkalemia-associated hospitalization within 14 days of receiving a prescription for trimethoprim-sulfamethoxazole, amoxicillin, ciprofloxacin, norfloxacin, or nitrofurantoin.</t>
  </si>
  <si>
    <t>For each case, we identified up to 4 control patients from the same cohort matched for age, sex, and presence or absence of chronic renal disease and diabetes.</t>
  </si>
  <si>
    <t>Odds ratios were determined for the association between hyperkalemia-associated hospitalization and previous antibiotic use.</t>
  </si>
  <si>
    <t>During the 14-year study period, we identified 4148 admissions involving hyperkalemia, 371 of which occurred within 14 days of antibiotic exposure.</t>
  </si>
  <si>
    <t>Compared with amoxicillin, the use of trimethoprim-sulfamethoxazole was associated with a nearly 7-fold increased risk of hyperkalemia-associated hospitalization (adjusted odds ratio, 6.7; 95% confidence interval, 4.5-10.0).</t>
  </si>
  <si>
    <t>No such risk was found with the use of comparator antibiotics.</t>
  </si>
  <si>
    <t>Among older patients treated with ACEIs or ARBs, the use of trimethoprim-sulfamethoxazole is associated with a major increase in the risk of hyperkalemia-associated hospitalization relative to other antibiotics.</t>
  </si>
  <si>
    <t>Alternate antibiotic therapy should be considered in these patients when clinically appropriate.</t>
  </si>
  <si>
    <t>Title = Anti-infectives and the risk of severe hypoglycemia in users of glipizide or glyburide.</t>
  </si>
  <si>
    <t>Abstract = The objective of this study was to evaluate whether orally administered anti-infectives increase the risk of severe hypoglycemia in users of glipizide or glyburide.</t>
  </si>
  <si>
    <t>We performed two case-control studies and two case-crossover studies using US Medicaid data.</t>
  </si>
  <si>
    <t>All the anti-infectives examined were associated with an elevated risk of severe hypoglycemia.</t>
  </si>
  <si>
    <t>Using cephalexin as the reference category, in glipizide users, statistically significant associations were found with co-trimoxazole (odds ratio (OR) = 3.14; 95% confidence interval (CI): 1.83-5.37); clarithromycin (OR = 2.90; 95% CI: 1.69-4.98); fluconazole (OR = 2.53; 95% CI: 1.23-5.23); and levofloxacin (OR = 2.09; 95% CI: 1.35-3.25).</t>
  </si>
  <si>
    <t>In glyburide users, with cephalexin as the reference, statistically significant associations were found with clarithromycin (OR = 5.02; 95% CI: 3.35-7.54); levofloxacin (OR = 2.83; 95% CI: 1.73-4.62); co-trimoxazole (OR = 2.68; 95% CI: 1.59-4.52); fluconazole (OR = 2.20; 95% CI: 1.04-4.68); and ciprofloxacin (OR = 2.08; 95% CI: 1.23-3.52).</t>
  </si>
  <si>
    <t>In conclusion, exposure to all studied anti-infective agents were associated with subsequent severe hypoglycemia.</t>
  </si>
  <si>
    <t>Using cephalexin as the reference, drug-drug interactions were evident with ciprofloxacin (in glyburide users only), clarithromycin, co-trimoxazole, fluconazole, and levofloxacin.</t>
  </si>
  <si>
    <t>Title = Histamine2-receptor antagonists are an alternative to proton pump inhibitor in patients receiving clopidogrel.</t>
  </si>
  <si>
    <t>Abstract = Previous observational studies reported that concomitant use of clopidogrel and proton pump inhibitors (PPIs) in patients with prior acute coronary syndrome (ACS) was associated with adverse cardiovascular outcomes.</t>
  </si>
  <si>
    <t>We investigated whether H(2)-receptor antagonist (H(2)RA) is an alternative to PPI in patients with ACS.</t>
  </si>
  <si>
    <t>We conducted a population-based retrospective cohort study of 6552 patients in Taiwan discharged for ACS between 2002 and 2005.</t>
  </si>
  <si>
    <t>Patients were divided into 5 cohorts: clopidogrel plus H(2)RA (n = 252), clopidogrel plus PPI (n = 311), clopidogrel alone (n = 5551), H(2)RA alone (n = 235), and PPI alone (n = 203).</t>
  </si>
  <si>
    <t>The primary outcome was rehospitalization for ACS or all-cause mortality within 3 month of rehospitalization.</t>
  </si>
  <si>
    <t>The 1-year cumulative incidence of the primary outcome was 26.8% (95% CI: 21.5%-33.0%) in the clopidogrel plus H(2)RA cohort and 33.2% (95% CI: 27.8%-39.4%) in the clopidogrel plus PPI cohort, compared with 11.6% (95% CI: 10.8%-12.5%) in the clopidogrel alone cohort (P &amp;lt; .0001).</t>
  </si>
  <si>
    <t>No significant difference was observed between the PPI alone cohort (11.0%; 95% CI: 7.1%-16.8%), the H(2)RA alone cohort (11.8%; 95% CI: 8.2%-16.8%), and the clopidogrel alone cohort in terms of the primary outcome.</t>
  </si>
  <si>
    <t>The number needed to harm was 7 with concomitant H(2)RA and 5 with concomitant PPI.</t>
  </si>
  <si>
    <t>On multivariate analysis, concomitant H(2)RA and PPI were independent risk factors predicting adverse outcomes (adjusted hazard ratios, 2.48 and 3.20, respectively; P &amp;lt; .0001).</t>
  </si>
  <si>
    <t>Concomitant use of clopidogrel and H(2)RA or PPI after hospital discharge for ACS is associated with increased risk of adverse outcomes.</t>
  </si>
  <si>
    <t>Title = Incidence and possible risk factors for clinical upper gastrointestinal events in patients taking selective cyclooxygenase-2 inhibitors: A prospective, observational, cohort study in Taiwan.</t>
  </si>
  <si>
    <t>Abstract = Use of selective cyclooxygenase (COX)-2 inhibitors is associated with a better gastrointestinal (GI) safety profile than use of other NSAIDs.</t>
  </si>
  <si>
    <t>However, the risk factors for clinical upper GI events (symptomatic ulcers and ulcer complications) in COX-2 inhibitor users have been rarely evaluated in the past.</t>
  </si>
  <si>
    <t>The aim of this study was to assess the annual incidence of and identify the risk factors for clinical upper GI events in chronic COX-2 inhibitor (celecoxib and etoricoxib) users.</t>
  </si>
  <si>
    <t xml:space="preserve">A prospective, hospital-based, observational cohort study was conducted in patients taking COX-2 inhibitors (celecoxib or etoricoxib) </t>
  </si>
  <si>
    <t>without comorbidity.</t>
  </si>
  <si>
    <t>COX-2 inhibitor prescription was conducted according to the guidelines issued by the Taiwan National Health Insurance and was identified by the computerized prescribing system of the Taipei Veterans General Hospital, Taipei, Taiwan.</t>
  </si>
  <si>
    <t>Patients with cardiovascular disease, pulmonary, hepatic or renal insufficiency, or malignancy were excluded.</t>
  </si>
  <si>
    <t>Patients received regular follow-up once a month.</t>
  </si>
  <si>
    <t>Between visits, patients were asked to report to the outpatient clinic if they had persistent ulcer or GI symptoms (dyspepsia, vomiting, nausea, heartburn, or acid regurgitation)</t>
  </si>
  <si>
    <t xml:space="preserve"> not relieved by antacids for 1 week,</t>
  </si>
  <si>
    <t xml:space="preserve"> or to the emergency department if they had evidence of GI bleeding or ulcer complications (melena, hematemesis, hematochezia, or sudden onset of severe epigastric pain).</t>
  </si>
  <si>
    <t>Endoscopy was performed to document any gastroduodenal ulcers with or without ulcer complications.</t>
  </si>
  <si>
    <t>The primary end point was the annual incidence and the significant risk factors for clinical upper GI events (symptomatic ulcers and ulcer complications).</t>
  </si>
  <si>
    <t>A total of 1158 COX-2 inhibitor users were identified;</t>
  </si>
  <si>
    <t xml:space="preserve"> 96 refused to participate and 129 were excluded.</t>
  </si>
  <si>
    <t>The mean (SD) age of the remaining 933 COX-2 inhibitor users was 69 (15) years with 528 women (56.6%) and 405 men (43.4%).</t>
  </si>
  <si>
    <t>Mean time of follow-up was 12.4 months.</t>
  </si>
  <si>
    <t>The annual incidence of clinical upper GI events in these patients taking COX-2 inhibitors was 4.6% (44 events/959 patient-years), with symptomatic ulcers in 3.6% and ulcer complications in 1.0%.</t>
  </si>
  <si>
    <t>Multivariate logistic regression analysis found that a history of peptic ulcer disease (PUD) (odds ratio [OR = 4.61; 95% CI, 1.86-11.40; P = 0.001), concomitant use of steroids (OR = 2.99; 95% CI, 1.39-6.46; P = 0.005), aspirin (OR = 13.47; 95% CI, 5.89-30.82; P &amp;lt; 0.001), and other NSAIDs (OR = 60.49; 95% CI, 11.93-306.64; P &amp;lt; 0.001) were significant independent risk factors for clinical upper GI events in these patients taking COX-2 inhibitors.</t>
  </si>
  <si>
    <t>Age &amp;gt;60 years was not found to be a risk factor.</t>
  </si>
  <si>
    <t xml:space="preserve">The annual incidence of clinical upper GI events was 4.6% in these Taiwanese patients </t>
  </si>
  <si>
    <t>without comorbidity taking COX-2 inhibitors.</t>
  </si>
  <si>
    <t>A history of PUD and concomitant use of steroids, aspirin, or other NSAIDs, were found to be significant risk factors for clinical upper GI events in these patients.</t>
  </si>
  <si>
    <t>Title = Efficacy of the addition of prokinetics for proton pump inhibitor (PPI) resistant non-erosive reflux disease (NERD) patients: significance of frequency scale for the symptom of GERD (FSSG) on decision of treatment strategy.</t>
  </si>
  <si>
    <t>Abstract = Non-erosive reflux disease (NERD) is a more difficult to treat than reflux esophagitis (RE) due to the high prevalence of PPI resistance.</t>
  </si>
  <si>
    <t>Consequently, the treatment strategy for NERD is yet to be established.</t>
  </si>
  <si>
    <t>Subjects were 467 GERD patients (NERD 349, RE 118, 47.4 +/- 16.7 years) with reflux symptoms such as heartburn.</t>
  </si>
  <si>
    <t>PPI was administered for 2 weeks, and total score (TS) of symptoms, seven items of reflux symptoms e.g. heartburn (reflux score: RS), and five items of dyspeptic symptoms e.g. heavy stomach (dyspeptic score: DS) were assessed using the frequency scale for the symptoms of GERD (FSSG), a GERD-specific questionnaire developed in Japan.</t>
  </si>
  <si>
    <t>Improvement &amp;lt;50% in TS was defined as non-responder.</t>
  </si>
  <si>
    <t>Patients' background, and pretreatment TS, RS, DS, and 12 items of FSSG were assessed.</t>
  </si>
  <si>
    <t>Furthermore, the effect of additional prokinetics (4 weeks) for 117 PPI non-response NERD patients was also examined.</t>
  </si>
  <si>
    <t>Younger age, constipation, higher TS, DS, F2 (bloated stomach), 3 (heavy stomach), 5 (sick feeling after meal), 8 (satiety during meal) in FSSG were factors to be PPI non-responders in NERD.</t>
  </si>
  <si>
    <t>Significant improvement in TS were observed (pretreatment: 17.4 +/- 7.7 vs. 2 weeks 14.6 +/- 6.0 vs. 6 weeks 7.7 +/- 5.2, p&amp;lt;0.0001) after the addition of prokinetics in PPI non-response NERD.</t>
  </si>
  <si>
    <t>Younger age, constipation, dysmotility were factors of PPI non-response in NERD.</t>
  </si>
  <si>
    <t>As high DS is correlated with PPI non-response,</t>
  </si>
  <si>
    <t xml:space="preserve"> it is indicated that patients with strong dysmotility and functional dyspepsia complication might be PPI resistant.</t>
  </si>
  <si>
    <t>The efficacy of additional prokinetics for PPI non-response NERD was observed.</t>
  </si>
  <si>
    <t>Title = Influences of different proton pump inhibitors on the anti-platelet function of clopidogrel in relation to CYP2C19 genotypes.</t>
  </si>
  <si>
    <t>Abstract = Active metabolism of clopidogrel is mainly mediated by CYP2C19.</t>
  </si>
  <si>
    <t>There are genetic differences in the activity of CYP2C19.</t>
  </si>
  <si>
    <t>Therefore, active metabolism of clopidogrel is affected by CYP2C19 genotypes.</t>
  </si>
  <si>
    <t>The main metabolizing enzyme of proton pump inhibitors (PPIs) is CYP2C19.</t>
  </si>
  <si>
    <t>Therefore, the anti-platelet function of clopidogrel is attenuated by concomitant use of PPIs.</t>
  </si>
  <si>
    <t>There are differences in the metabolic disposition among different PPIs.</t>
  </si>
  <si>
    <t>Affinity to CYP2C19 differs among different PPIs.</t>
  </si>
  <si>
    <t>Whether a PPI attenuates the efficacy of clopidogrel depends on CYP2C19.</t>
  </si>
  <si>
    <t xml:space="preserve">Individuals who are decreased metabolizers, i.e. carriers the allele of CYP2C19*2 and/or *3, </t>
  </si>
  <si>
    <t>are more likely to convert from 'responder' to 'non-responder' to clopidogrel when placed on a concomitant PPI.</t>
  </si>
  <si>
    <t>We found that rabeprazole, whose affinity to CYP2C19 has been considered lower, attenuated the efficacy of clopidogrel.</t>
  </si>
  <si>
    <t>* We tested whether the separate dosing of a PPI and clopidogrel decreased the risk of attenuation of clopidogrel efficacy.</t>
  </si>
  <si>
    <t>We unfortunately found that separate dosing did not avoid the problematic interaction between clopidogrel and a PPI in subject's with CYP2C19*2 and/or CYP2C19*3.</t>
  </si>
  <si>
    <t>The efficacy of clopidogrel is influenced by CYP2C19 genotypes and substrates of CYP2C19, such as proton pump inhibitors (PPIs).</t>
  </si>
  <si>
    <t>We assessed the influence of three different PPIs on the anti-platelet function of clopidogrel in relation to CYP2C19 genotype status.</t>
  </si>
  <si>
    <t>Thirty-nine healthy volunteers with different CYP2C19 genotypes took clopidogrel 75 mg with or without omeprazole 20 mg, lansoprazole 30 mg or rabeprazole 20 mg in the morning for 7 days.</t>
  </si>
  <si>
    <t>The influence of the three PPIs on the anti-platelet function of clopidogrel was determined.</t>
  </si>
  <si>
    <t>A less than 30% inhibition of platelet aggregation (IPA) during clopidogrel dosing was defined as a 'low responder'.</t>
  </si>
  <si>
    <t>We also examined whether evening dosing of omeprazole could prevent the interaction with clopidogrel dosed in the morning.</t>
  </si>
  <si>
    <t>In rapid metabolizers (RMs, *1/*1, n=15) of CYP2C19, omeprazole and rabeprazole significantly attenuated the anti-platelet function of clopidogrel.</t>
  </si>
  <si>
    <t xml:space="preserve">In decreased metabolizers (DMs, carriers of *2 and/or *3, n=24), </t>
  </si>
  <si>
    <t>there was a large variation in IPA and there was a trend</t>
  </si>
  <si>
    <t xml:space="preserve"> but no significant decrease in IPA when placed on a concomitant PPI.</t>
  </si>
  <si>
    <t>Some DMs became 'low-responders' when placed on a concomitant PPI.</t>
  </si>
  <si>
    <t xml:space="preserve">Evening omeprazole dose in RMs did not seem to cause a significant decrease in IPA in contrast to morning dosing, </t>
  </si>
  <si>
    <t>but did so in DMs.</t>
  </si>
  <si>
    <t>The three PPIs affected the efficacy of clopidogrel to different degrees.</t>
  </si>
  <si>
    <t xml:space="preserve">Both omeprazole and rabeprazole significantly decreased IPA in RMs </t>
  </si>
  <si>
    <t xml:space="preserve">but not DMs, </t>
  </si>
  <si>
    <t>although there was a trend towards lower IPA in DMs.</t>
  </si>
  <si>
    <t>Morning and evening dosing of omeprazole were both associated with lower IPA in DMs.</t>
  </si>
  <si>
    <t>Title = Cardiovascular and gastrointestinal outcomes in clopidogrel users on proton pump inhibitors: results of a large Dutch cohort study.</t>
  </si>
  <si>
    <t>Abstract = Recent studies have raised concerns on the clinical effectiveness of clopidogrel when taken in combination with proton pump inhibitors (PPIs), demonstrating an increase in the occurrence of cardiovascular events.</t>
  </si>
  <si>
    <t>In this study, the association between the co-administration of a PPI and clopidogrel and the occurrence of cardiovascular and gastrointestinal (GI) events in a large cohort in the Netherlands was investigated.</t>
  </si>
  <si>
    <t>A retrospective study was conducted using data from 4 million individuals.</t>
  </si>
  <si>
    <t>New clopidogrel users were identified between January 2006 and December 2007 and followed over time.</t>
  </si>
  <si>
    <t>The Kaplan-Meier method and Cox proportional hazard regression [corrected]analysis were used to calculate the risk of cardiovascular and GI outcomes in clopidogrel patients with or without PPI use.</t>
  </si>
  <si>
    <t>A total of 18,139 new clopidogrel users were identified; 5,734 subjects (32%) used PPIs concurrently.</t>
  </si>
  <si>
    <t>Patients on PPIs were significantly older, used more co-medications and suffered from more comorbidities.</t>
  </si>
  <si>
    <t>Use of clopidogrel and PPIs was associated with an increased risk of myocardial infarction (hazard ratio (HR) 1.93, 95% confidence interval (CI) 1.40-2.65), unstable angina pectoris (HR 1.79, 95% CI 1.60-2.03), and the composite endpoint (HR 1.75, 95% CI 1.58-1.94) compared with clopidogrel users without PPIs.</t>
  </si>
  <si>
    <t>PPI users also had an increased risk of GI events compared with non-PPI users (HR 4.76, 95% CI 1.18-19.17).</t>
  </si>
  <si>
    <t xml:space="preserve">New clopidogrel users on PPIs are at an increased risk of cardiovascular and GI complications </t>
  </si>
  <si>
    <t>compared with those who are not using a PPI.</t>
  </si>
  <si>
    <t>The inferior cardiovascular profile of clopidogrel users on PPIs and the occurrence of channeling bias may be important factors underlying this observation.</t>
  </si>
  <si>
    <t>Title = Proton-pump inhibitors are associated with increased cardiovascular risk independent of clopidogrel use: a nationwide cohort study.</t>
  </si>
  <si>
    <t>Abstract = Controversy remains on whether the dual use of clopidogrel and proton-pump inhibitors (PPIs) affects clinical efficacy of clopidogrel.</t>
  </si>
  <si>
    <t xml:space="preserve">To examine the risk for adverse cardiovascular outcomes related to concomitant use of PPIs and clopidogrel </t>
  </si>
  <si>
    <t>compared with that of PPIs alone in adults hospitalized for myocardial infarction.</t>
  </si>
  <si>
    <t>A nationwide cohort study based on linked administrative registry data.</t>
  </si>
  <si>
    <t>All hospitals in Denmark.</t>
  </si>
  <si>
    <t>All patients discharged after first-time myocardial infarction from 2000 to 2006.</t>
  </si>
  <si>
    <t>The primary outcome was a composite of rehospitalization for myocardial infarction or stroke or cardiovascular death.</t>
  </si>
  <si>
    <t>Patients were examined at several assembly time points, including 7, 14, 21, and 30 days after myocardial infarction.</t>
  </si>
  <si>
    <t>Follow-up was 1 year.</t>
  </si>
  <si>
    <t>Of 56 406 included patients, 9137 (16.2%) were re-hospitalized for myocardial infarction or stroke or experienced cardiovascular death.</t>
  </si>
  <si>
    <t>Of the 24 702 patients (43.8%) who received clopidogrel, 6753 (27.3%) received concomitant PPIs.</t>
  </si>
  <si>
    <t>The hazard ratio for cardiovascular death or rehospitalization for myocardial infarction or stroke for concomitant use of a PPI and clopidogrel among the cohort assembled at day 30 after discharge was 1.29 (95% CI, 1.17 to 1.42).</t>
  </si>
  <si>
    <t>The corresponding ratio for use of a PPI in patients</t>
  </si>
  <si>
    <t xml:space="preserve"> who did not receive clopidogrel was 1.29 (CI, 1.21 to 1.37).</t>
  </si>
  <si>
    <t>No statistically significant interaction occurred between a PPI and clopidogrel (P = 0.72).</t>
  </si>
  <si>
    <t>Unmeasured and residual confounding, time-varying measurement errors of exposure, and biases from survival effects were possible.</t>
  </si>
  <si>
    <t>Proton-pump inhibitors seem to be associated with increased risk for adverse cardiovascular outcomes after discharge, regardless of clopidogrel use for myocardial infarction.</t>
  </si>
  <si>
    <t>Dual PPI and clopidogrel use was not associated with any additional risk for adverse cardiovascular events over that observed for patients prescribed a PPI alone.</t>
  </si>
  <si>
    <t>Title = Clopidogrel with or without omeprazole in coronary artery disease.</t>
  </si>
  <si>
    <t>Abstract = Gastrointestinal complications are an important problem of antithrombotic therapy.</t>
  </si>
  <si>
    <t xml:space="preserve">Proton-pump inhibitors (PPIs) are believed to decrease the risk of such complications, </t>
  </si>
  <si>
    <t>though no randomized trial has proved this in patients receiving dual antiplatelet therapy.</t>
  </si>
  <si>
    <t>Recently, concerns have been raised about the potential for PPIs to blunt the efficacy of clopidogrel.</t>
  </si>
  <si>
    <t>We randomly assigned patients with an indication for dual antiplatelet therapy to receive clopidogrel in combination with either omeprazole or placebo, in addition to aspirin.</t>
  </si>
  <si>
    <t>The primary gastrointestinal end point was a composite of overt or occult bleeding, symptomatic gastroduodenal ulcers or erosions, obstruction, or perforation.</t>
  </si>
  <si>
    <t>The primary cardiovascular end point was a composite of death from cardiovascular causes, nonfatal myocardial infarction, revascularization, or stroke.</t>
  </si>
  <si>
    <t>The trial was terminated prematurely when the sponsor lost financing.</t>
  </si>
  <si>
    <t>We planned to enroll about 5000 patients; a total of 3873 were randomly assigned and 3761 were included in analyses.</t>
  </si>
  <si>
    <t>In all, 51 patients had a gastrointestinal event; the event rate was 1.1% with omeprazole and 2.9% with placebo at 180 days (hazard ratio with omeprazole, 0.34, 95% confidence interval [CI], 0.18 to 0.63; P&amp;lt;0.001).</t>
  </si>
  <si>
    <t>The rate of overt upper gastrointestinal bleeding was also reduced with omeprazole as compared with placebo (hazard ratio, 0.13; 95% CI, 0.03 to 0.56; P = 0.001).</t>
  </si>
  <si>
    <t>A total of 109 patients had a cardiovascular event, with event rates of 4.9% with omeprazole and 5.7% with placebo (hazard ratio with omeprazole, 0.99; 95% CI, 0.68 to 1.44; P = 0.96);</t>
  </si>
  <si>
    <t xml:space="preserve"> high-risk subgroups did not show significant heterogeneity.</t>
  </si>
  <si>
    <t xml:space="preserve">The two groups did not differ significantly in the rate of serious adverse events, </t>
  </si>
  <si>
    <t>though the risk of diarrhea was increased with omeprazole.</t>
  </si>
  <si>
    <t>Among patients receiving aspirin and clopidogrel, prophylactic use of a PPI reduced the rate of upper gastrointestinal bleeding.</t>
  </si>
  <si>
    <t xml:space="preserve">There was no apparent cardiovascular interaction between clopidogrel and omeprazole, </t>
  </si>
  <si>
    <t>but our results do not rule out a clinically meaningful difference in cardiovascular events due to use of a PPI.</t>
  </si>
  <si>
    <t>(Funded by Cogentus Pharmaceuticals; ClinicalTrials.gov number, NCT00557921.).</t>
  </si>
  <si>
    <t>Title = Impact of drug interactions, dosage, and duration of therapy on the risk of hip fracture associated with benzodiazepine use in older adults.</t>
  </si>
  <si>
    <t>Abstract = To determine how concomitant use of potentially interacting drugs, drug dosage, and duration of therapy modify the risk of hip fracture associated with use of benzodiazepines and benzodiazepine-related drugs (BDZ) in older adults.</t>
  </si>
  <si>
    <t>A nested case-control study was conducted in Medicare patients 65 years or older, enrolled in the Pennsylvania drug assistance program (PACE) between 1994 and 2005.</t>
  </si>
  <si>
    <t>We included 17,198 patients with a hip fracture leading to hospitalization and 85,990 controls matched on hospitalization (index date).</t>
  </si>
  <si>
    <t>BDZ and interacting drug use within 2 weeks preceding the index date was determined using information on date of drug dispensing, days supplied, quantity dispensed, and strength.</t>
  </si>
  <si>
    <t>Date of the first BDZ prescription within the year preceding the index date was used as surrogate for duration of therapy.</t>
  </si>
  <si>
    <t>While the adjusted relative risk (RR) for overall BDZ use and hip fracture was 1.2 (95% confidence interval 1.1, 1.2), the RRs for concomitant use of alprazolam, lorazepam, and zolpidem and their interacting drugs were 1.5 (1.3, 1.7), 1.9 (1.7, 2.2), and 1.7 (1.4, 2.0), and 2.1 (1.5, 2.8) for BDZ use initiated within 14 days preceding the index date.</t>
  </si>
  <si>
    <t xml:space="preserve">RR increased with increasing BDZ dose </t>
  </si>
  <si>
    <t>and was highest for defined daily BDZ doses &amp;gt;1 [RR: 1.3 (1.2, 1.5)].</t>
  </si>
  <si>
    <t>BDZ associated hip fracture risk increases with concomitant use of interacting drugs, higher doses, and is highest at initiation.</t>
  </si>
  <si>
    <t xml:space="preserve">Clinicians should avoid concomitant use of BDZ and interacting drugs, </t>
  </si>
  <si>
    <t>because their impact on hip fracture risk is at least additive.</t>
  </si>
  <si>
    <t>Title = PPIs and clopidogrel: the band plays on............</t>
  </si>
  <si>
    <t>Abstract = Controversy currently surrounds the issue of proton pump inhibitor (PPI)-clopidogrel co-therapy.</t>
  </si>
  <si>
    <t>Some studies have reported that PPIs increase the rate of adverse cardiovascular outcomes in clopidogrel users,</t>
  </si>
  <si>
    <t xml:space="preserve"> although others have not confirmed this.</t>
  </si>
  <si>
    <t>The Food and Drug Administration has advised against the use of certain PPIs by patients who are on clopidogrel.</t>
  </si>
  <si>
    <t xml:space="preserve">In the first outcomes study from Europe to examine this issue, </t>
  </si>
  <si>
    <t>van Boxel and colleagues found an increased rate of adverse cardiovascular--and gastrointestinal--outcomes among clopidogrel users taking a PPI.</t>
  </si>
  <si>
    <t>The most plausible explanation for this is that it reflects channeling bias.</t>
  </si>
  <si>
    <t>Title = Antiplatelet drug interactions.</t>
  </si>
  <si>
    <t>Abstract = Both laboratory studies in healthy volunteers and clinical studies have suggested adverse interactions between antiplatelet drugs and other commonly used medications.</t>
  </si>
  <si>
    <t>Interactions described include those between aspirin and ibuprofen, aspirin and other nonsteroidal anti-inflammatory drugs (NSAIDs), and the thienopyridine, clopidogrel, and drugs inhibiting CYP2C19, notably the proton pump inhibitors (PPI) omeprazole and esomeprazole.</t>
  </si>
  <si>
    <t>Other interactions between thienopyridines and CYP3A4/5 have also been reported for statins and calcium channel blockers.</t>
  </si>
  <si>
    <t>The ibuprofen/aspirin interaction is thought to be caused by ibuprofen blocking the access of aspirin to platelet cyclo-oxygenase.</t>
  </si>
  <si>
    <t>The thienopyridine interactions are caused by inhibition of microsomal enzymes that metabolize these pro-drugs to their active metabolites.</t>
  </si>
  <si>
    <t>We review the evidence for these interactions, assess their clinical importance and suggest strategies of how to deal with them in clinical practice.</t>
  </si>
  <si>
    <t>We conclude that ibuprofen is likely to interact with aspirin</t>
  </si>
  <si>
    <t xml:space="preserve"> and reduce its anti-platelet action particularly in those patients who take ibuprofen chronically.</t>
  </si>
  <si>
    <t>This interaction is of greater relevance to those patients at high cardiovascular risk.</t>
  </si>
  <si>
    <t>A sensible strategy is to advise users of aspirin to avoid chronic ibuprofen or to ingest aspirin at least 2 h prior to ibuprofen.</t>
  </si>
  <si>
    <t>Clearly the use of NSAIDs that do not interact in this way is preferred.</t>
  </si>
  <si>
    <t>For the clopidogrel CYP2C19 and CYP3A4/5 interactions, there is good evidence that these interactions occur.</t>
  </si>
  <si>
    <t>However, there is less good evidence to support the clinical importance of these interactions.</t>
  </si>
  <si>
    <t>Again, a reasonable strategy is to avoid the chronic use of drugs that inhibit CYP2C19, notably PPIs, in subjects taking clopidogrel and use high dose H2 antagonists instead.</t>
  </si>
  <si>
    <t xml:space="preserve">Finally, anti-platelet agents probably interact with other drugs that affect platelet function such as selective serotonin reuptake inhibitors, </t>
  </si>
  <si>
    <t>and clinicians should probably judge patients taking such combination therapies as at high risk for bleeding.</t>
  </si>
  <si>
    <t>Title = Pharmacoepidemiology safety study of fibrate and statin concomitant therapy.</t>
  </si>
  <si>
    <t>Abstract = Combinations of statins and fibrates may be increasingly prescribed to achieve lipid goals in high-risk patients and those with other cardiovascular risk factors, such as mixed dyslipidemia.</t>
  </si>
  <si>
    <t>The purpose of this retrospective cohort study was to compare rates of hospitalization for specific diagnoses in a cohort of new users of statins or fibrates, using claims data from a large United States health insurer.</t>
  </si>
  <si>
    <t>New users of statin, fibrate, or statin-fibrate therapy from 2004 to 2007 were identified; followed for hospitalization with rhabdomyolysis, renal impairment, hepatic injury, or pancreatitis; and confirmed by medical record review.</t>
  </si>
  <si>
    <t>Incidence rates (IRs) were compared across categories of fibrate or statin use, with adjusted IR ratios estimated using Poisson regression.</t>
  </si>
  <si>
    <t>A total of 584,784 patients initiated statins or fibrates.</t>
  </si>
  <si>
    <t>The IR of rhabdomyolysis in statins was 3.30 per 100,000 patient-years;</t>
  </si>
  <si>
    <t xml:space="preserve"> the adjusted IR ratio for statin-fenofibrate combinations compared to statins alone was 3.75 (95% confidence interval 1.23 to 11.40).</t>
  </si>
  <si>
    <t>The IRs of renal impairment and pancreatitis in statins were 108.87 per 100,000 patient-years and 45.76 per 100,000 patient-years, respectively;</t>
  </si>
  <si>
    <t xml:space="preserve"> the adjusted IR ratios for statin-fenofibrate combinations compared to statins alone were 1.47 (95% confidence interval 1.12 to 1.93) and 2.87 (95% confidence interval 2.05 to 4.02), respectively.</t>
  </si>
  <si>
    <t>The IR of hepatic injury with statins was 8.57 per 100,000 patient-years,</t>
  </si>
  <si>
    <t xml:space="preserve"> with no risk difference between exposure groups.</t>
  </si>
  <si>
    <t xml:space="preserve">In conclusion, the risk for rhabdomyolysis was low, </t>
  </si>
  <si>
    <t>although higher in patients newly treated with statin-fibrate concurrent therapy than those treated with either as monotherapy.</t>
  </si>
  <si>
    <t>The risk for pancreatitis was higher in patients treated with fenofibrate, whether in combination with statins or alone.</t>
  </si>
  <si>
    <t>Title = Comparison of the 5-fluorouracil-warfarin and capecitabine-warfarin drug interactions.</t>
  </si>
  <si>
    <t>Abstract = To compare the differences between the 5-fluorouracil-warfarin and capecitabine-warfarin drug interactions in patients receiving therapeutic doses of warfarin.</t>
  </si>
  <si>
    <t>Large academic Veterans Affairs health care system.</t>
  </si>
  <si>
    <t>Twenty-four patients who received concomitant therapeutic doses of warfarin and at least one dose of a fluoropyrimidine--5-fluorouracil or capecitabine--between January 2004 and May 2008.</t>
  </si>
  <si>
    <t>The primary outcome was mean change in international normalized ratio (INR) from baseline to end of 90-day study period.</t>
  </si>
  <si>
    <t>Only patients who were taking warfarin before starting either fluoropyrimidine-based chemotherapy were included in the primary analysis.</t>
  </si>
  <si>
    <t>Of the 24 eligible patients, 15 (9 receiving 5-fluorouracil, 6 receiving capecitabine) were taking warfarin before receiving either fluoropyrimidine.</t>
  </si>
  <si>
    <t>No significant differences were noted in the average weekly warfarin dose or baseline INR between the 5-fluorouracil and capecitabine groups.</t>
  </si>
  <si>
    <t>The mean change in INR for patients taking warfarin before fluoropyrimidine use was 4.62 in the 5-fluorouracil group compared with 5.11 in the capecitabine group (p=0.87).</t>
  </si>
  <si>
    <t>The capecitabine group had a similar proportion of patients achieving an INR above 9 while taking warfarin compared with the 5-fluorouracil group (17% vs 22%).</t>
  </si>
  <si>
    <t>In those patients who required a warfarin dosage reduction, the dose was reduced by 38% and 41% in the 5-fluorouracil and capecitabine groups, respectively.</t>
  </si>
  <si>
    <t>No significant differences in bleeding events were reported within 90 days of concurrent use of either fluoropyrimidine with warfarin.</t>
  </si>
  <si>
    <t xml:space="preserve">Our study suggests that in patients receiving concomitant warfarin and a fluoropyrimidine, </t>
  </si>
  <si>
    <t>no significant differences in INR elevation or bleeding events were noted with 5-fluorouracil compared with capecitabine.</t>
  </si>
  <si>
    <t>Title = Potential drug-drug interactions within Veterans Affairs medical centers.</t>
  </si>
  <si>
    <t>Abstract = This study assessed the prevalence of 25 clinically important drug-drug interactions (DDIs) in the ambulatory care clinics of the Department of Veterans Affairs medical centers (VAMCs).</t>
  </si>
  <si>
    <t>This study was a retrospective, cross-sectional database analysis of pharmacy records to assess the prevalence of 25 clinically important DDIs.</t>
  </si>
  <si>
    <t>For each DDI, the object drug was defined as the medication that has its therapeutic effect modified by the drug interaction process.</t>
  </si>
  <si>
    <t>The precipitant drug was defined as the medication responsible for affecting the pharmacologic action or the pharmacokinetic properties of the object drug.</t>
  </si>
  <si>
    <t>Rates of interactions for each VAMC facility were calculated as the number of patients with a DDI divided by the total number of individual patients exposed to the object or precipitant medications.</t>
  </si>
  <si>
    <t>The 25 DDIs were categorized into four main categories on the basis of the therapeutic classification of the medications involved in the drug pairs.</t>
  </si>
  <si>
    <t>The study population included 2,795,345 patients who filled prescriptions for medications involved in potential DDIs across 128 VAMCs.</t>
  </si>
  <si>
    <t>The highest DDI exposure rate was 129.2 per 1,000 recipients of monoamine oxidase inhibitors (MAOIs) that occurred with combinations of selective serotonin-reuptake inhibitors (SSRIs).</t>
  </si>
  <si>
    <t>The lowest DDI exposure rate was 0.01 per 1,000 warfarin recipients who had the warfarin and sulfinpyrazone combination.</t>
  </si>
  <si>
    <t>The analysis of pharmacy records of veterans who filled prescriptions at the outpatient settings within VAMC found an overall rate of 2.15% for potential DDIs.</t>
  </si>
  <si>
    <t>Case-exposure rates were greatest for veterans receiving SSRIs and MAOIs, ganciclovir and zidovudine, anticoagulants and thyroid hormones, and warfarin and nonsteroidal antiinflammatory drugs.</t>
  </si>
  <si>
    <t>Title = High incidence of reduced plasma HDL cholesterol in diabetic patients treated with rosiglitazone and fibrate.</t>
  </si>
  <si>
    <t>Abstract = A paradoxical plasma HDL-Cholesterol (HDL-C) reducing effect following combined fibrate and thiazolidinediones (TZDs) therapy was recently reported in occasional cases.</t>
  </si>
  <si>
    <t>As HDL-C level is inversely related to cardiovascular disease (CVD) risk, we have studied the incidence of reduced HDL-C level following mono- and combined therapy with these drugs in a large diabetic population.</t>
  </si>
  <si>
    <t>This study was designed as a retrospective 5-year study.</t>
  </si>
  <si>
    <t xml:space="preserve">Lipid profile records of 54 000 diabetic patients were searched for transient reduction of HDL-C to levels lower than 17 mg/dL, </t>
  </si>
  <si>
    <t>which was correlated with fibrates and/or TZD treatment.</t>
  </si>
  <si>
    <t xml:space="preserve">Transient reduction in plasma HDL-C to values lower than 17 mg/dL was observed in 0.02% (2/11 175) of the patients treated with fibrates alone, </t>
  </si>
  <si>
    <t>none of the rosiglitazone-treated patients (0/3213) and in 1.39% (9/649) of patients treated with combination of fibrate and TZD.</t>
  </si>
  <si>
    <t>HDL-C lowering effect was reversible upon stopping either fibrate or rosiglitazone and in some patients it occurred within 2 weeks.</t>
  </si>
  <si>
    <t>In two of the patients, the effect was dose-dependent.</t>
  </si>
  <si>
    <t>Severe reduction in plasma HDL-C is not rare when TZD and fibrates are co-administrated to diabetic hyperlipidemic patients.</t>
  </si>
  <si>
    <t xml:space="preserve">As low plasma HDL cholesterol is a risk factor for CVD, </t>
  </si>
  <si>
    <t>the physician should be alert to this phenomenon.</t>
  </si>
  <si>
    <t>Title = Potentiation of fluindione or warfarin by dexamethasone in multiple myeloma and AL amyloidosis.</t>
  </si>
  <si>
    <t>Abstract = Patients with primary systemic (AL) amyloidosis or multiple myeloma are frequently treated with cyclic dexamethasone (DXM) courses and often require oral anticoagulants.</t>
  </si>
  <si>
    <t xml:space="preserve">We previously reported a strong potentiation of oral anticoagulants with intravenous methylprednisolone and observed a similar potentiation with DXM in 3 patients, </t>
  </si>
  <si>
    <t>which led us to prospectively investigate the interaction between DXM and oral anticoagulants.</t>
  </si>
  <si>
    <t>Nine patients with multiple myeloma (n=6) or AL amyloidosis (n=3), including 6 prospective patients, taking fluindione (n=8) or warfarin (n=1), were studied for a total of 10 cycles.</t>
  </si>
  <si>
    <t>DXM (40 mg/day for 4 days every 28 days) was administered alone (n=4) or with melphalan (n=5).</t>
  </si>
  <si>
    <t>One patient was studied for 2 consecutive cycles after a moderate increase in the international normalized ratio (INR) during the first course of DXM.</t>
  </si>
  <si>
    <t>International normalized ratio (INR) was measured serially during DXM administration.</t>
  </si>
  <si>
    <t>Plasma oral anticoagulant concentrations were measured for 5 cycles.</t>
  </si>
  <si>
    <t>The mean INR increased from 2.75 (range: 1.80-3.6) at baseline to 5.22 (3.09-7.07) after DXM.</t>
  </si>
  <si>
    <t>Oral anticoagulants were transiently stopped during 8 cycles and 1 mg oral vitamin K was given during 2.</t>
  </si>
  <si>
    <t>No serious bleeding was observed.</t>
  </si>
  <si>
    <t>Plasma oral anticoagulant concentrations increased after DXM administration.</t>
  </si>
  <si>
    <t xml:space="preserve">In controls receiving DXM </t>
  </si>
  <si>
    <t xml:space="preserve">without oral anticoagulants, </t>
  </si>
  <si>
    <t>DXM alone did not increase prothrombin time.</t>
  </si>
  <si>
    <t>High dose DXM can potentiate oral anticoagulants and elevate INR substantially.</t>
  </si>
  <si>
    <t>INR should therefore be monitored repeatedly during concomitant administration of these 2 drugs to allow individual adaptation of oral anticoagulant doses.</t>
  </si>
  <si>
    <t>Title = Drug drug interactions between antithrombotic medications and the risk of gastrointestinal bleeding.</t>
  </si>
  <si>
    <t>Abstract = Anticoagulants and antiplatelet drugs (e.g., warfarin, clopidogrel and acetylsalicylic acid) are key therapeutic agents in the treatment of cardiovascular diseases.</t>
  </si>
  <si>
    <t>However, drug-drug interactions may lead to a greatly increased risk of gastrointestinal bleeding when these drugs are combined.</t>
  </si>
  <si>
    <t>We assessed whether antithrombotic drug combinations increased the risk of such bleeding in a general practice population.</t>
  </si>
  <si>
    <t>We conducted a population-based, retrospective case-control study using records in the United Kingdom General Practice Research Database from 2000 through 2005.</t>
  </si>
  <si>
    <t>Cases were identified as patients over 18 years of age with a first-ever diagnosis of gastrointestinal bleeding.</t>
  </si>
  <si>
    <t>They were matched with controls by physician practice, patient age and index date (date of diagnosis of bleeding).</t>
  </si>
  <si>
    <t>All eligible patients had to have at least 3 years of follow-up data in the database.</t>
  </si>
  <si>
    <t>Drug exposure was considered to be any prescription issued in the 90 days before the index date.</t>
  </si>
  <si>
    <t>There were 4028 cases with a diagnosis of gastrointestinal bleeding and 40 171 matched controls.</t>
  </si>
  <si>
    <t>The prescribing of acetylsalicylic acid with either clopidogrel (adjusted rate ratio [RR] 3.90, 95% confidence interval [CI] 2.78-5.47) or warfarin (adjusted RR 6.48, 95% CI 4.25-9.87) was associated with a greater risk of gastrointestinal bleeding than that observed with each drug alone.</t>
  </si>
  <si>
    <t>The same was true when a nonsteroidal anti-inflammatory drug was combined with either clopidogrel (adjusted RR 2.93, 95% CI 1.74-4.93) or warfarin (RR 4.60, 95% CI 2.77-7.64).</t>
  </si>
  <si>
    <t>Drug combinations involving antiplatelets and anticoagulants are associated with a high risk of gastrointestinal bleeding beyond that associated with each drug used alone.</t>
  </si>
  <si>
    <t>Physicians should be aware of these risks to better assess their patients' therapeutic risk-benefit profiles.</t>
  </si>
  <si>
    <t>Title = Riluzole and D-amphetamine interactions in humans.</t>
  </si>
  <si>
    <t>Abstract = In preclinical studies, medications which decrease glutamate release have been shown to block some of the effects of psychostimulants.</t>
  </si>
  <si>
    <t>One such medication is riluzole, marketed for the treatment of Amyotrophic Lateral Sclerosis (ALS).</t>
  </si>
  <si>
    <t>The goal of this study was to determine riluzole's effects on acute physiological and subjective responses to d-amphetamine in healthy volunteers.</t>
  </si>
  <si>
    <t>Seven male and 5 female subjects participated in an outpatient double-blind, placebo-controlled, crossover study.</t>
  </si>
  <si>
    <t>Across 4 sessions, subjects were randomly assigned to a sequence of 4 oral treatments: placebo, 20 mg D-amphetamine alone, 100 mg riluzole alone, or d-amphetamine plus riluzole.</t>
  </si>
  <si>
    <t>Outcome measures included heart rate, blood pressure, plasma cortisol, performance on the Sustained Attention to Response Test (SART), and subjective measures.</t>
  </si>
  <si>
    <t>d-amphetamine increased heart rate, blood pressure and plasma cortisol levels while inducing psychostimulant-type subjective effects.</t>
  </si>
  <si>
    <t>On the SART, d-amphetamine enhanced the speed of correct responses but also significantly increased the number of errors of commission.</t>
  </si>
  <si>
    <t>Riluzole at 100 mg did not block, the typical subjective and physiological responses to 20 mg D-amphetamine.</t>
  </si>
  <si>
    <t>Riluzole alone induced amphetamine-like subjective responses.</t>
  </si>
  <si>
    <t xml:space="preserve">On the SART test, riluzole increased the number errors of commission, </t>
  </si>
  <si>
    <t xml:space="preserve">but unlike d-amphetamine, </t>
  </si>
  <si>
    <t>did not speed reaction time.</t>
  </si>
  <si>
    <t>The mechanism accounting for these findings is unclear</t>
  </si>
  <si>
    <t>, but may involve processes other than decreased glutamate release by riluzole.</t>
  </si>
  <si>
    <t>The effects of glutamate medications on psychostimulant responses need to be further examined.</t>
  </si>
  <si>
    <t>Title = Increased exposure to statins in patients developing chronic muscle diseases: a 2-year retrospective study.</t>
  </si>
  <si>
    <t>Abstract = Case reports have suggested that lipid-lowering drugs (LLDs), especially statins, could induce or reveal chronic muscle diseases.</t>
  </si>
  <si>
    <t>We conducted a study to evaluate the association between chronic muscle diseases and prior exposure to LLDs.</t>
  </si>
  <si>
    <t>This was a retrospective study of chronic primary muscle disease cases newly diagnosed at the Toulouse University Hospitals between January 2003 and December 2004 among patients living in the Midi-Pyrenees area, France.</t>
  </si>
  <si>
    <t>All patients remained symptomatic for more than 1 year after drug withdrawal, or required drugs for inflammatory myopathy.</t>
  </si>
  <si>
    <t>Data on the patient's exposure to LLDs and to other drugs were compared with that of matched controls (5/1) selected through the Midi-Pyrenees Health Insurance System database.</t>
  </si>
  <si>
    <t>A total of 37 patients were included in the study.</t>
  </si>
  <si>
    <t>Of those, 21 (56.8%) suffered from dermatomyositis (DM) or polymyositis (PM), 12 (32.4%) from genetic myopathy, and 4 (10.8%) from an unclassified disease.</t>
  </si>
  <si>
    <t>The prevalence of exposure to statins was 40.5% in patients and 20% in controls (odds ratio (OR) 2.73, 95% confidence interval (CI) 1.21-6.14; p&amp;lt;0.01).</t>
  </si>
  <si>
    <t>There was a significant positive interaction between statins and proton pump inhibitors exposure (weighted OR 3.3, 95% CI 1.37-7.54; p = 0.02).</t>
  </si>
  <si>
    <t>Statin exposure rate was 47.6% among patients with DM/PM (OR 3.86, 95% CI 1.30-11.57; p&amp;lt;0.01).</t>
  </si>
  <si>
    <t>There was no difference between patients and controls for exposure to fibrates.</t>
  </si>
  <si>
    <t>Patients who developed chronic muscle diseases after the age of 50, including DM/PM, had a higher than expected frequency of prior exposure to statins.</t>
  </si>
  <si>
    <t>Further studies are needed to confirm this association and the role of proton pump inhibitors.</t>
  </si>
  <si>
    <t>Title = Role of p-glycoprotein inhibition for drug interactions: evidence from in vitro and pharmacoepidemiological studies.</t>
  </si>
  <si>
    <t xml:space="preserve">Abstract = We determined in vitro the potency of macrolides as P-glycoprotein inhibitors </t>
  </si>
  <si>
    <t>and tested in hospitalised patients whether coadministration of P-glycoprotein inhibitors leads to increased serum concentrations of the P-glycoprotein substrates digoxin and digitoxin.</t>
  </si>
  <si>
    <t>In vitro, the effect of macrolides on polarised P-glycoprotein-mediated digoxin transport was investigated in Caco-2 cells.</t>
  </si>
  <si>
    <t>In a pharmacoepidemiological study, we analysed the serum digoxin and digitoxin concentrations with and without coadministration of P-glycoprotein inhibitors in hospitalised patients.</t>
  </si>
  <si>
    <t>All macrolides inhibited P-glycoprotein-mediated digoxin transport, with concentrations producing 50% inhibition (IC(50)) values of 1.8, 4.1, 15.4, 21.8 and 22.7 micromol/L for telithromycin, clarithromycin, roxithromycin, azithromycin and erythromycin, respectively.</t>
  </si>
  <si>
    <t>Coadministration of P-glycoprotein inhibitors was associated with increased serum concentrations of digoxin (1.3 +/- 0.6 vs 0.9 +/- 0.5 ng/mL, p &amp;lt; 0.01).</t>
  </si>
  <si>
    <t>Moreover, patients receiving macrolides had higher serum concentrations of cardiac glycosides (p &amp;lt; 0.05).</t>
  </si>
  <si>
    <t>Macrolides are potent inhibitors of P-glycoprotein.</t>
  </si>
  <si>
    <t>Drug interactions between P-glycoprotein inhibitors and substrates are likely to occur during hospitalisation.</t>
  </si>
  <si>
    <t>Title = Detection of spironolactone-associated hyperkalaemia following the Randomized Aldactone Evaluation Study (RALES).</t>
  </si>
  <si>
    <t>Abstract = A population-based analysis has suggested that the publication of the RALES (Randomized Aldactone Evaluation Study) in late 1999 was associated with both the wider use of spironolactone to treat heart failure</t>
  </si>
  <si>
    <t xml:space="preserve"> and a corresponding increase in hyperkalaemia-associated morbidity and mortality in patients also being treated with ACE inhibitors.</t>
  </si>
  <si>
    <t>To gain further insight into the reporting of spironolactone-associated hyperkalaemia in an independent dataset by analysing the spontaneous reporting experience in relation to the publication of RALES, and to determine whether the implementation of a commonly used data mining algorithm (DMA) might have directed the attention of safety reviewers to the spironolactone/hyperkalaemia association in advance of epidemiological findings.</t>
  </si>
  <si>
    <t>We calculated the reporting rate of spironolactone-associated hyperkalaemia per 1,000 reports per year from 1970 through to the end of 2005 by identifying relevant cases in the US FDA Adverse Event Reporting System.</t>
  </si>
  <si>
    <t xml:space="preserve">We did this for reports of spironolactone-associated hyperkalaemia (where spironolactone was listed as a suspect drug) </t>
  </si>
  <si>
    <t>and according to whether the reports listed an ACE inhibitor as a co-suspect or concomitant medication.</t>
  </si>
  <si>
    <t>A further statistical analysis of the overall reporting of spironolactone (suspect drug)-associated hyperkalaemia was also performed.</t>
  </si>
  <si>
    <t>We also performed 3-dimensional (3-D; drug-drug-event) disproportionality analyses using a DMA known as the multi-item gamma-Poisson shrinker, which allows the calculation and display of a 3-D disproportionality metric known as the 'interaction signal score' (INTSS).</t>
  </si>
  <si>
    <t>This metric is a measure of the strength of a higher order reporting relationship of a triplet (i.e. drug-drug-event) association above and beyond what would be expected from the largest disproportionalities associated with the individual 2-way associations.</t>
  </si>
  <si>
    <t>Visual inspection of a graph of the reporting frequency of spironolactone (suspect drug)-associated hyperkalaemia per 1,000 reports was highly suggestive of a change point.</t>
  </si>
  <si>
    <t>The t-test on the arcsine-transformed data showed a significant difference in reporting of spironolactone-hyperkalaemia combination through 1999 compared with 2000 onwards (p &amp;lt; 0.001).</t>
  </si>
  <si>
    <t>When examining the reporting time trends according to the presence or absence of an ACE inhibitor, the change point seemed to be mostly attributable to an increase in the number of spironolactone (suspect drug)-associated hyperkalaemia reports with ACE inhibitors listed as a co-suspect drug.</t>
  </si>
  <si>
    <t>No obvious change points in INTSSs for spironolactone-ACE inhibitor-hyperkalaemia reports were observed.</t>
  </si>
  <si>
    <t xml:space="preserve">Although we could not pinpoint the relative contribution of many possible artifacts in the reporting process, </t>
  </si>
  <si>
    <t xml:space="preserve">as well as increased drug exposure, increased adverse event incidence </t>
  </si>
  <si>
    <t xml:space="preserve">and/or a change in patient monitoring practices, </t>
  </si>
  <si>
    <t>to our findings, we observed a notable change in reporting frequency of spironolactone-associated hyperkalaemia in temporal proximity to the publication of RALES.</t>
  </si>
  <si>
    <t>Evidence of this was provided by a trend analysis depicted in a simple graph that was supported by statistical analysis.</t>
  </si>
  <si>
    <t>The observed trend was in large part due to increased reporting of spironolactone-associated hyperkalaemia with reported co-medication with ACE inhibitors.</t>
  </si>
  <si>
    <t>These findings are consistent with those originally reported in an epidemiological analysis.</t>
  </si>
  <si>
    <t>In this retrospective exercise, a simple graph was more illuminating than more complex data mining analyses.</t>
  </si>
  <si>
    <t>Title = Comparison of the induction of P-glycoprotein activity by nucleotide, nucleoside, and non-nucleoside reverse transcriptase inhibitors.</t>
  </si>
  <si>
    <t>Abstract = Combination therapy against human immunodeficiency virus (HIV)-infection is complicated by drug-drug interactions between antiretrovirals and also between anti-HIV drugs and drugs used to treat co-morbidity.</t>
  </si>
  <si>
    <t xml:space="preserve">P-glycoprotein represents one important site for drug interactions </t>
  </si>
  <si>
    <t>and induction of its function could reduce the effectiveness of drugs that are P-glycoprotein substrates.</t>
  </si>
  <si>
    <t>We therefore investigated induction of P-glycoprotein function in LS180 cells by non-nucleoside and nucleoside reverse transcriptase inhibitors (NNRTIs and NRTIs) and tenofovir as essential components of antiretroviral combination therapy.</t>
  </si>
  <si>
    <t>P-glycoprotein activity was increased by all NNRTIs and some NRTIs with delavirdine (5.3-fold at 100 muM) having the largest effect.</t>
  </si>
  <si>
    <t>Title = Thiazolidinediones and cardiovascular outcomes in older patients with diabetes.</t>
  </si>
  <si>
    <t>Abstract = Thiazolidinediones (TZDs), used to treat type 2 diabetes, are associated with an excess risk of congestive heart failure and possibly acute myocardial infarction.</t>
  </si>
  <si>
    <t>However, the association between TZD use and cardiovascular events has not been adequately evaluated on a population level.</t>
  </si>
  <si>
    <t>To explore the association between TZD therapy and congestive heart failure, acute myocardial infarction, and mortality compared with treatment with other oral hypoglycemic agents.</t>
  </si>
  <si>
    <t>Nested case-control analysis of a retrospective cohort study using health care databases in Ontario.</t>
  </si>
  <si>
    <t>We included diabetes patients aged 66 years or older treated with at least 1 oral hypoglycemic agent between 2002 and 2005 (N = 159 026) and followed them up until March 31, 2006.</t>
  </si>
  <si>
    <t>The primary outcome consisted of an emergency department visit or hospitalization for congestive heart failure; secondary outcomes were an emergency department visit or hospitalization for acute myocardial infarction and all-cause mortality.</t>
  </si>
  <si>
    <t>The risks of these events were compared between persons treated with TZDs (rosiglitazone and pioglitazone) and other oral hypoglycemic agent combinations, after matching and adjusting for prognostic factors.</t>
  </si>
  <si>
    <t>During a median follow-up of 3.8 years, 12 491 patients (7.9%) had a hospital visit for congestive heart failure, 12,578 (7.9%) had a visit for acute myocardial infarction, and 30 265 (19%) died.</t>
  </si>
  <si>
    <t>Current treatment with TZD monotherapy was associated with a significantly increased risk of congestive heart failure (78 cases; adjusted rate ratio [RR], 1.60; 95% confidence interval [CI], 1.21-2.10; P &amp;lt; .001), acute myocardial infarction (65 cases; RR, 1.40; 95% CI, 1.05-1.86; P = .02), and death (102 cases; RR, 1.29; 95% CI, 1.02-1.62; P = .03) compared with other oral hypoglycemic agent combination therapies (3478 congestive heart failure cases, 3695 acute myocardial infarction cases, and 5529 deaths).</t>
  </si>
  <si>
    <t>The increased risk of congestive heart failure, acute myocardial infarction, and mortality associated with TZD use appeared limited to rosiglitazone.</t>
  </si>
  <si>
    <t>In this population-based study of older patients with diabetes, TZD treatment, primarily with rosiglitazone, was associated with an increased risk of congestive heart failure, acute myocardial infarction, and mortality when compared with other combination oral hypoglycemic agent treatments.</t>
  </si>
  <si>
    <t>Title = Effect of low-dose ketamine on voltage requirement for transcranial electrical motor evoked potentials in children.</t>
  </si>
  <si>
    <t>Abstract = Randomized controlled trial.</t>
  </si>
  <si>
    <t>OBJECTIVE.: To determine the effect of low-dose ketamine on the voltage needed to elicit maximal amplitude of the motor-evoked response to transcranial electrical stimulation during propofol/remifentanil anesthesia in children undergoing scoliosis surgery.</t>
  </si>
  <si>
    <t>Motor-evoked potentials (MEPs) are increasingly used to assess the integrity of motor pathways during surgery.</t>
  </si>
  <si>
    <t>suggesting that ketamine may be useful as an agent to facilitate MEP monitoring.</t>
  </si>
  <si>
    <t xml:space="preserve">Whereas most general anesthetics depress MEP amplitude, the effect of ketamine has been variable, ranging from little </t>
  </si>
  <si>
    <t xml:space="preserve">or no reduction to an increase in amplitude, </t>
  </si>
  <si>
    <t>We tested the hypothesis that low-dose ketamine would reduce the voltage required to elicit maximal amplitude of the motor-evoked response to transcranial electrical stimulation during propofol/remifentanil anesthesia.</t>
  </si>
  <si>
    <t>Thirty-four patients 12 to 16 years of age undergoing posterior instrumentation for correction of idiopathic scoliosis were randomly assigned to receive low-dose ketamine (0.5 mg/kg bolus, followed by 4 microg/kg/min infusion) or an equal volume of saline.</t>
  </si>
  <si>
    <t>Anesthesia was maintained using a mixture of 30% oxygen in air, continuous infusion of propofol at a rate of 100 to 150 microg/kg per min, and continuous infusion of remifentanil.</t>
  </si>
  <si>
    <t>Myogenic motor-evoked responses to transcranial electrical stimulation of the motor cortex were recorded.</t>
  </si>
  <si>
    <t>The minimum voltage required to elicit maximal amplitude of the MEP response was determined.</t>
  </si>
  <si>
    <t>Voltage requirements were compared using the Mann-Whitney U rank sum test.P &amp;lt; 0.05 was considered statistically significant.</t>
  </si>
  <si>
    <t>No significant difference was found in the minimal voltage needed to elicit maximum amplitude of the MEP response.</t>
  </si>
  <si>
    <t>Median (range) voltage requirements in the ketamine and control groups were 227 V (range, 160-350 V) and 215 V (range, 150-300 V), respectively.</t>
  </si>
  <si>
    <t>Addition of low-dose ketamine to propofol/remifentanil anesthesia does not significantly reduce the voltage needed to elicit maximum amplitude of the motor-evoked response to transcranial electrical stimulation.</t>
  </si>
  <si>
    <t>Title = The effect on heart rate of combining single-dose fingolimod with steady-state atenolol or diltiazem in healthy subjects.</t>
  </si>
  <si>
    <t>Abstract = The sphingosine-1-phosphate receptor modulator fingolimod (FTY720) is known to elicit a negative chronotropic effect at treatment initiation that attenuates over time with continued dosing.</t>
  </si>
  <si>
    <t>The authors determined the effect of combining a single dose of fingolimod with steady-state atenolol or diltiazem on heart rate and mean arterial pressure.</t>
  </si>
  <si>
    <t>In a partially randomized, single-blind, placebo-controlled, three-period, crossover study, 25 healthy subjects received (1) a single oral 5-mg dose of fingolimod, (2) either 50 mg atenolol or 240 mg diltiazem once daily for 5 days, and (3) the antihypertensive for 5 days and a single dose of fingolimod on day 5.</t>
  </si>
  <si>
    <t>Telemetry and pharmacokinetic data were collected.</t>
  </si>
  <si>
    <t>The daytime mean heart rate nadir was 15% lower when fingolimod was combined with atenolol (42 +/- 7 bpm) compared with fingolimod alone (51 +/- 9 bpm) yielding a combination/monotherapy ratio of 0.85 (90%CI, 0.79-0.92).</t>
  </si>
  <si>
    <t>The daytime mean heart rate nadir from fingolimod alone (55 +/- 5 bpm) was not altered when combined with diltiazem (56 +/- 8 bpm) yielding a ratio of 0.99 (0.94-1.05).</t>
  </si>
  <si>
    <t>There was no clinically relevant change in mean arterial pressure when fingolimod was administered with atenolol or diltiazem compared with administration of the drugs alone in normotensive subjects.</t>
  </si>
  <si>
    <t>The pharmacokinetics of the drugs were not altered during coadministration.</t>
  </si>
  <si>
    <t>Adding fingolimod to a beta-blocker such as atenolol resulted in a moderately lower mean heart rate nadir compared with fingolimod alone.</t>
  </si>
  <si>
    <t xml:space="preserve">However, subjects who had a stronger negative chronotropic response to fingolimod alone (nadir &amp;lt; 50 bpm) </t>
  </si>
  <si>
    <t>had minimal or no further reduction in heart rate with the drug combination.</t>
  </si>
  <si>
    <t>Adding fingolimod to a calcium channel blocker such as diltiazem did not further lower the heart rate compared to fingolimod alone.</t>
  </si>
  <si>
    <t>Title = Increased bleeding risk with concurrent use of selective serotonin reuptake inhibitors and coumarins.</t>
  </si>
  <si>
    <t>Abstract = Treatment with vitamin K antagonists (coumarins) is associated with an increased risk of bleeding.</t>
  </si>
  <si>
    <t>Because use of selective serotonin reuptake inhibitors (SSRIs) is also associated with an increased risk of bleeding,</t>
  </si>
  <si>
    <t xml:space="preserve"> we assessed the odds ratio OR) of abnormal bleeding associated with SSRI use in users of the coumarins acenocoumarol or phenprocoumon and compared this with the OR of bleeding as a result of use of nonsteroidal anti-inflammatory drugs.</t>
  </si>
  <si>
    <t>We used data from a Dutch linkage system including pharmacy and linked hospitalization records for approximately 2 million subjects to conduct a case-control study in a cohort of new users of coumarins.</t>
  </si>
  <si>
    <t>Cases were patients who were hospitalized having a primary diagnosis of abnormal major bleeding while taking a coumarin and were matched with up to 4 control subjects.</t>
  </si>
  <si>
    <t>Conditional logistic regression analysis was used to determine ORs and 95% confidence intervals (CIs) for the risk of hospitalization because of abnormal bleeding associated with concurrent use of SSRIs or nonsteroidal anti-inflammatory drugs.</t>
  </si>
  <si>
    <t>We identified 1848 case patients with abnormal bleeding.</t>
  </si>
  <si>
    <t xml:space="preserve">Users of SSRIs were at significantly increased risk of hospitalization because of nongastrointestinal tract bleeding (hereafter referred to as "nongastrointestinal bleeding") (adjusted OR, 1.7; 95% CI, 1.1-2.5) </t>
  </si>
  <si>
    <t>but not because of gastrointestinal tract bleeding (hereafter referred to as "gastrointestinal bleeding") (adjusted OR, 0.8; 95% CI, 0.4-1.5).</t>
  </si>
  <si>
    <t>Users of nonsteroidal anti-inflammatory drugs had a similar increased risk of nongastrointestinal bleeding (adjusted OR, 1.7; 95% CI, 1.3-2.2), whereas the risk of gastrointestinal bleeding was higher (adjusted OR, 4.6; 95% CI, 3.3-6.5).</t>
  </si>
  <si>
    <t xml:space="preserve">In users of coumarins, SSRI usage was associated with increased risk of hospitalization because of nongastrointestinal bleeding </t>
  </si>
  <si>
    <t>but not because of gastrointestinal bleeding.</t>
  </si>
  <si>
    <t>Title = The association between antidepressant use and hypoglycaemia in diabetic patients: a nested case-control study.</t>
  </si>
  <si>
    <t>Abstract = Hypoglycaemia is a limiting factor for glycaemic management of diabetes with intensive insulin and/or oral antidiabetic drug (OAD) regimen.</t>
  </si>
  <si>
    <t xml:space="preserve">Case reports suggest that antidepressants may interfere with blood glucose metabolism in patients with diabetes mellitus </t>
  </si>
  <si>
    <t>potentially increasing the risk of clinically relevant hypoglycaemia.</t>
  </si>
  <si>
    <t>Comorbid depression treated with antidepressants could therefore further complicate glycaemic control.</t>
  </si>
  <si>
    <t>We have carried out a nested case-control study among diabetic patients to assess the risk of hypoglycaemia requiring hospitalisation associated with the use of antidepressants.</t>
  </si>
  <si>
    <t>Diabetic patients treated with insulin and/or OADs were selected from the Dutch Pharmo system.</t>
  </si>
  <si>
    <t>Exposure to antidepressants was the primary determinant investigated.</t>
  </si>
  <si>
    <t>Use of antidepressants was further subclassified based on the receptor binding profile to investigate whether specific pharmacological properties could explain a potential influence on glucose homeostasis.</t>
  </si>
  <si>
    <t>Conditional logistic regression was used to estimate odds ratios and to adjust for confounding factors.</t>
  </si>
  <si>
    <t>From the base cohort (40 600 patients), 549 (1.35%) cases were identified and 1897 controls were selected.</t>
  </si>
  <si>
    <t>Current use of any antidepressant was not associated with a significantly higher risk of hypoglycaemia requiring hospitalisation (OR: 1.36 (95%CI: 0.84-2.20)).</t>
  </si>
  <si>
    <t>A trend for a higher risk on hypoglycaemia was identified for antidepressants with high affinity for the serotonin reuptake transporter.</t>
  </si>
  <si>
    <t>The risk on severe hypoglycaemia was increased after 3 years of use (OR: 2.75 (95%CI: 1.31-5.77)).</t>
  </si>
  <si>
    <t>It is important for diabetic patients using antidepressants for more than 3 years to pay attention for symptoms of hypoglycaemia and strict blood glucose self-monitoring.</t>
  </si>
  <si>
    <t>Title = Post-marketing surveillance of ischaemic optic neuropathy in male veterans co-prescribed phosphodiesterase-5 inhibitors with organic nitrates or alpha-blockers.</t>
  </si>
  <si>
    <t>Abstract = The cause of nonarteritic anterior ischaemic optic neuropathy (ION) is unknown,</t>
  </si>
  <si>
    <t xml:space="preserve"> although assumed to be related to transient vascular insufficiency of the optic nerve head.</t>
  </si>
  <si>
    <t xml:space="preserve">Because the interaction of phosphodiesterase-5 (PDE-5) inhibitors with either an organic nitrate or alpha-blocker may theoretically increase the risk of ION, </t>
  </si>
  <si>
    <t>we conducted a screening study to determine if such a risk might exist.</t>
  </si>
  <si>
    <t>Retrospective cohort study of male veterans with ION and possible ION.</t>
  </si>
  <si>
    <t>The national Veterans Health Administration (VHA) clinical database was cross-referenced (linked) with the VHA pharmacy database looking for specific drug combinations.</t>
  </si>
  <si>
    <t>Compared with no use, the relative risk (RR) of ION and possible ION for men prescribed both PDE-5 inhibitor and organic nitrate was 1.41 (95% CI 0.85, 2.33).</t>
  </si>
  <si>
    <t>Similarly, the RR of ION and possible ION with concurrent prescription of PDE-5 inhibitor and alpha-blocker was 1.21 (95% CI 1.01, 1.44).</t>
  </si>
  <si>
    <t>When risk was measured against use of a PDE-5 inhibitor alone, the RR was 1.29 (95% CI 0.78, 2.16) for PDE-5 inhibitor and organic nitrate and 1.12 (95% CI 0.92, 1.35) for PDE-5 inhibitor and alpha-blocker.</t>
  </si>
  <si>
    <t>We linked two large national databases to screen for a potentially important drug-drug-disease interaction.</t>
  </si>
  <si>
    <t>There was no increase in risk of ION and possible ION in men dispensed a PDE-5 inhibitor with either organic nitrates or an alpha-blocker compared with men dispensed PDE-5 inhibitor alone.</t>
  </si>
  <si>
    <t>An incidental observation that a substantial number of men were prescribed both an organic nitrate and a PDE-5 inhibitor within a single dispensing period raises concerns over non-ocular safety issues.</t>
  </si>
  <si>
    <t>The wisdom of co-dispensing medications that are contraindicated may deserve a broader audience.</t>
  </si>
  <si>
    <t>Title = Hospitalizations for upper and lower GI events associated with traditional NSAIDs and acetaminophen among the elderly in Quebec, Canada.</t>
  </si>
  <si>
    <t>Abstract = The risk of upper/lower gastrointestinal (GI) adverse events associated with the concomitant use of traditional nonsteroidal anti-inflammatory drugs (tNSAIDs) with acetaminophen has not been assessed.</t>
  </si>
  <si>
    <t>Among users of these drugs, the concomitant use of proton pump inhibitors (PPIs) with tNSAIDs may reduce the risk of upper GI adverse events,</t>
  </si>
  <si>
    <t xml:space="preserve"> but its effect on lower GI events is not clear.</t>
  </si>
  <si>
    <t>To compare the rates of GI hospitalization (ulceration, perforation, or bleeding in the upper or lower GI tract) among elderly patients taking tNSAIDs or the combination of a tNSAID and acetaminophen with and without a PPI versus those taking acetaminophen alone.</t>
  </si>
  <si>
    <t>We conducted a population-based retrospective cohort study using data obtained from the government of Quebec health insurance agency databases and the hospital discharge summary database.</t>
  </si>
  <si>
    <t>Patients of 65 yr of age or older who filled a prescription for acetaminophen or a tNSAID between January 1998 and December 2004 were entered in the cohort at the date of the first filled prescription from either of these medications (index date).</t>
  </si>
  <si>
    <t>Follow-up ended at the first date of a GI hospitalization, death, or the end of the study period.</t>
  </si>
  <si>
    <t>The cohort included 644,183 elderly patients.</t>
  </si>
  <si>
    <t>These patients received 1,778,541 prescriptions for tNSAIDs (315,222, 17.7% with a PPI), 158,711 for the combination of a tNSAID and acetaminophen (40,797, 25.7% with a PPI), 1,597,725 for acetaminophen (&amp;gt; 3 g/day) (504,939, 31.6% with a PPI), and 3,641,140 for acetaminophen (&amp;lt; or = 3 g/day) (1,031,939, 28.3% with a PPI).</t>
  </si>
  <si>
    <t xml:space="preserve">Using Cox regression models that adjusted for time-dependent variables (aspirin, anticoagulants, and clopidogrel) and other fixed patient baseline characteristics, </t>
  </si>
  <si>
    <t>we found similar risks of GI hospitalizations among time periods when patients were exposed to either a tNSAID with a PPI, acetaminophen &amp;gt; 3 g/day) with a PPI, or acetaminophen &amp;lt; or = 3 g/day) with a PPI.</t>
  </si>
  <si>
    <t>The risk of GI hospitalization among users of PPIs during exposure to the combination of acetaminophen with a tNSAID was twice as high as that of the reference category, acetaminophen (&amp;lt; or = 3 g/day) without a PPI (hazard ratio [HR] 2.15, 95% confidence interval [CI][1.35-3.40]).</t>
  </si>
  <si>
    <t xml:space="preserve">Among nonusers of PPIs, the risk of GI hospitalization was 1.20 (1.03-1.40) during exposure to acetaminophen (&amp;gt; 3 g/day), 1.63 (1.44-1.85) during exposure to tNSAIDs, </t>
  </si>
  <si>
    <t>and 2.55 1.98-3.28) during exposure to the combination of a tNSAID and acetaminophen compared with the reference category.</t>
  </si>
  <si>
    <t>Among elderly patients requiring analgesic/anti-inflammatory treatment, use of the combination of a tNSAID and acetaminophen may increase the risk of GI bleeding compared with either agent alone.</t>
  </si>
  <si>
    <t>Title = The risk of myopathy associated with thiazolidinediones and statins in patients with type 2 diabetes: a nested case-control analysis.</t>
  </si>
  <si>
    <t xml:space="preserve">Abstract = The implementation of more aggressive goals for low-density lipoprotein cholesterol lowering in subjects with type 2 diabetes (T2D) </t>
  </si>
  <si>
    <t xml:space="preserve">and the expected increase in the use of statins is likely to increase the concomitant use of thiazolidinediones TZDs) and statins. </t>
  </si>
  <si>
    <t>This study evaluated whether concomitant use of TZDs and statins is associated with an increased risk of myopathic events in subjects with T2D.</t>
  </si>
  <si>
    <t>This was a nested case-control study in subjects with T2D.</t>
  </si>
  <si>
    <t>Cases and controls were identified from a cohort of 125,394 subjects with T2D in the Integrated Healthcare Information Services database.</t>
  </si>
  <si>
    <t>Each case with a myopathic event (rhabdomyolysis, myositis, myopathy, or myalgia) was matched to up to 6 controls by age (+/-5 years), sex, calendar year of diagnosis of a myopathic event, and length of follow-up in the database.</t>
  </si>
  <si>
    <t>Incident cases of myopathy were identified using the following International Classification of Diseases, Ninth Revision codes: 359.x for myopathy, 728.88 for rhabdomyolysis, and 729.1 for unspecified myalgia and myositis.</t>
  </si>
  <si>
    <t>Prescription claims were used as a proxy for drug exposure.</t>
  </si>
  <si>
    <t>Five categories of exposure were employed: statins only, TZDs only, concomitant TZDs and statins, other antidiabetic agents only, and neither statins nor antidiabetic agents.</t>
  </si>
  <si>
    <t>Exposure to statins and/or TZDs within 90 days before the case index date was defined as recent exposure, and exposure at any time before the case index date was defined as ever exposure.</t>
  </si>
  <si>
    <t>Concomitant exposure to TZDs and statins, either recent or ever, was defined by an overlap of at least 30 days in the days supply of TZDs and statins during the exposure period.</t>
  </si>
  <si>
    <t>The 3696 cases of myopathy were matched with 21,871 controls.</t>
  </si>
  <si>
    <t>The adjusted odds ratio (OR) for myopathic events for ever exposure to concomitant TZDs and statins compared with statins alone was 1.03 (95% CI, 0.83-1.26).</t>
  </si>
  <si>
    <t xml:space="preserve">Compared with neither statins nor antidiabetic agents, </t>
  </si>
  <si>
    <t xml:space="preserve">ever use of statins alone was associated with an increased likelihood of myopathic events adjusted OR=1.36; 95% CI, 1.12-1.64). </t>
  </si>
  <si>
    <t>The likelihood of myopathic events was not significantly different for TZDs compared with other antidiabetic agents.</t>
  </si>
  <si>
    <t>In this population of subjects with T2D, concomitant use of statins and TZDs was not associated with an increased risk of myopathic events beyond that conferred by statins alone.</t>
  </si>
  <si>
    <t>Title = Strain rate analysis and levosimendan improve detection of myocardial viability by dobutamine echocardiography in patients with post-infarction left ventricular dysfunction: a pilot study.</t>
  </si>
  <si>
    <t>Abstract = The assessment of myocardial viability by wall motion (WM) analysis on dobutamine echocardiography is subjective and provides suboptimal results.</t>
  </si>
  <si>
    <t xml:space="preserve">The aim of this study was to test the hypothesis that the prediction of functional recovery after revascularization can be improved by combining strain rate (SR) imaging, an objective method to quantify regional function, and levosimendan, a positive inotropic and vasodilator agent </t>
  </si>
  <si>
    <t>with no adrenergic effects.</t>
  </si>
  <si>
    <t>Thirty postinfarction patients (mean age, 65 +/- 13 years) underwent, off drug, dobutamine (5-40 mug/kg/min) and then levosimendan (24 mug/kg in 10 minutes) echocardiography before percutaneous coronary intervention.</t>
  </si>
  <si>
    <t>WM score, peak systolic SR (SRs), end-systolic strain (Ses), and postsystolic strain (Sps) were assessed in all segments.</t>
  </si>
  <si>
    <t>Regional left ventricular functional recovery was identified by &amp;gt;/=1-point improvement in WM as assessed using the standard 16-segment model.</t>
  </si>
  <si>
    <t>Of 215 segments with abnormal resting function, 102 (47%) showed improvement in WM 8 months after revascularization.</t>
  </si>
  <si>
    <t>Functional recovery was predicted in 60 segments with dobutamine and in 76 segments with levosimendan (sensitivity, 59% vs 75%; P = .026),</t>
  </si>
  <si>
    <t xml:space="preserve"> while failure to recover was identified in 93 segments with dobutamine and 90 segments with levosimendan specificity, 82% vs 80%, P = NS).</t>
  </si>
  <si>
    <t>Overall there was significant agreement between the 2 tests (kappa = 0.73; P &amp;lt; .0001).</t>
  </si>
  <si>
    <t xml:space="preserve">Peak SRs in segments with functional recovery improved significantly (P = .001) with both dobutamine and levosimendan (from -1.36 +/- 0.41 to -1.87 +/- 0.59 and -1.99 +/- 0.49, respectively) </t>
  </si>
  <si>
    <t>but did not change in regions with unchanged WM at follow-up.</t>
  </si>
  <si>
    <t>There were no significant differences in Ses and Sps between rest and pharmacologic tests, with either dobutamine or levosimendan.</t>
  </si>
  <si>
    <t>Of note, an increment in peak SRs &amp;gt; -0.29 s(-1) after levosimendan had the highest specificity (93%) for predicting segmental functional recovery at follow-up (P = .001).</t>
  </si>
  <si>
    <t>The combination of a newer quantitative echocardiographic technique (SR analysis) and a newer pharmacologic agent (levosimendan) improves the sensitivity of viability assessment compared with conventional dobutamine echocardiography.</t>
  </si>
  <si>
    <t>Title = Characteristics of the amiodarone-warfarin interaction during long-term follow-up.</t>
  </si>
  <si>
    <t>Abstract = Characteristics of the amiodarone-warfarin interaction during long-term follow-up were studied.</t>
  </si>
  <si>
    <t>Medical records from patients seen in the anticoagulation clinic at the Hennepin County Medical Center between April 1998 and March 2003 were retrospectively reviewed.</t>
  </si>
  <si>
    <t>Patients were included if they were older than 18 years, used the anticoagulation clinic as their primary clinic for anticoagulation therapy, and were receiving combined amiodarone and warfarin therapy for at least one month.</t>
  </si>
  <si>
    <t>The primary study endpoint was the occurrence of International Normalized Ratios (INRs) of &amp;gt;5 at any time during combined warfarin-amiodarone therapy.</t>
  </si>
  <si>
    <t>The secondary endpoint was the frequency of warfarin dosage changes.</t>
  </si>
  <si>
    <t>A total of 70 patients met study inclusion criteria.</t>
  </si>
  <si>
    <t>Of these 70, 7 had amiodarone started before warfarin initiation.</t>
  </si>
  <si>
    <t>Of the 2434 INR values analyzed, 43% (n = 1043) were in the target therapeutic range, 34% (n = 820) were below target range, and 23% (n = 571) were above target range.</t>
  </si>
  <si>
    <t>A total of 102 INR values (4%) were above 5.</t>
  </si>
  <si>
    <t>The relative risk of having an INR of &amp;gt;5 for patients on concurrent warfarin and amiodarone versus those on warfarin alone was 1.366 (p = 0.005).</t>
  </si>
  <si>
    <t xml:space="preserve">INRs of &amp;gt;5 were most common during the first 12 weeks of combined therapy, </t>
  </si>
  <si>
    <t>with no subsequent large peaks evident.</t>
  </si>
  <si>
    <t>Among patients treated in an anticoagulation clinic, INR values of &amp;gt;5 were most common during the first 12 weeks of combined therapy with amiodarone and warfarin</t>
  </si>
  <si>
    <t xml:space="preserve"> and necessitated reduction in warfarin dosage.</t>
  </si>
  <si>
    <t>No other notable changes in INR or amiodarone or warfarin dosage occurred throughout the remainder of the 80-week study period.</t>
  </si>
  <si>
    <t>Title = Association between erythropoietin requirements and antihypertensive agents.</t>
  </si>
  <si>
    <t>Abstract = Angiotensin-converting enzyme inhibitors (ACI) and angiotensin II receptor blockers (ARB) have been reported to increase recombinant human erythropoietin (rHuEPO) requirements.</t>
  </si>
  <si>
    <t>We performed a cross-sectional study to investigate an association of antihypertensive agents including these two with the rHuEPO dose in chronic hemodialysis patients.</t>
  </si>
  <si>
    <t>We studied 625 patients undergoing hemodialysis therapy in 11 dialysis units.</t>
  </si>
  <si>
    <t>The association between the rHuEPO dose and antihypertensive agents was statistically analyzed.</t>
  </si>
  <si>
    <t>The mean hemoglobin (Hb) level and rHuEPO dose corrected by body weight were 10.5 g/dl and 95.2 U/kg/week, respectively.</t>
  </si>
  <si>
    <t>When the patients were subdivided into four groups according to the number of prescribed antihypertensive agents (G-0, G-1, G-2, and G-3; patients prescribed with no medication, 1, 2, and &amp;gt;3 drugs, respectively), a significantly low dose of rHuEPO was observed in G-0 compared to the other groups.</t>
  </si>
  <si>
    <t>Unpaired t test showed a higher dose of rHuEPO in the presence of ARB, alpha-blockers, or calcium channel blockers (CCB).</t>
  </si>
  <si>
    <t>The rHuEPO dose was higher in the elderly, in females, and in patients with diabetes or hypertension.</t>
  </si>
  <si>
    <t>In multiple regression analysis, age, sex, rHuEPO dose, serum albumin level, and duration of dialysis therapy</t>
  </si>
  <si>
    <t xml:space="preserve"> but not antihypertensive drugs were independent factors for the Hb level.</t>
  </si>
  <si>
    <t>In contrast, the rHuEPO dose was significantly associated with a low level of Hb, age, females, and CCB use.</t>
  </si>
  <si>
    <t>these findings might be caused by erythropoietin (EPO)-induced hypertension.</t>
  </si>
  <si>
    <t xml:space="preserve">However, since CCB use was strongly associated not only with rHuEPO dose but also with systolic blood pressure and the use of alpha-blockers and ARB, </t>
  </si>
  <si>
    <t>There was an association between the number of antihypertensive agents and rHuEPO dose in chronic hemodialysis patients.</t>
  </si>
  <si>
    <t>However, no significant relation was indicated between ARB/ACI use and EPO requirements.</t>
  </si>
  <si>
    <t>Title = Risk of upper gastrointestinal tract bleeding associated with selective serotonin reuptake inhibitors and venlafaxine therapy: interaction with nonsteroidal anti-inflammatory drugs and effect of acid-suppressing agents.</t>
  </si>
  <si>
    <t>Abstract = Selective serotonin reuptake inhibitors have been reported to increase the risk of upper gastrointestinal tract bleeding.</t>
  </si>
  <si>
    <t xml:space="preserve">The wide use of these drugs makes such potential risk a public health concern, </t>
  </si>
  <si>
    <t>and identification of factors that may increase or minimize such risk is necessary.</t>
  </si>
  <si>
    <t>and to explore whether acid-suppressing agents may be effective in minimizing risk.</t>
  </si>
  <si>
    <t>To test the association of selective serotonin reuptake inhibitors and venlafaxine hydrochloride therapy with upper gastrointestinal tract bleeding,</t>
  </si>
  <si>
    <t xml:space="preserve"> to identify subgroups of patients at particularly increased risk, </t>
  </si>
  <si>
    <t>Nested case-control study.</t>
  </si>
  <si>
    <t>General practice database from the United Kingdom.</t>
  </si>
  <si>
    <t>One thousand three hundred twenty-one patients with upper gastrointestinal tract bleeding referred to a consultant or hospital and 10 000 control subjects matched for age, sex, and calendar year of the index date.</t>
  </si>
  <si>
    <t>Main Outcome Measure Risk of bleeding associated with selective serotonin reuptake inhibitors and effect of acid-suppressing agents.</t>
  </si>
  <si>
    <t>The percentage of current users of selective serotonin reuptake inhibitors (5.3%) or venlafaxine (1.1%) among case subjects was significantly higher than in matched control subjects (3.0% and 0.3%; adjusted odds ratio [OR], 1.6; 95% confidence interval [CI], 1.2-2.1, and OR, 2.9; 95% CI, 1.5-5.6, respectively).</t>
  </si>
  <si>
    <t>An interaction with nonsteroidal anti-inflammatory drugs (OR, 4.8; 95% CI, 2.8-8.3) was observed,</t>
  </si>
  <si>
    <t xml:space="preserve"> in particular among those not using acid-suppressing agents  OR, 9.1; 95% CI, 4.8-17.3) compared with users of these drugs OR, 1.3; 95% CI, 0.5-3.3).</t>
  </si>
  <si>
    <t>In addition, an interaction with antiplatelet drugs in nonusers of acid-suppressing agents was suggested (OR, 4.7; 95% CI, 2.6-8.3) compared with users of these drugs (OR, 0.8; 95% CI, 0.3-2.5).</t>
  </si>
  <si>
    <t>Antidepressants with a relevant blockade action on the serotonin reuptake mechanism increase the risk of upper gastrointestinal tract bleeding.</t>
  </si>
  <si>
    <t>The increased risk may be of particular relevance when these drugs are associated with nonsteroidal anti-inflammatory drugs.</t>
  </si>
  <si>
    <t>Our study findings also provide evidence that use of acid-suppressing agents limits such increased risk.</t>
  </si>
  <si>
    <t>Title = Combination of opioid agonist and agonist-antagonist: patient-controlled analgesia requirement and adverse events among different-ratio morphine and nalbuphine admixtures for postoperative pain.</t>
  </si>
  <si>
    <t xml:space="preserve">Abstract = Nalbuphine, a mixed agonist-antagonist opioid, has a potential to attenuate the mu-opioid effects </t>
  </si>
  <si>
    <t>and to enhance the kappa-opioid effects.</t>
  </si>
  <si>
    <t>However, when morphine and nalbuphine are mixed together, the clinical interactions in different combining ratios on analgesic effect and adverse events are unknown.</t>
  </si>
  <si>
    <t>This randomized, double-blind controlled study investigated five different combining ratios of morphine and nalbuphine in 311 patients undergoing gynaecologic operations.</t>
  </si>
  <si>
    <t>The concentrations [morphine (mg ml(-1))]/[nalbuphine (mg ml(-1))] were 1/0 in Group 1, 0.75/0.25 (ratio 1:3) in Group 2, 0.5/0.5 (ratio 1:1) in Group 3, 0.25/0.75 (ratio 3:1) in Group 4, and 0/1 in Group 5.</t>
  </si>
  <si>
    <t>Patient-controlled analgesia (PCA) requirement, postoperative pain, and adverse events were evaluated throughout the postoperative 24 h period.</t>
  </si>
  <si>
    <t>Twenty-four hour PCA requirements were similar among the five groups.</t>
  </si>
  <si>
    <t>Verbal rating scores for pain were statistically higher in Groups 2 and 4 than in Group 3.</t>
  </si>
  <si>
    <t>The incidences of pruritus were higher in Group 1 (15.6%) than in Group 2 (6.2%), Group 3 (3.4%), Group 4 (1.6%), and Group 5 (0%).</t>
  </si>
  <si>
    <t>The incidences and severity of dizziness, nausea, and vomiting were not significantly different.</t>
  </si>
  <si>
    <t>The interaction between morphine and nalbuphine in PCA admixture on analgesia is additive.</t>
  </si>
  <si>
    <t>Combinations of morphine and nalbuphine in PCA can decrease the incidence of pruritus, and the antipruritus effect is ratio-dependent.</t>
  </si>
  <si>
    <t>This may provide a novel combination strategy of opioid agonist and agonist-antagonist for postoperative pain management after gynaecologic surgery.</t>
  </si>
  <si>
    <t>Title = Droperidol and ondansetron-induced QT interval prolongation: a clinical drug interaction study.</t>
  </si>
  <si>
    <t>Abstract = Droperidol and ondansetron have previously been found to prolong the QT interval in the treatment of postoperative nausea and vomiting.</t>
  </si>
  <si>
    <t>However, this adverse effect has never been confirmed and compared with both drugs under controlled conditions.</t>
  </si>
  <si>
    <t>The objective was to study the effects of droperidol and ondansetron alone or in combination on QT interval duration in healthy subjects.</t>
  </si>
  <si>
    <t>Sixteen healthy volunteers, eight males and eight females, were enrolled in this prospective, double-blind, randomized, placebo-controlled study.</t>
  </si>
  <si>
    <t>Subjects received 1 mg droperidol, 4 mg ondansetron, 1 mg droperidol plus 4 mg ondansetron, or a placebo, intravenously in a crossover design.</t>
  </si>
  <si>
    <t>Fridericia-corrected QT interval (QTcF) and plasma concentrations were measured repeatedly during 10 h at each study period.</t>
  </si>
  <si>
    <t>The primary endpoint was the maximal placebo time-matched and baseline-subtracted QTcF prolongation (DeltaDeltaQTcF).</t>
  </si>
  <si>
    <t>Compared with placebo, both droperidol and ondansetron significantly prolonged the QTcF interval.</t>
  </si>
  <si>
    <t>DeltaDeltaQTcF prolongation was 25 +/- 8 ms after droperidol, significantly greater than the 17 +/- 10-ms prolongation with ondansetron (P = 0.014).</t>
  </si>
  <si>
    <t xml:space="preserve">The combination of droperidol and ondansetron significantly increased the mean maximal DeltaDeltaQTcF by 28 +/- 10 ms. </t>
  </si>
  <si>
    <t xml:space="preserve">The combination induced greater QTcF prolongation compared with ondansetron alone (P = 0.001), </t>
  </si>
  <si>
    <t>but not with droperidol alone P = 0.33).</t>
  </si>
  <si>
    <t>There was no significant pharmacokinetic interaction between droperidol and ondansetron.</t>
  </si>
  <si>
    <t>Under controlled conditions, both droperidol and ondansetron either alone or in combination induced significant marked QTc interval prolongation.</t>
  </si>
  <si>
    <t xml:space="preserve">However, the combination of both drugs did not significantly increase QTc prolongation </t>
  </si>
  <si>
    <t>compared with that induced by droperidol alone.</t>
  </si>
  <si>
    <t>Title = Lamotrigine does not prolong QTc in a thorough QT/QTc study in healthy subjects.</t>
  </si>
  <si>
    <t>Abstract = To characterize the effects of lamotrigine on QT interval in healthy subjects.</t>
  </si>
  <si>
    <t>Healthy subjects received a single oral dose of moxifloxacin (400 mg) or placebo in crossover design, followed by a dose-escalating regimen of lamotrigine (n = 76) over a 77-day period, or matched placebo (n = 76).</t>
  </si>
  <si>
    <t>Blood samples were taken for determination of moxifloxacin and lamotrigine concentrations and digital 12-lead ECGs were recorded.</t>
  </si>
  <si>
    <t>The relationships between individual QT values and respective individual moxifloxacin or lamotrigine concentrations were explored using population pharmacokinetic-pharmacodynamic (PK-PD) modelling.</t>
  </si>
  <si>
    <t>Moxifloxacin was associated with a maximum mean increase from baseline in QTcF of 14.81 ms [90% confidence interval (CI) 13.50, 16.11] 2.5 h after dosing.</t>
  </si>
  <si>
    <t>Steady-state exposure to lamotrigine (50, 150 or 200 mg b.d.) was not associated with an increase in QTc interval.</t>
  </si>
  <si>
    <t xml:space="preserve">Small reductions in QTcF (maximum mean difference from placebo -7.48 ms, 90% CI -10.49, -4.46) </t>
  </si>
  <si>
    <t>and small increases in heart rate maximum mean difference from placebo 5.94 bpm, 90% CI 3.81, 8.06) were observed with lamotrigine 200 mg b.d. vs. placebo.</t>
  </si>
  <si>
    <t>No effect of lamotrigine on QRS duration or blood pressure was observed.</t>
  </si>
  <si>
    <t xml:space="preserve">No outliers with QTcF &amp;gt; </t>
  </si>
  <si>
    <t>450 ms, or with an increase from baseline of &amp;gt;60 ms were observed in the lamotrigine group.</t>
  </si>
  <si>
    <t xml:space="preserve">PK-PD modelling indicated statistically significant decreases in individually corrected QT intervals for lamotrigine and </t>
  </si>
  <si>
    <t>statistically significant increases in individually corrected QT intervals for moxifloxacin over the concentration ranges studied.</t>
  </si>
  <si>
    <t>Therapeutic doses of lamotrigine (50-200 mg b.d.) were not associated with QT prolongation in healthy subjects.</t>
  </si>
  <si>
    <t>Title = Cisapride and ventricular arrhythmia.</t>
  </si>
  <si>
    <t>Abstract = We aimed to examine the association between cisapride and ventricular arrhythmia, and examine the relationship to dose and CYP3A4 inhibitors.</t>
  </si>
  <si>
    <t>A nested case-control study was conducted in Medicaid beneficiaries exposed to cisapride, metoclopramide or a proton pump inhibitor (PPI) from 1999 to 2000.</t>
  </si>
  <si>
    <t>Cases were hospitalized with a principal International Classification of Diseases-9 code indicating sudden cardiac death or ventricular arrhythmia.</t>
  </si>
  <si>
    <t>Controls had at least as much event-free person time following the study prescription as its matched case.</t>
  </si>
  <si>
    <t>A total of 145 cases and 7250 controls were identified.</t>
  </si>
  <si>
    <t>The unadjusted rate ratio for cisapride vs. PPIs was 1.49 (95% confidence interval 0.96, 2.25).</t>
  </si>
  <si>
    <t>The adjusted odds ratio (OR) for cisapride vs. PPIs was 2.10 (1.34, 3.28).</t>
  </si>
  <si>
    <t xml:space="preserve">Excluding persons in managed care, </t>
  </si>
  <si>
    <t>the adjusted OR for cisapride was 2.92 (1.55, 5.49).</t>
  </si>
  <si>
    <t>In the initial prescription period, the adjusted OR for cisapride vs. PPIs was 7.85 (1.95, 31.60).</t>
  </si>
  <si>
    <t>Non-arrhythmogenic CYP3A4 inhibitors were not associated with an increased risk in users of cisapride or PPI inhibitors.</t>
  </si>
  <si>
    <t>The OR for potentially arrhythmogenic CYP3A4 inhibitors was 3.79 (1.76, 8.15) in cisapride users and 3.47 (2.06, 5.83) in PPI users.</t>
  </si>
  <si>
    <t>Cisapride was associated with a doubling to tripling of the risk of hospitalization for ventricular arrhythmia, and a nearly eightfold risk in the initial prescription period.</t>
  </si>
  <si>
    <t xml:space="preserve">Although use of potentially arrhythmogenic CYP3A4 inhibitors was associated with an increased risk, </t>
  </si>
  <si>
    <t>this appears to be due to a direct effect of the drugs themselves rather than an interaction with cisapride.</t>
  </si>
  <si>
    <t>Title = Subgroup analyses to determine cardiovascular risk associated with nonsteroidal antiinflammatory drugs and coxibs in specific patient groups.</t>
  </si>
  <si>
    <t xml:space="preserve">Abstract = To explore the extent to which clinical characteristics influence the association between cyclooxygenase 2 inhibitors (coxibs) and/or nonselective nonsteroidal antiinflammatory drugs (NSAIDs) </t>
  </si>
  <si>
    <t>and increased cardiovascular disease (CVD) risk in specific patient subgroups.</t>
  </si>
  <si>
    <t>There is substantial concern regarding the potential cardiovascular adverse effects of selective coxibs and nonselective NSAIDs,</t>
  </si>
  <si>
    <t xml:space="preserve"> but many patients with arthritis experience important clinical benefits from these agents.</t>
  </si>
  <si>
    <t>The study population consisted of Medicare beneficiaries also eligible for a drug benefits program for older adults during the years 1999-2004.</t>
  </si>
  <si>
    <t>We calculated the relative risk (RR) for CVD events (myocardial infarction [MI], stroke, congestive heart failure, and cardiovascular death) among users of coxibs or nonselective NSAIDs in the prior 6 months compared with nonusers.</t>
  </si>
  <si>
    <t>We assessed biologic interaction between these medication exposures and important patient characteristics.</t>
  </si>
  <si>
    <t>In the primary cohort, we identified 76,082 new users of coxibs, 53,014 new users of nonselective NSAIDs, and 46,558 nonusers.</t>
  </si>
  <si>
    <t>Compared with nonusers, the adjusted RR of CVD events for new users of each agent increased for rofecoxib (RR 1.22, 95% confidence interval [95% CI] 1.14, 1.30)</t>
  </si>
  <si>
    <t xml:space="preserve"> and decreased for naproxen (RR 0.79, 95% CI 0.67, 0.93).</t>
  </si>
  <si>
    <t>Several patient characteristics were found to increase the risk of CVD events among users of some agents in both the primary and secondary cohorts, including age &amp;gt;/=80 years, hypertension, prior MI, prior CVD, rheumatoid arthritis, chronic renal disease, and chronic obstructive pulmonary disease.</t>
  </si>
  <si>
    <t>Rofecoxib and ibuprofen appeared to confer an increased risk in multiple patient subgroups.</t>
  </si>
  <si>
    <t>Many nonselective NSAIDs and coxibs are not associated with an increased risk of CVD events.</t>
  </si>
  <si>
    <t>However, several patient characteristics identify important subgroups that may be at an increased risk when using specific agents.</t>
  </si>
  <si>
    <t>Title = Outcomes of nevirapine- and efavirenz-based antiretroviral therapy when coadministered with rifampicin-based antitubercular therapy.</t>
  </si>
  <si>
    <t>Abstract = Rifampicin-based antitubercular therapy reduces the plasma concentrations of nevirapine and efavirenz.</t>
  </si>
  <si>
    <t>The virological consequences of these interactions are not well described.</t>
  </si>
  <si>
    <t>To assess the effectiveness and tolerability of concomitant efavirenz- or nevirapine-based combination antiretroviral therapy and rifampicin-based antitubercular therapy.</t>
  </si>
  <si>
    <t>Cohort analysis of prospectively collected routine clinical data in a community-based South African antiretroviral treatment program.</t>
  </si>
  <si>
    <t>Antiretroviral treatment-naive adults enrolled between May 2001 and June 2006 were included in the analysis, and were followed up until the end of 2006.</t>
  </si>
  <si>
    <t>Patients starting antiretroviral therapy with or without concurrent antitubercular therapy received either efavirenz or nevirapine at standard doses.</t>
  </si>
  <si>
    <t>Patients developing tuberculosis while taking antiretroviral therapy that included nevirapine were either changed to efavirenz or continued taking nevirapine.</t>
  </si>
  <si>
    <t>Viral load of 400 copies/mL or more after 6, 12, and 18 months of antiretroviral therapy; time to the first viral load of 400 copies/mL or more; time to confirmed virological failure (2 consecutive values &amp;gt; or = 5000 copies/mL); time to death; and time to treatment-limiting toxicity were assessed.</t>
  </si>
  <si>
    <t>The analysis included 2035 individuals who started antiretroviral therapy with efavirenz (1074 with concurrent tuberculosis) and 1935 with nevirapine (209 with concurrent tuberculosis).</t>
  </si>
  <si>
    <t>There were no differences in time to death or substitution of either antiretroviral drug for toxicity with and without concurrent tuberculosis.</t>
  </si>
  <si>
    <t>Patients starting nevirapine with concurrent tuberculosis were at a higher risk of elevated viral load most notably at 6 months (16.3%; 95% confidence interval [CI], 10.6%-23.5%) than those without tuberculosis (8.3%; 95% CI, 6.7%-10.0%; adjusted odds ratio [OR], 2.1; 95% CI, 1.2-3.4; and in the combined estimate, adjusted OR, 1.7; 95% CI, 1.2-2.6).</t>
  </si>
  <si>
    <t>In the time-to-event analysis of confirmed virological failure (2 consecutive values of &amp;gt; or = 5000 copies/mL), patients starting nevirapine with concurrent tuberculosis developed virological failure sooner (adjusted hazard ratio [HR] 2.2; 95% CI, 1.3-3.7).</t>
  </si>
  <si>
    <t>There were no differences between patients starting efavirenz with and without concurrent tuberculosis (adjusted OR, 1.1; 95% CI, 0.8-1.5 [combined estimate] and adjusted HR, 1.1; 95% CI, 0.6-2.0, respectively).</t>
  </si>
  <si>
    <t>There was no difference in time to virological rebound in patients free of tuberculosis and those developing tuberculosis during follow-up while taking nevirapine (adjusted HR, 1.0; 95% CI, 0.5-2.0) or efavirenz (adjusted HR, 0.8; 95% CI, 0.4-1.7).</t>
  </si>
  <si>
    <t>In this cohort study, virological outcomes were inferior when nevirapine-based antiretroviral therapy was commenced while taking antitubercular treatment (vs without concurrent tuberculosis) but comparable when starting efavirenz-based antiretroviral therapy (vs without concurrent tuberculosis) or when tuberculosis developed while taking established nevirapine- or efavirenz-based therapies.</t>
  </si>
  <si>
    <t>Title = Warfarin with fluoroquinolones, sulfonamides, or azole antifungals: interactions and the risk of hospitalization for gastrointestinal bleeding.</t>
  </si>
  <si>
    <t>Abstract = The aim of this study was to determine whether a potential pharmacokinetic interaction between warfarin and orally administered anti-infectives increases the risk of hospitalization for gastrointestinal (GI) bleeding in warfarin users.</t>
  </si>
  <si>
    <t>We conducted a nested case-control and case-crossover study using US Medicaid data.</t>
  </si>
  <si>
    <t>Logistic regression was used to determine the association between GI bleeding and prior use of ciprofloxacin, levofloxacin, gatifloxacin, co-trimoxazole, or fluconazole vs. no exposure and also vs. use of cephalexin,</t>
  </si>
  <si>
    <t xml:space="preserve"> which would not be expected to interact with warfarin.</t>
  </si>
  <si>
    <t>All of the anti-infectives examined were associated with elevated odds ratios (ORs)</t>
  </si>
  <si>
    <t xml:space="preserve"> when compared to no exposure to these drugs.</t>
  </si>
  <si>
    <t>With cephalexin data as the reference, the ORs for co-trimoxazole (OR: 1.68 (95% confidence interval (CI): 1.21-2.33) in the prior 6-10 days) and fluconazole (OR: 2.09 (95% CI: 1.34-3.26) in the prior 11-15 days) were significantly elevated.</t>
  </si>
  <si>
    <t>Warfarin users who had received an anti-infective agent showed a substantially increased risk of GI bleeding.</t>
  </si>
  <si>
    <t>However, a drug-drug interaction with warfarin was evident only for co-trimoxazole and fluconazole.</t>
  </si>
  <si>
    <t>Title = Effects of concomitant amiodarone and haloperidol on Q-Tc interval prolongation.</t>
  </si>
  <si>
    <t>Abstract = The effects of concomitant amiodarone and haloperidol on Q-Tc interval prolongation were studied.</t>
  </si>
  <si>
    <t>All adult patients admitted to a 618-bed tertiary referral teaching hospital between January 1, 2005, and December 31, 2006, who received amiodarone and haloperidol concomitantly were included in this retrospective descriptive analysis.</t>
  </si>
  <si>
    <t>Data collected to assess patients' risk of developing Q-T interval prolongation included age, sex, past medical history, and number of days of concomitant exposure.</t>
  </si>
  <si>
    <t>Data relevant for the assessment of cardiac effects were collected for the time period between 24 hours before and after the administration of haloperidol and included laboratory test values, use of other Q-T interval-prolonging drugs, heart rate, Q-Tc intervals, and clinical documentation of arrhythmia.</t>
  </si>
  <si>
    <t>To determine change in the Q-Tc interval, Q-T and R-R values were recorded using cardiac rhythm strips or electrocardiogram.</t>
  </si>
  <si>
    <t>Nurses' and physicians' records were reviewed to determine if an arrhythmia occurred.</t>
  </si>
  <si>
    <t>Descriptive statistics were used to analyze baseline patient information and Q-Tc interval data.</t>
  </si>
  <si>
    <t>A total of 49 patients met inclusion criteria, yielding 381 distinct amiodarone-haloperidol exposures.</t>
  </si>
  <si>
    <t>During 138 (36.2%) of 381 haloperidol-amiodarone exposures, patients received at least one additional Q-T interval-prolonging drug.</t>
  </si>
  <si>
    <t>When amiodarone-haloperidol exposures were grouped by the number of concomitant Q-T prolonging drugs,</t>
  </si>
  <si>
    <t xml:space="preserve"> no apparent association was detected between longer Q-Tc intervals and an increased number of concomitant Q-T interval-prolonging drugs.</t>
  </si>
  <si>
    <t>was observed in adult patients who received a concomitant administration of amiodarone and haloperidol at a tertiary referral teaching hospital.</t>
  </si>
  <si>
    <t>A small, potentially significant Q-Tc interval prolongation,</t>
  </si>
  <si>
    <t xml:space="preserve"> but not ventricular arrhythmia, </t>
  </si>
  <si>
    <t>Title = Co-administration of proton pump inhibitors delays elimination of plasma methotrexate in high-dose methotrexate therapy.</t>
  </si>
  <si>
    <t>Abstract = To assess whether or not co-administration of proton pump inhibitors (PPIs) is a risk factor for delayed elimination of plasma methotrexate (MTX) in high-dose MTX (HDMTX) therapy for malignant diseases.</t>
  </si>
  <si>
    <t>To assess the effects of PPI co-administration on elimination of plasma MTX, we examined plasma MTX concentration data on 171 cycles of HDMTX therapy performed in 74 patients.</t>
  </si>
  <si>
    <t>We performed multiple logistic regression analysis to evaluate PPI co-administration as a risk factor.</t>
  </si>
  <si>
    <t>Inhibitory potencies of omeprazole, lansoprazole, rabeprazole and pantoprazole on MTX transport via breast cancer resistance protein (BCRP, ABCG2) were also investigated in an in vitro study using membrane vesicles expressing human BCRP.</t>
  </si>
  <si>
    <t>We identified co-administration of PPIs as a risk factor for delayed elimination (odds ratio 2.65, 95% confidence interval 1.03, 6.82) as well as renal and liver dysfunction.</t>
  </si>
  <si>
    <t>considerably higher than the unbound plasma concentrations of the PPIs.</t>
  </si>
  <si>
    <t>All four PPIs inhibited BCRP-mediated transport of MTX, with half-maximal inhibitory concentrations of 5.5-17.6 microM</t>
  </si>
  <si>
    <t>Our results support previous findings suggesting that PPI co-administration is associated with delayed elimination of plasma MTX in patients with HDMTX therapy.</t>
  </si>
  <si>
    <t>This drug interaction, however, cannot be explained solely by the inhibitory effects of PPIs on BCRP-mediated MTX transport.</t>
  </si>
  <si>
    <t>Title = Introduction of low dose transdermal buprenorphine -- did it influence use of potentially addictive drugs in chronic non-malignant pain patients?</t>
  </si>
  <si>
    <t>Abstract = The aim was to study the introduction of the new low dose transdermal buprenorphine (LD-TD-BUP) in Norway, particularly with regard to former use and co-medication with other potentially addictive drugs.</t>
  </si>
  <si>
    <t xml:space="preserve">The nationwide Norwegian Prescription Database contains information on all prescription drugs dispensed to individual non-institutionalised patients, </t>
  </si>
  <si>
    <t>and we may follow all individuals who received LD-TD-BUP (Norspan) after marketing on the Norwegian market on 15/11/05.</t>
  </si>
  <si>
    <t>We studied all prescriptions of opioids and other potentially addictive drugs to patients receiving at least two LD-TD-BUP prescriptions during 2004-2006.</t>
  </si>
  <si>
    <t>Poisson regressions were run with concomitant use of addictive drugs (yes, no) as the endpoint.</t>
  </si>
  <si>
    <t>Overall, 1884, non cancer individuals received at least two prescription of LD-TD-BUP.</t>
  </si>
  <si>
    <t>Of these 91.7% received prescriptions of other opioids and 58.6% of them had also been prescribed benzodiazepines/carisoprodol before the prescription of LD-TD-BUP.</t>
  </si>
  <si>
    <t>Of the LD-TD-BUP users who received more than one prescription, 60% co-medicated with at least one other potentially addictive drug, and 24% with at least two.</t>
  </si>
  <si>
    <t>In the multivariate analysis, the variables associated with a higher likelihood of using co-medicated drugs were: previous use of benzodiazepines/carisoprodol relative risk RR=16.7 (95% CI 10.4-26.9), previous use of opioids RR=4.0 (1.9-8.7) and younger age 20-40 years RR=1.9 (1.6-2.3).</t>
  </si>
  <si>
    <t>So far, it is questionable whether the introduction of LD-TD-BUP actually has stabilised opioids consumption or whether it has complicated and increased the consumption of potentially addictive drugs.</t>
  </si>
  <si>
    <t>Title = Parasomnia among psychiatric outpatients: a clinical, epidemiologic, cross-sectional study.</t>
  </si>
  <si>
    <t>Abstract = Epidemiologic studies from general population and clinical case series suggest association of parasomnias with mental illnesses and psychotropic medications.</t>
  </si>
  <si>
    <t>This cross-sectional study aimed at determining the prevalence rate of sleepwalking, sleep-related eating disorder (SRED), rapid eye movement sleep behavior-like disorder (RSBD-like disorder), and sleep-related injury (SRI) and their associated factors in an adult psychiatric outpatient clinic.</t>
  </si>
  <si>
    <t>Subjects aged 18 to 65 years who were attending an outpatient clinic in Hong Kong from May 2006 through June 2006 were included in this cross-sectional study.</t>
  </si>
  <si>
    <t>A 3-phase design was employed, including a structured questionnaire on parasomnias, followed by clinical interviews of both questionnaire-positive and -negative groups, and polysomnography for subjects having active parasomnias in recent 1 year.</t>
  </si>
  <si>
    <t>In addition, the principal psychiatric diagnoses, medical illnesses, and detailed drug history over recent 1 year were retrieved from the computerized records.</t>
  </si>
  <si>
    <t>Twelve hundred thirty-five subjects completed the phase 1 interview.</t>
  </si>
  <si>
    <t>The estimated prevalence of the lifetime diagnoses of sleepwalking, SRED, SRI, sleep violence, and RSBD-like disorder were 8.5%, 4.0%, 21.0%, 3.6%, and 5.8%, respectively, while the 1-year prevalence of these conditions were 2.9%, 2.4%, 8.8%, 2.5%, and 3.8%, respectively.</t>
  </si>
  <si>
    <t>These conditions were associated with depression and a constellation of sleep disturbances.</t>
  </si>
  <si>
    <t>Specific combinations of psychotropics were found to pose risk in particular parasomnias: sedative antidepressants and nonbenzodiazapine hypnotics in sleepwalking, regular zolpidem and antidepressants in SRED, and selective serotonin reuptake inhibitors in RSBD-like disorder.</t>
  </si>
  <si>
    <t>Sleepwalking, SRED, RSBD-like disorder, and SRI were common and underrecognized among the psychiatric population in this study.</t>
  </si>
  <si>
    <t>Their occurrences were likely contributed by interacting effect of mental illnesses, sleep disturbances, and specific psychotropic medications.</t>
  </si>
  <si>
    <t>Further prospective study is warranted for clarification of the etiology and clinical management of these potentially dangerous and "hidden" parasomnias.</t>
  </si>
  <si>
    <t>Title = Hepatotoxicity and gastrointestinal intolerance when healthy volunteers taking rifampin add twice-daily atazanavir and ritonavir.</t>
  </si>
  <si>
    <t xml:space="preserve">Abstract = Rifampin is the cornerstone of antituberculosis therapy, </t>
  </si>
  <si>
    <t>but induction of hepatic cytochrome P4503A by rifampin markedly lowers HIV protease inhibitor plasma concentrations.</t>
  </si>
  <si>
    <t>This phase 1, open-label, one-arm study was designed to assess pharmacokinetic interactions and safety of atazanavir, ritonavir, and rifampin among 14 evaluable HIV-seronegative volunteers.</t>
  </si>
  <si>
    <t>The study included 3 sequential periods of study drug dosing, with plasma sampling for pharmacokinetic analyses to occur on the last day of each period.</t>
  </si>
  <si>
    <t>During period 1, participants received rifampin 600 mg every 24 hours for 8 days.</t>
  </si>
  <si>
    <t>During period 2, participants continued rifampin 600 mg every 24 hours, and added atazanavir 300 mg and ritonavir 100 mg every 12 hours, to continue for at least 11 days.</t>
  </si>
  <si>
    <t>During period 3, atazanavir was to be increased to 400 mg every 12 hours.</t>
  </si>
  <si>
    <t>Upon adding atazanavir and ritonavir, the first 3 subjects developed vomiting and transaminase elevations resulting in study drug discontinuation.</t>
  </si>
  <si>
    <t>The study was therefore terminated.</t>
  </si>
  <si>
    <t>Coadministration of rifampin with HIV protease inhibitors may not be a viable treatment option if rifampin administration precedes protease inhibitor initiation.</t>
  </si>
  <si>
    <t>Future studies, which explore concomitant HIV protease inhibitors with rifampin must carefully consider the sequence in which drugs are initiated.</t>
  </si>
  <si>
    <t>Title = Effects of ritonavir-boosted darunavir vs. ritonavir-boosted atazanavir on lipid and glucose parameters in HIV-negative, healthy volunteers.</t>
  </si>
  <si>
    <t>Abstract = Darunavir (TMC114) is a new HIV protease inhibitor (PI).</t>
  </si>
  <si>
    <t>This Phase I, randomized, open-label trial compared the effects of darunavir plus low-dose ritonavir (RTV) (darunavir/RTV) with those of atazanavir/RTV on lipid and glucose parameters.</t>
  </si>
  <si>
    <t>Forty-nine HIV-negative, healthy male volunteers received RTV 100 mg once a day (qd) for 7 days, followed by either darunavir/RTV 800/100 mg qd (n=25) or atazanavir/RTV 300/100 mg qd (n=24) for 21 days.</t>
  </si>
  <si>
    <t>Mean changes in fasting lipid and glucose parameters at day 28 were calculated using post-RTV alone (day 7) and baseline (day -1) values as references.</t>
  </si>
  <si>
    <t>Short-term safety, tolerability and RTV pharmacokinetic parameters were evaluated.</t>
  </si>
  <si>
    <t>After 7 days of RTV treatment, the mean triglyceride concentration increased by approximately 30 mg/dL in both groups,</t>
  </si>
  <si>
    <t xml:space="preserve"> changes in other lipid and glucose parameters were relatively small.</t>
  </si>
  <si>
    <t>Mean concentrations of lipids and glucose over the treatment period were mostly similar between the treatment groups.</t>
  </si>
  <si>
    <t>Mean changes from day 7 to day 28 for the darunavir/RTV and atazanavir/RTV groups, respectively, were -3.6 and -0.5 mg/dL for high-density lipoprotein cholesterol; 5.0 and 5.3 mg/dL for low-density lipoprotein cholesterol; 4.9 and 1.2 mg/dL for total cholesterol; 6.4 and 14.0 mg/dL for triglycerides; -1.7 and -2.4 mg/dL for glucose; and -1.4 and 0.3 mg/dL for insulin.</t>
  </si>
  <si>
    <t>No grade 3 or 4 lipid or glucose laboratory abnormalities were reported.</t>
  </si>
  <si>
    <t>Treatment-emergent hyperbilirubinaemia was reported for all volunteers (including five grade 4 cases) during atazanavir/RTV treatment.</t>
  </si>
  <si>
    <t>Co-administration of darunavir or atazanavir with low-dose RTV resulted in minor and similar changes in lipid and glucose parameters in HIV-negative healthy volunteers.</t>
  </si>
  <si>
    <t>Title = Investigation of an interaction between statins and clopidogrel after percutaneous coronary intervention: a cohort study.</t>
  </si>
  <si>
    <t>Abstract = Clopidogrel is an antiplatelet drug that is prescribed after percutaneous coronary intervention (PCI) to prevent stent thrombosis.</t>
  </si>
  <si>
    <t>Previous studies have suggested that some statins may inhibit the antiplatelet effects of clopidogrel via competitive metabolism of its activating enzyme cytochrome P450 3A4 (CYP3A4).</t>
  </si>
  <si>
    <t>To investigate a possible interaction between statins and clopidogrel after a PCI procedure in a population-based cohort study.</t>
  </si>
  <si>
    <t>A population-based cohort study was carried out between January 2001 and December 2004 using the health insurance databases from Quebec, Canada.</t>
  </si>
  <si>
    <t>The primary endpoint was a composite of death from any cause, myocardial infarction (MI), unstable angina, repeat revascularization and cerebrovascular events.</t>
  </si>
  <si>
    <t>PCI patients &amp;gt;or= 66 years of age were followed from their initial post-discharge clopidogrel prescription until the earliest of study endpoint occurrence, end of clopidogrel exposure or end of study (90 days post discharge).</t>
  </si>
  <si>
    <t>Time-dependent Cox regression analysis was performed.</t>
  </si>
  <si>
    <t>We identified 10491 patients who were prescribed clopidogrel post-PCI and 43.5% were also prescribed statins at the baseline discharge.</t>
  </si>
  <si>
    <t>During 1793 patient years of follow-up, 623 composite endpoints were observed.</t>
  </si>
  <si>
    <t>Compared to the reference group (non-CYP3A4-metabolized statins), the co-prescription of CYP3A4-metabolized statins (hazard ratio (HR) 1.16, 95% confidence interval (CI) 0.91-1.47), or no statin use (HR 1.22, 95%CI 0.93-1.59) were not statistically associated with an increase in adverse outcomes.</t>
  </si>
  <si>
    <t xml:space="preserve">In this PCI cohort, the association of clopidogrel with CYP3A4-metabolized statins did not demonstrate an increased early risk of adverse cardiovascular events, </t>
  </si>
  <si>
    <t>although a small risk could not be completely excluded.</t>
  </si>
  <si>
    <t>Title = Risk of adverse outcomes associated with concomitant use of clopidogrel and proton pump inhibitors following acute coronary syndrome.</t>
  </si>
  <si>
    <t xml:space="preserve">Abstract = Prior mechanistic studies reported that omeprazole decreases the platelet inhibitory effects of clopidogrel, </t>
  </si>
  <si>
    <t>yet the clinical significance of these findings is not clear.</t>
  </si>
  <si>
    <t>To assess outcomes of patients taking clopidogrel with or without a proton pump inhibitor (PPI) after hospitalization for acute coronary syndrome (ACS).</t>
  </si>
  <si>
    <t>Retrospective cohort study of 8205 patients with ACS taking clopidogrel after discharge from 127 Veterans Affairs hospitals between October 1, 2003, and January 31, 2006.</t>
  </si>
  <si>
    <t>Vital status information was available for all patients through September 30, 2006.</t>
  </si>
  <si>
    <t>All-cause mortality or rehospitalization for ACS.</t>
  </si>
  <si>
    <t xml:space="preserve">Of 8205 patients taking clopidogrel after discharge, 63.9% (n = 5244) were prescribed PPI at discharge, during follow-up, or both </t>
  </si>
  <si>
    <t>and 36.1% (n = 2961) were not prescribed PPI.</t>
  </si>
  <si>
    <t>Death or rehospitalization for ACS occurred in 20.8% (n = 615) of patients taking clopidogrel without PPI and 29.8% (n = 1561) of patients taking clopidogrel plus PPI.</t>
  </si>
  <si>
    <t>In multivariable analyses, use of clopidogrel plus PPI was associated with an increased risk of death or rehospitalization for ACS compared with use of clopidogrel without PPI (adjusted odds ratio [AOR], 1.25; 95% confidence interval [CI], 1.11-1.41).</t>
  </si>
  <si>
    <t>Among patients taking clopidogrel after hospital discharge and prescribed PPI at any point during follow-up (n = 5244), periods of use of clopidogrel plus PPI (compared with periods of use of clopidogrel without PPI) were associated with a higher risk of death or rehospitalization for ACS (adjusted hazard ratio, 1.27; 95% CI, 1.10-1.46).</t>
  </si>
  <si>
    <t>In analyses of secondary outcomes, patients taking clopidogrel plus PPI had a higher risk of hospitalizations for recurrent ACS compared with patients taking clopidogrel without PPI (14.6% vs 6.9%; AOR, 1.86 [95% CI, 1.57-2.20]) and revascularization procedures (15.5% vs 11.9%; AOR, 1.49 [95% CI, 1.30-1.71]), but not for all-cause mortality (19.9% vs 16.6%; AOR, 0.91 [95% CI, 0.80-1.05]).</t>
  </si>
  <si>
    <t>The association between use of clopidogrel plus PPI and increased risk of adverse outcomes also was consistent using a nested case-control study design (AOR, 1.32; 95% CI, 1.14-1.54).</t>
  </si>
  <si>
    <t>In addition, use of PPI without clopidogrel was not associated with death or rehospitalization for ACS among patients not taking clopidogrel after hospital discharge (n = 6450) (AOR, 0.98; 95% CI, 0.85-1.13).</t>
  </si>
  <si>
    <t xml:space="preserve">Concomitant use of clopidogrel and PPI after hospital discharge for ACS was associated with an increased risk of adverse outcomes than use of clopidogrel without PPI, </t>
  </si>
  <si>
    <t>suggesting that use of PPI may be associated with attenuation of benefits of clopidogrel after ACS.</t>
  </si>
  <si>
    <t>Title = Oral erythromycin and the risk of sudden death from cardiac causes.</t>
  </si>
  <si>
    <t>Abstract = Oral erythromycin prolongs cardiac repolarization and is associated with case reports of torsades de pointes.</t>
  </si>
  <si>
    <t>Because erythromycin is extensively metabolized by cytochrome P-450 3A (CYP3A) isozymes,</t>
  </si>
  <si>
    <t>commonly used medications that inhibit the effects of CYP3A may increase plasma erythromycin concentrations,</t>
  </si>
  <si>
    <t xml:space="preserve"> thereby increasing the risk of ventricular arrhythmias and sudden death.</t>
  </si>
  <si>
    <t>We studied the association between the use of erythromycin and the risk of sudden death from cardiac causes and whether this risk was increased with the concurrent use of strong inhibitors of CYP3A.</t>
  </si>
  <si>
    <t>We studied a previously identified Tennessee Medicaid cohort that included 1,249,943 person-years of follow-up and 1476 cases of confirmed sudden death from cardiac causes.</t>
  </si>
  <si>
    <t>The CYP3A inhibitors used in the study were nitroimidazole antifungal agents, diltiazem, verapamil, and troleandomycin; each doubles, at least, the area under the time-concentration curve for a CYP3A substrate.</t>
  </si>
  <si>
    <t xml:space="preserve">Amoxicillin, an antimicrobial agent with similar indications </t>
  </si>
  <si>
    <t xml:space="preserve">but which does not prolong cardiac repolarization, </t>
  </si>
  <si>
    <t>and former use of erythromycin also were studied, to assess possible confounding by indication.</t>
  </si>
  <si>
    <t xml:space="preserve">The multivariate adjusted rate of sudden death from cardiac causes among patients currently using erythromycin was twice as high (incidence-rate ratio, 2.01; 95 percent confidence interval, 1.08 to 3.75; P=0.03) </t>
  </si>
  <si>
    <t>as that among those who had not used any of the study antibiotic medications.</t>
  </si>
  <si>
    <t>There was no significant increase in the risk of sudden death among former users of erythromycin (incidence-rate ratio, 0.89; 95 percent confidence interval, 0.72 to 1.09; P=0.26) or among those who were currently using amoxicillin (incidence-rate ratio, 1.18; 95 percent confidence interval, 0.59 to 2.36; P=0.65).</t>
  </si>
  <si>
    <t>The adjusted rate of sudden death from cardiac causes was five times as high (incidence-rate ratio, 5.35; 95 percent confidence interval, 1.72 to 16.64; P=0.004) among those who concurrently used CYP3A inhibitors and erythromycin as that among those</t>
  </si>
  <si>
    <t xml:space="preserve"> who had used neither CYP3A inhibitors nor any of the study antibiotic medications.</t>
  </si>
  <si>
    <t>In contrast, there was no increase in the risk of sudden death among those who concurrently used amoxicillin and CYP3A inhibitors or those currently using any of the study antibiotic medications who had formerly used CYP3A inhibitors.</t>
  </si>
  <si>
    <t>The concurrent use of erythromycin and strong inhibitors of CYP3A should be avoided.</t>
  </si>
  <si>
    <t>Title = Incidence of hospitalized rhabdomyolysis in patients treated with lipid-lowering drugs.</t>
  </si>
  <si>
    <t>Abstract = Lipid-lowering agents are widely prescribed in the United States.</t>
  </si>
  <si>
    <t>Reliable estimates of rhabdomyolysis risk with various lipid-lowering agents are not available.</t>
  </si>
  <si>
    <t>To estimate the incidence of rhabdomyolysis in patients treated with different statins and fibrates, alone and in combination, in the ambulatory setting.</t>
  </si>
  <si>
    <t>Drug-specific inception cohorts of statin and fibrate users were established using claims data from 11 managed care health plans across the United States.</t>
  </si>
  <si>
    <t>Patients with at least 180 days of prior health plan enrollment were entered into the cohorts between January 1, 1998, and June 30, 2001.</t>
  </si>
  <si>
    <t>Person-time was classified as monotherapy or combined statin-fibrate therapy.</t>
  </si>
  <si>
    <t>Incidence rates of rhabdomyolysis per 10,000 person-years of treatment, number needed to treat, and relative risk of rhabdomyolysis.</t>
  </si>
  <si>
    <t>In 252,460 patients treated with lipid-lowering agents, 24 cases of hospitalized rhabdomyolysis occurred during treatment.</t>
  </si>
  <si>
    <t>Average incidence per 10,000 person-years for monotherapy with atorvastatin, pravastatin, or simvastatin was 0.44 (95% confidence interval [CI], 0.20-0.84); for cerivastatin, 5.34 (95% CI, 1.46-13.68); and for fibrate, 2.82 (95% CI, 0.58-8.24).</t>
  </si>
  <si>
    <t>By comparison, the incidence during unexposed person-time was 0 (95% CI, 0-0.48; P = .056).</t>
  </si>
  <si>
    <t>The incidence increased to 5.98 (95% CI, 0.72-216.0) for combined therapy of atorvastatin, pravastatin, or simvastatin with a fibrate, and to 1035 (95% CI, 389-2117) for combined cerivastatin-fibrate use.</t>
  </si>
  <si>
    <t>Per year of therapy, the number needed to treat to observe 1 case of rhabdomyolysis was 22,727 for statin monotherapy, 484 for older patients with diabetes mellitus who were treated with both a statin and fibrate, and ranged from 9.7 to 12.7 for patients who were treated with cerivastatin plus fibrate.</t>
  </si>
  <si>
    <t xml:space="preserve">Rhabdomyolysis risk was similar and low for monotherapy with atorvastatin, pravastatin, and simvastatin; </t>
  </si>
  <si>
    <t>combined statin-fibrate use increased risk, especially in older patients with diabetes mellitus.</t>
  </si>
  <si>
    <t>Cerivastatin combined with fibrate conferred a risk of approximately 1 in 10 treated patients per year.</t>
  </si>
  <si>
    <t>Title = Ulcer recurrence in high-risk patients receiving nonsteroidalanti-inflammatory drugs plus low-dose aspirin: results of a post HOC subanalysis.</t>
  </si>
  <si>
    <t>Abstract = Concomitant aspirin use is a risk factor for nonsteroidal anti-inflammatory drug (NSAID)-associated upper gastrointestinal toxicity.</t>
  </si>
  <si>
    <t>In high-risk individuals, such as those with a history of NSAID-related gastric ulcer bleeding, gastroprotective therapy with a proton pump inhibitor has been reported to reduce the risk of recurrent aspirin-associated gastroduodenal ulcer bleeding.</t>
  </si>
  <si>
    <t>This analysis compared the efficacy of misoprostol, lansoprazole, and placebo in reducing the risk of gastric or duodenal ulcer recurrence in patients taking NSAIDs and low-dose aspirin.</t>
  </si>
  <si>
    <t>This post hoc subanalysis was based on a previous multicenter, prospective, randomized, double-blind, placebo-controlled, 12-week study in patients who had a history of gastric ulcer, were Helicobacter pylori negative, required chronic NSAID therapy, and were free of gastric or duodenal ulcer on baseline endoscopy.</t>
  </si>
  <si>
    <t>The study treatments were misoprostol 200 microg QID or lansoprazole 15 or 30 mg OD.</t>
  </si>
  <si>
    <t xml:space="preserve">The subanalysis included data from patients in the intent-to-treat cohort who took aspirin at an amount &amp;lt;or=325 mg/d. </t>
  </si>
  <si>
    <t>The end point was the cumulative rate of gastric ulcers, as assessed by serial endoscopy at 4, 8, and 12 weeks.</t>
  </si>
  <si>
    <t>Of 535 intent-to-treat patients from the primary study, 70 (40 men, 30 women; mean [SD] age, 64.7 [10.0] years; age range, 40-83 years) met the criteria for inclusion in the subanalysis.</t>
  </si>
  <si>
    <t>The proportions of patients who were free of gastric ulcers at the end of 12 weeks were 96% in the misoprostol group, 93% in the lansoprazole 15-mg group, 100% in the lansoprazole 30-mg group, and 35% in the placebo group (P &amp;lt;or= 0.008, each active treatment vs placebo).</t>
  </si>
  <si>
    <t>Adverse events considered possibly or probably related to treatment occurred in 5 (20.0%) misoprostol recipients (4 episodes of diarrhea, 1 episode of abdominal pain), 1 (14.3%) recipient of lansoprazole 30 mg (1 episode of pharyngitis), and 3 (13.6%) placebo recipients (1 episode each of abdominal pain, palpitations, and dyspepsia).</t>
  </si>
  <si>
    <t>In this subgroup analysis in patients at high risk for recurrence of gastric ulcer, use of cotherapy with misoprostol 200 microg QID or lansoprazole 15 or 30 mg OD significantly lowered the risk for gastric ulcer recurrence.</t>
  </si>
  <si>
    <t>Title = A population-based assessment of the potential interaction between serotonin-specific reuptake inhibitors and digoxin.</t>
  </si>
  <si>
    <t>Abstract = In vitro evidence suggests that some serotonin-specific reuptake inhibitors (SSRIs) inhibit P-glycoprotein, a multidrug efflux pump responsible for the elimination of several drugs including digoxin.</t>
  </si>
  <si>
    <t>We sought to determine if some SSRIs cause digoxin toxicity in the clinical setting.</t>
  </si>
  <si>
    <t>Population-based nested case-control study set in Ontario, Canada from 1994 to 2001.</t>
  </si>
  <si>
    <t>We studied all patients 66 years or older treated with digoxin.</t>
  </si>
  <si>
    <t>Prescription and hospital admission records were analysed to determine the relationship between the initiation of SSRI therapy and hospital admission for digoxin toxicity in the subsequent 30 days.</t>
  </si>
  <si>
    <t>Among 245 305 older patients treated with digoxin, we identified 3144 cases of digoxin toxicity.</t>
  </si>
  <si>
    <t>After adjusting for potential confounders, we observed an increased risk of digoxin toxicity following initiation of paroxetine [odds ratio (OR) 2.8; 95% confidence interval (CI) 1.6, 4.7], fluoxetine (OR 2.9; 95% CI 1.5, 5.4), sertraline (OR 3.0; 95% CI 1.9, 4.7), and fluvoxamine (OR 3.0; 95% CI 1.5, 5.7).</t>
  </si>
  <si>
    <t xml:space="preserve">However, an elevated risk was also seen with tricyclic antidepressants (OR 1.5; 95% CI 1.0, 2.4) and benzodiazepines (OR 2.1; 95% CI 1.7, 2.5), </t>
  </si>
  <si>
    <t>drugs classes having no known pharmacokinetic interaction with digoxin.</t>
  </si>
  <si>
    <t>There was no statistical difference in the risk of digoxin toxicity among any of the agents tested.</t>
  </si>
  <si>
    <t xml:space="preserve">We found no major discrepancy in the risk of digoxin toxicity after initiation of various SSRI antidepressants, </t>
  </si>
  <si>
    <t>suggesting that the inhibition of P-glycoprotein by sertraline and paroxetine observed in vitro is unlikely to be of major clinical significance.</t>
  </si>
  <si>
    <t>Title = Risk of upper gastrointestinal hemorrhage in warfarin users treated with nonselective NSAIDs or COX-2 inhibitors.</t>
  </si>
  <si>
    <t>Abstract = Little is known about the risk of upper gastrointestinal (GI) hemorrhage during the concomitant use of warfarin and selective cyclooxygenase (COX)-2 inhibitors.</t>
  </si>
  <si>
    <t>We examined the association between the concomitant use of warfarin and nonselective nonsteroidal anti-inflammatory drugs (NSAIDs) or selective COX-2 inhibitors in older adults hospitalized for upper GI hemorrhage.</t>
  </si>
  <si>
    <t>This nested case-control analysis of multiple linked health care databases conducted over 1 year identified a cohort of patients in Ontario, Canada, who were older than 66 years and continuously prescribed warfarin.</t>
  </si>
  <si>
    <t>Case patients were those admitted to the hospital with upper GI hemorrhage while taking warfarin.</t>
  </si>
  <si>
    <t>We compared their prescription records prior to hospitalization with those of age- and sex-matched controls who were also receiving warfarin (the control-case ratio was 4:1).</t>
  </si>
  <si>
    <t>Odds ratios (ORs) for the risk of hospitalization for upper GI hemorrhage while concomitantly using warfarin and celecoxib, rofecoxib, or nonselective NSAIDs were determined.</t>
  </si>
  <si>
    <t>During the study period, we identified 98 821 elderly patients continuously receiving warfarin.</t>
  </si>
  <si>
    <t>Of those, 361 (0.3%) were admitted to the hospital with upper GI hemorrhage.</t>
  </si>
  <si>
    <t>After adjusting for other potential confounders, case patients were significantly more likely to be also taking nonselective NSAIDs (OR, 1.9; 95% confidence interval [CI], 1.4-3.7), celecoxib (OR, 1.7; 95% CI, 1.2-3.6), or rofecoxib (OR, 2.4; 95% CI, 1.7-3.6) prior to hospitalization relative to controls.</t>
  </si>
  <si>
    <t>Patients taking warfarin concomitantly with selective COX-2 inhibitors have an increased risk of hospitalization for upper GI hemorrhage.</t>
  </si>
  <si>
    <t>The risk appears similar to that of patients simultaneously taking warfarin and nonselective NSAIDs.</t>
  </si>
  <si>
    <t>Title = Prevalence of potentially severe drug-drug interactions in ambulatory patients with dyslipidaemia receiving HMG-CoA reductase inhibitor therapy.</t>
  </si>
  <si>
    <t>Abstract = Drug-drug interactions (DDIs) are a well known risk factor for adverse drug reactions.</t>
  </si>
  <si>
    <t>HMG-CoA reductase inhibitors ('statins') are a cornerstone in the treatment of dyslipidaemia and patients with dyslipidaemia are concomitantly treated with a variety of additional drugs.</t>
  </si>
  <si>
    <t>Since DDIs are associated with adverse reactions, we performed a cross-sectional study to assess the prevalence of potentially critical drug-drug and drug-statin interactions in an outpatient adult population with dyslipidaemia.</t>
  </si>
  <si>
    <t>Data from patients with dyslipidaemia treated with a statin were collected from 242 practitioners from different parts of Switzerland.</t>
  </si>
  <si>
    <t>The medication list was screened for potentially harmful DDIs with statins or other drugs using an interactive electronic drug interaction program.</t>
  </si>
  <si>
    <t>We included 2742 ambulatory statin-treated patients (mean age +/- SD 65.1 +/- 11.1 years; 61.6% males) with (mean +/- SD) 3.2 +/- 1.6 diagnoses and 4.9 +/- 2.4 drugs prescribed.</t>
  </si>
  <si>
    <t>Of those, 190 patients (6.9%) had a total of 198 potentially harmful drug-statin interactions.</t>
  </si>
  <si>
    <t>Interacting drugs were fibrates or nicotinic acid (9.5% of patients with drug-statin interactions), cytochrome P450 (CYP) 3A4 inhibitors (70.5%), digoxin (22.6%) or ciclosporin (cyclosporine) [1.6%].</t>
  </si>
  <si>
    <t>The proportion of patients with a potential drug-statin interaction was 12.1% for simvastatin, 10.0% for atorvastatin, 3.8% for fluvastatin and 0.3% for pravastatin.</t>
  </si>
  <si>
    <t>Additionally, the program identified 393 potentially critical non-statin DDIs in 288 patients.</t>
  </si>
  <si>
    <t>CYP3A4 inhibitors are the most frequent cause of potential drug interactions with statins.</t>
  </si>
  <si>
    <t xml:space="preserve">As the risk for developing rhabdomyolysis is increased in patients with drug-statin interactions, </t>
  </si>
  <si>
    <t>clinicians should be aware of the most frequently observed drug-statin interactions and how these interactions can be avoided.</t>
  </si>
  <si>
    <t>Title = Identifying target regions for vigilance improvement under hormone replacement therapy in postmenopausal syndrome patients by means of electroencephalographic tomography (LORETA).</t>
  </si>
  <si>
    <t>Abstract = Daytime fatigue, which at the neurophysiological level is due to vigilance decrements, is a frequent complaint in postmenopausal women.</t>
  </si>
  <si>
    <t>In a three-arm, 2-month, parallel group-design study, vigilance-promoting effects of a novel continuous combination (=Climodien 2/3) of estradiol valerate (EV; 2 mg) and dienogest (DNG; 3 mg) were compared with the effects of both EV alone and placebo in 55 insomniac, postmenopausal syndrome patients.</t>
  </si>
  <si>
    <t>Low-resolution brain electromagnetic tomography (LORETA) was undertaken to identify the cerebral target regions of hormone replacement therapy.</t>
  </si>
  <si>
    <t xml:space="preserve">An omnibus significance test revealed Climodien to increase activity in 882 of 2,394 voxels in the alpha-2 band, followed by 733, 706, and 664 voxels in the beta-2, beta-1, and beta-3 bands, and 509 voxels in the delta band, </t>
  </si>
  <si>
    <t>whereas 2 mg EV alone did not produce a significant suprathreshold activity.</t>
  </si>
  <si>
    <t>Current density increased predominantly in the right hemisphere, which had already been described in the literature as the center of the vigilance system.</t>
  </si>
  <si>
    <t>In the fast alpha range, which plays a major role in the context of vigilance, increased activity was found in the right prefrontal, temporal, and superior parietal cortices, i.e., those brain areas of the right-sided fronto-parietal neuronal network that are responsible for sustained attention.</t>
  </si>
  <si>
    <t>A further activity increase was seen in the anterior cingulate gyrus associated with attentional control and conflict monitoring.</t>
  </si>
  <si>
    <t>The right temporal lobe showed increased current density in all frequency bands.</t>
  </si>
  <si>
    <t>Electroencephalographic tomography (LORETA) identified the right-hemispheric vigilance system as the target region of Climodien.</t>
  </si>
  <si>
    <t>Title = Switch from ritonavir to indinavir in combination therapy for HIV-1-infected children.</t>
  </si>
  <si>
    <t>Abstract = Protease inhibitors are an effective component of combination antiretroviral treatment for children infected with human immunodeficiency virus 1 (HIV-1), but tolerance or toxicity issues sometimes require an alternative therapeutic strategy.</t>
  </si>
  <si>
    <t>HIV-1-infected children aged 2-17 years received combination therapy with either stavudine plus ritonavir or with zidovudine, lamivudine, and ritonavir as part of a randomized clinical trial.</t>
  </si>
  <si>
    <t>Twenty-one months after the start of the trial, ritonavir in capsule formulation became unavailable.</t>
  </si>
  <si>
    <t>The treatment regimen for 25 children was switched from ritonavir capsules to indinavir capsules (500 mg/m(2) every 8 h).</t>
  </si>
  <si>
    <t>The other study drugs remained unchanged.</t>
  </si>
  <si>
    <t>A matched-pairs analysis was performed to compare the results for these 25 children with the results for 25 matched children whose treatment regimen continued to include ritonavir (in liquid formulation).</t>
  </si>
  <si>
    <t>There were no significant differences in the percentage of children with an HIV-1 RNA load of &amp;lt;or=200 copies/mL between the group receiving indinavir and the matched group receiving ritonavir (52% vs. 68%, at the start of indinavir treatment; 42% vs. 52%, at week 12; and 50% vs. 56%, at week 24).</t>
  </si>
  <si>
    <t>Similarly, there were no significant differences between the treatment groups with respect to median CD4 cell counts over time.</t>
  </si>
  <si>
    <t>Toxicities observed in the children treated with indinavir were most often flank pain or headache (16%), renal dysfunction (16%), hematuria (12%), and skin rash (12%) and were consistent with toxicities reported elsewhere.</t>
  </si>
  <si>
    <t>There was no evidence that the switch from ritonavir to indinavir therapy altered the pharmacokinetics of indinavir as a result of residual cytochrome P450 induction or inhibition caused by ritonavir.</t>
  </si>
  <si>
    <t>The switch from one protease inhibitor (ritonavir) to another (indinavir) as a component of combination antiretroviral treatment in this patient population was a practical therapeutic strategy.</t>
  </si>
  <si>
    <t>Title = Low myopathy rates associated with statins as monotherapy or combination therapy with interacting drugs in a group model health maintenance organization.</t>
  </si>
  <si>
    <t>Abstract = Because the risk for myopathy increases when 3-hydroxy-3-methylglutaryl coenzyme A inhibitors (statins) are used with other agents known to inhibit cytochrome P450 3A4 in patients with dyslipidemia,</t>
  </si>
  <si>
    <t xml:space="preserve"> we sought to quantify this risk in a diverse, real-world sample of patients receiving statin therapy.</t>
  </si>
  <si>
    <t>Retrospective chart review.</t>
  </si>
  <si>
    <t>Kaiser Permanente Colorado (KPCO), a group model health maintenance organization with approximately 360,000 members.</t>
  </si>
  <si>
    <t>Four hundred sixty-eight patients who were identified as having a diagnosis of myopathy over a 4-year period using KPCO computerized data systems.</t>
  </si>
  <si>
    <t>Medical records were reviewed to confirm myopathy cases associated with statin therapy.</t>
  </si>
  <si>
    <t>Of the 468 patients, 61 had received statin therapy before their diagnosis, and 41 (67%) of these patients had confirmed myopathy (documented creatine kinase level&amp;gt;or=1000 IU/L).</t>
  </si>
  <si>
    <t>The prevalence of myopathy was 0.12% with statin monotherapy and 0.22% with statins in combination with interacting drugs.</t>
  </si>
  <si>
    <t>Only 17 of the 41 (41%) patients had confirmed myopathy</t>
  </si>
  <si>
    <t xml:space="preserve"> with no other plausible clinical explanation, such as a muscle injury.</t>
  </si>
  <si>
    <t>Increased risk of myopathy associated with statin therapy in combination with interacting drugs approached statistical significance (p=0.052) but was of minimal clinical significance.</t>
  </si>
  <si>
    <t>The prevalence of confirmed myopathy in patients receiving statin therapy is low (&amp;lt;1%).</t>
  </si>
  <si>
    <t>Combining statin therapy with interacting drugs (e.g., fibrates) was not associated with a clinically important increase in the prevalence of myopathy.</t>
  </si>
  <si>
    <t>The risk of developing myopathy during statin therapy is outweighed by the benefits derived from the therapeutic effects of the therapy.</t>
  </si>
  <si>
    <t>Title = Prevalence of appropriate and problematic antiepileptic combination therapy in older people in the nursing home.</t>
  </si>
  <si>
    <t>Abstract = To determine the prevalence of mono- and poly-antiepileptic drug (AED) therapy in a cohort of nursing home (NH) residents and to describe specific AED combinations used, as well as demographic, clinical, and functional factors associated with poly-AED therapy and the most common AED combination.</t>
  </si>
  <si>
    <t>Retrospective, point prevalence study.</t>
  </si>
  <si>
    <t>All NHs owned/managed by Beverly Enterprises.</t>
  </si>
  <si>
    <t>All residents aged 65 and older residing in one of the study NHs on July 1, 1999, and receiving an AED (N=3,881).</t>
  </si>
  <si>
    <t>Data were gathered using two secondary source data sets: physicians' orders (AED use) and the Minimum Data Set (health status indicators).</t>
  </si>
  <si>
    <t>Of residents taking AEDs, 370 (9.5%) were taking two or more; 268 of those (72%) were taking problematic AED combinations (those with the potential of undesirable pharmacokinetic or pharmacodynamic interactions).</t>
  </si>
  <si>
    <t>Phenytoin (PHT) with phenobarbital (PB) was the most common combination (27.0%).</t>
  </si>
  <si>
    <t xml:space="preserve">Logistic regression indicated that poly-AED subjects were more likely to have a diagnosis of epilepsy/seizure (epi/sz) </t>
  </si>
  <si>
    <t>and less likely to have a diagnosis of cerebrovascular accident (CVA).</t>
  </si>
  <si>
    <t>Residents taking the PHT/PB combination were more likely to have an epi/sz diagnosis and longer NH stay.</t>
  </si>
  <si>
    <t>The association between CVA and PHT/PB polytherapy differed by presence or absence of aphasia.</t>
  </si>
  <si>
    <t>The overall prevalence of poly-AED therapy is less than 10% in NH residents, but 72% of those residents were receiving problematic polytherapy combinations, thereby exposing them to potential risk of adverse reactions and toxicity.</t>
  </si>
  <si>
    <t>Title = Allelic variants of cytochrome P450 2C9 modify the interaction between nonsteroidal anti-inflammatory drugs and coumarin anticoagulants.</t>
  </si>
  <si>
    <t>Abstract = Cytochrome P450 (CYP) plays a key role in the metabolism of coumarin anticoagulants and nonsteroidal anti-inflammatory drugs (NSAIDs).</t>
  </si>
  <si>
    <t xml:space="preserve">Because CYP2C9 is a genetically polymorphic enzyme, </t>
  </si>
  <si>
    <t>genetic variability could play an important role in the potential interaction between NSAIDs and coumarins.</t>
  </si>
  <si>
    <t xml:space="preserve">We investigated whether NSAIDs were associated with overanticoagulation during therapy with coumarins </t>
  </si>
  <si>
    <t>and evaluated the effect of the CYP2C9 polymorphisms on this potential interaction.</t>
  </si>
  <si>
    <t>We conducted a population-based cohort study among patients of an anticoagulation clinic who were treated with acenocoumarol or phenprocoumon between April 1, 1991, and May 31, 2003, and whose CYP2C9 status was known.</t>
  </si>
  <si>
    <t>Patients were followed up until an international normalized ratio (INR) of 6.0 or greater was reached or until the end of treatment, death, or the end of the study.</t>
  </si>
  <si>
    <t>Proportional hazards regression analysis was used to estimate the risk of an INR of 6.0 or greater in relation to concomitant use of a coumarin anticoagulant and NSAIDs after adjustment for several potentially confounding factors.</t>
  </si>
  <si>
    <t>To study effect modification by CYP2C9 genotype, stratified analyses were performed for wild-type patients and patients with a variant genotype.</t>
  </si>
  <si>
    <t>Of the 973 patients in the cohort, 415 had an INR of 6.0 or greater.</t>
  </si>
  <si>
    <t>Several NSAIDs increased the risk of overanticoagulation.</t>
  </si>
  <si>
    <t>The risk of overanticoagulation was 2.98 (95% confidence interval, 1.09-7.02) in coumarin-treated patients taking NSAIDs with a CYP2C9*2 allele and 10.8 (95% confidence interval, 2.57-34.6) in those with a CYP2C9*3 allele.</t>
  </si>
  <si>
    <t>Several NSAIDs were associated with overanticoagulation.</t>
  </si>
  <si>
    <t>For NSAIDs that are known CYP2C9 substrates, this risk was modified by allelic variants of CYP2C9.</t>
  </si>
  <si>
    <t>More frequent INR monitoring of patients taking NSAIDs is warranted.</t>
  </si>
  <si>
    <t>Title = Inhibition of neutral endopeptidase (NEP) facilitates neurogenic inflammation.</t>
  </si>
  <si>
    <t>Abstract = Neutral endopeptidase (NEP) and angiotensin-converting enzyme (ACE) are involved in neuropeptide degradation</t>
  </si>
  <si>
    <t xml:space="preserve"> and may modulate neurogenic inflammation.</t>
  </si>
  <si>
    <t>We therefore explored the effect of specific blockers of NEP and ACE on the intensity of neurogenic inflammation.</t>
  </si>
  <si>
    <t>We investigated eight subjects on three occasions.</t>
  </si>
  <si>
    <t>Two pairs of microdialysis fibers equipped with intraluminal wires were inserted intracutaneously into the volar forearms and electrical stimuli were delivered via the intraluminal electrodes.</t>
  </si>
  <si>
    <t>The microdialysis fibers were perfused either with normal saline, phosphoramidon (NEP inhibitor), or captopril (ACE inhibitor).</t>
  </si>
  <si>
    <t>CGRP release was assessed in the microdialysis eluate via a specific EIA and by evaluating the extent and intensity of the neurogenic flare via a laser Doppler imager.</t>
  </si>
  <si>
    <t>The area of hyperalgesia and allodynia was assessed during electrical stimulation.</t>
  </si>
  <si>
    <t xml:space="preserve">Inhibition of NEP with phosphoramidon increased flare intensity (P &amp;lt; 0.002) and size (P &amp;lt; 0.01), </t>
  </si>
  <si>
    <t>while blocking ACE had no effect on neurogenic vasodilation.</t>
  </si>
  <si>
    <t xml:space="preserve">CGRP release could be measured in microdialysis samples after phosphoramidon perfusion only (P &amp;lt; 0.03), </t>
  </si>
  <si>
    <t>not in samples with captopril or saline perfusion.</t>
  </si>
  <si>
    <t>No effect on the areas of hyperalgesia and allodynia could be detected.</t>
  </si>
  <si>
    <t>Our findings suggest that NEP but not ACE is most important for CGRP degradation in human skin.</t>
  </si>
  <si>
    <t>This may be of particular importance for the understanding of pain disorders like migraine or complex regional pain syndrome.</t>
  </si>
  <si>
    <t>Title = Current use of nonsteroidal antiinflammatory drugs and the risk of acute myocardial infarction.</t>
  </si>
  <si>
    <t>Abstract = To evaluate the risk of acute myocardial infarction during current exposure to nonsteroidal antiinflammatory drugs (NSAIDs).</t>
  </si>
  <si>
    <t>Retrospective case-control analysis.</t>
  </si>
  <si>
    <t>General practice offices.</t>
  </si>
  <si>
    <t>A total of 8688 case patients, aged 89 years or younger, with a first-time acute myocardial infarction and 33,923 control subjects matched on age, sex, calendar time, and general practice attended.</t>
  </si>
  <si>
    <t>The United Kingdom General Practice Research Database was searched for potential cases of first-time acute myocardial infarction between January 1995 and April 2001.</t>
  </si>
  <si>
    <t>Control subjects without acute myocardial infarction were identified at random.</t>
  </si>
  <si>
    <t>Exposure to NSAIDs was assessed, and 650 case patients and 2339 control subjects were found to be currently taking NSAIDs.</t>
  </si>
  <si>
    <t>After adjusting for various risk factors for acute myocardial infarction (e.g., hypertension, hyperlipidemia, diabetes mellitus, ischemic heart disease, body mass index, smoking), the relative risk (expressed as odds ratio [OR]) of acute myocardial infarction was 1.07 (95% confidence interval [CI] 0.96-1.19) for subjects with current NSAID exposure compared with those not taking NSAIDs.</t>
  </si>
  <si>
    <t>The adjusted OR for current diclofenac use was 1.23 (95% CI 1.00-1.51), for current ibuprofen use 1.16 (95% CI 0.92-1.46), and for current naproxen use 0.96 (95% CI 0.66-1.38) compared with those not taking NSAIDs.</t>
  </si>
  <si>
    <t>Current aspirin use combined with current NSAID use was associated with a statistically significant risk reduction (adjusted OR 0.74, 95% CI 0.57-0.97), compared with nonuse of NSAIDs and aspirin.</t>
  </si>
  <si>
    <t>Current use of aspirin together with current use of ibuprofen yielded an adjusted OR of 0.69 (95% CI 0.42-1.15).</t>
  </si>
  <si>
    <t>Our results provide additional evidence that the risk of first-time acute myocardial infarction during current use of NSAIDs is not materially altered.</t>
  </si>
  <si>
    <t>We found no evidence for a reduced cardioprotective effect of aspirin with concomitant NSAID use.</t>
  </si>
  <si>
    <t>Title = Lack of pharmacokinetic interaction between oxcarbazepine and lamotrigine.</t>
  </si>
  <si>
    <t>Abstract = Epilepsy and bipolar disorder are commonly treated by combination drug therapy, such as lamotrigine and oxcarbazepine.</t>
  </si>
  <si>
    <t>To ensure the safety of this combination, information on pharmacokinetics and tolerability must be available.</t>
  </si>
  <si>
    <t>The objective of study was to evaluate the pharmacokinetics and tolerability of coadministered lamotrigine and oxcarbazepine in healthy subjects.</t>
  </si>
  <si>
    <t>This randomized, single-blind, parallel-group study comprised three cohorts: lamotrigine (200 mg daily) plus oxcarbazepine (600 mg twice daily), lamotrigine (200 mg daily) plus placebo, and oxcarbazepine (600 mg twice daily) plus placebo.</t>
  </si>
  <si>
    <t>Serial blood samples were collected at steady state to determine serum concentrations of lamotrigine and plasma concentrations of oxcarbazepine and its active metabolite 10-monohydroxy metabolite (MHD).</t>
  </si>
  <si>
    <t>Pharmacokinetic parameters were determined by noncompartmental methods.</t>
  </si>
  <si>
    <t>Tolerability was monitored through adverse event reports, clinical laboratory results, vital signs, and electrocardiograms.</t>
  </si>
  <si>
    <t>A total of 47 male volunteers received study drugs.</t>
  </si>
  <si>
    <t>At steady state, lamotrigine AUC((0-24)) and C(max) were not significantly affected by oxcarbazepine co-therapy, nor were MHD AUC((0-12)) and C(max) significantly affected by lamotrigine co-therapy.</t>
  </si>
  <si>
    <t>The most common adverse events, headache, dizziness, nausea, and somnolence, occurred more frequently during lamotrigine and oxcarbazepine combination therapy than during the monotherapy.</t>
  </si>
  <si>
    <t>No significant changes in clinical laboratory parameters, vital signs, or electrocardiograms were reported.</t>
  </si>
  <si>
    <t>In conclusion, the combination of lamotrigine and oxcarbazepine does not require dose adjustments based on pharmacokinetic data.</t>
  </si>
  <si>
    <t>However, it is important to recognize that the combination therapy was associated with more frequent adverse events.</t>
  </si>
  <si>
    <t>Title = The effect of fluvastatin on the pharmacokinetics and pharmacodynamics of ezetimibe.</t>
  </si>
  <si>
    <t>Abstract = The objective of this study was to evaluate the pharmacodynamic effects and safety of the co-administration of ezetimibe and fluvastatin in healthy hypercholesterolemic subjects at clinically-relevant doses and to evaluate the potential for a pharmacokinetic drug interaction between ezetimibe and fluvastatin.</t>
  </si>
  <si>
    <t>In a single-center, evaluator-blind, placebo-controlled, multiple-dose, parallel-group study 32 healthy subjects with hypercholesterolemia were randomized to 4 treatments administered once daily for 14 days: ezetimibe 10 mg plus ezetimibe placebo, fluvastatin 20 mg plus ezetimibe placebo, fluvastatin 20 mg plus ezetimibe 10 mg, and ezetimibe placebo.</t>
  </si>
  <si>
    <t>Blood samples were collected to measure serum lipids and to determine steady-state pharmacokinetics.</t>
  </si>
  <si>
    <t>Ezetimibe 10 mg significantly (p &amp;lt; or = 0.01) decreased total-cholesterol and low-density lipoprotein cholesterol (LDL-C) concentrations compared to placebo at Day 14.</t>
  </si>
  <si>
    <t xml:space="preserve">Fluvastatin 20 mg also caused a significant (p = 0.01) reduction in total-cholesterol and a decrease in LDL-C at Day 14 compared to placebo, </t>
  </si>
  <si>
    <t>however, the decrease in LDL-C did not reach statistical significance (p = 0.08).</t>
  </si>
  <si>
    <t>The coadministration of ezetimibe 10 mg and fluvastatin 20 mg caused significantly (p &amp;lt; or = 0.01) greater mean percent reductions in LDL-C and total-cholesterol than fluvastatin 20 mg alone or placebo at Day 14.</t>
  </si>
  <si>
    <t>Fluvastatin had no clinically significant effect on the pharmacokinetics of ezetimibe.</t>
  </si>
  <si>
    <t>On average, ezetimibe appeared to decrease the rate and extent of fluvastatin bioavailability.</t>
  </si>
  <si>
    <t xml:space="preserve">Coadministration of ezetimibe and fluvastatin was safe and well tolerated </t>
  </si>
  <si>
    <t>and caused significant incremental reductions in LDL-C and total cholesterol compared to fluvastatin administered alone.</t>
  </si>
  <si>
    <t>The pharmacokinetics of ezetimibe were not affected by coadministration with fluvastatin.</t>
  </si>
  <si>
    <t>The apparent decrease in fluvastatin exposure on administration with ezetimibe was likely to be due to the parallel study design and two pharmacokinetic outliers</t>
  </si>
  <si>
    <t xml:space="preserve"> and is considered of no clinical significance.</t>
  </si>
  <si>
    <t>Title = Does concurrent prescription of selective serotonin reuptake inhibitors and non-steroidal anti-inflammatory drugs substantially increase the risk of upper gastrointestinal bleeding?</t>
  </si>
  <si>
    <t>Abstract = A 15-fold increased risk of gastrointestinal bleeding has been reported with concurrent use of selective serotonin reuptake inhibitors and non-steroidal anti-inflammatory drugs.</t>
  </si>
  <si>
    <t>Recent guidance cautions against concurrent prescription, particularly in older people.</t>
  </si>
  <si>
    <t>To quantify the risk of gastrointestinal bleeding associated with current exposure to non-steroidal anti-inflammatory drugs, selective serotonin reuptake inhibitors, and both drugs concurrently.</t>
  </si>
  <si>
    <t>We conducted a case-control analysis of 11,261 cases with upper gastrointestinal bleeding and 53,156 controls matched by gender, age and general practice from computerized primary care data.</t>
  </si>
  <si>
    <t>We coupled this with self-controlled case series analysis.</t>
  </si>
  <si>
    <t>Both drugs were associated with a twofold increased risk of gastrointestinal bleeding (odds ratio =2.38, 95% confidence interval 2.08-2.72 for selective serotonin reuptake inhibitors and odds ratio = 2.15, 95% confidence interval 2.02-2.28 for non-steroidal anti-inflammatory drugs).</t>
  </si>
  <si>
    <t>This increased risk was marginally higher for concurrent prescription (odds ratio = 2.93, 95% confidence interval 2.25-3.82).</t>
  </si>
  <si>
    <t xml:space="preserve">The self-controlled analysis showed a greater incidence rate ratio for gastrointestinal bleeding with non-steroidal anti-inflammatory drugs (2.71, 95% confidence interval 2.51-2.91) </t>
  </si>
  <si>
    <t>and lower incidence rate ratio with selective serotonin reuptake inhibitors (1.71, 95% confidence interval 1.48-1.98).</t>
  </si>
  <si>
    <t>The incidence rate ratio when both drugs were combined was 3.25, 95% confidence interval 1.95-5.42.</t>
  </si>
  <si>
    <t>Estimates were similar after restricting to people over 80 years of age.</t>
  </si>
  <si>
    <t>Increased risk of gastrointestinal bleeding was not specifically related to class of non-steroidal anti-inflammatory drugs and was similar when we looked at tricyclic anti-depressants.</t>
  </si>
  <si>
    <t>Our study suggests that the risk of gastrointestinal bleeding is not substantially increased when non-steroidal anti-inflammatory drugs and selective serotonin reuptake inhibitors are prescribed together, compared with their use alone.</t>
  </si>
  <si>
    <t>Title = Phase I and pharmacokinetic study of docetaxel, irinotecan, and celecoxib in patients with advanced non-small cell lung cancer.</t>
  </si>
  <si>
    <t>Abstract = We studied the toxicities, potential pharmacokinetic interactions, and preliminary antitumor activity of the combination of docetaxel and irinotecan with celecoxib, a selective cyclooxygenase-2 inhibitor.</t>
  </si>
  <si>
    <t>Eligible patients had advanced non-small lung cancer (NSCLC) with measurable disease, good performance status, and adequate end organ function.</t>
  </si>
  <si>
    <t>Docetaxel and irinotecan were administered intravenously on days 1 and 8, every 21 days, and their doses were escalated on successive patient cohorts at three dose levels: 30/50, 30/60, and 35/60 (doses in mg/m2).</t>
  </si>
  <si>
    <t>Celecoxib was administered at a starting dose of 400 mg orally twice daily without interruption, beginning on day 2 of cycle 1.</t>
  </si>
  <si>
    <t>Pharmacokinetic studies were performed on day 1 of cycle 1 and day 1 of cycle 2.</t>
  </si>
  <si>
    <t>Seventeen patients with advanced NSCLC were enrolled and collectively received 78 cycles of therapy.</t>
  </si>
  <si>
    <t>Diarrhea was the most common toxicity; it was noted in 13 patients (76%).</t>
  </si>
  <si>
    <t>Dose-limiting toxicities occurred at dose level 1 (myocardial infarction in a patient with multiple coronary artery disease risk factors) and dose level 3 (grade 4 neutropenia with fatal urosepsis).</t>
  </si>
  <si>
    <t>Other major toxicities were: grade 3 neutropenia (2 patients); grade 3/4 diarrhea (3/1); grade 3 nausea (2); grade 2 rash (1); and grade 3 pneumonitis (1).</t>
  </si>
  <si>
    <t>The maximum tolerated dose was at dose level 3, i.e., docetaxel 35 mg/m2 and irinotecan 60 mg/m2 on days 1 and 8, plus celecoxib 400 mg twice daily, repeated every 21 days.</t>
  </si>
  <si>
    <t>Five of 15 evaluable patients achieved an objective response.</t>
  </si>
  <si>
    <t>The pharmacokinetics of docetaxel were not altered by celecoxib.</t>
  </si>
  <si>
    <t>However, we observed an 18% increase in the average elimination clearance of irinotecan coincident with the addition of celecoxib.</t>
  </si>
  <si>
    <t>The addition of celecoxib to docetaxel and irinotecan was generally well tolerated but unpredictable fatal toxicity occurred.</t>
  </si>
  <si>
    <t>Diarrhea was the most common toxicity.</t>
  </si>
  <si>
    <t>Antitumor activity was promising.</t>
  </si>
  <si>
    <t>The alteration of irinotecan pharmacokinetic parameters observed may not be clinically relevant.</t>
  </si>
  <si>
    <t>Title = Not all statins interfere with clopidogrel during antiplatelet therapy.</t>
  </si>
  <si>
    <t>Abstract = Clopidogrel and statins are frequently coadministered in patients with ischemic heart diseases.</t>
  </si>
  <si>
    <t>Recent reports suggested that clopidogrel's effectiveness in inhibiting adenosine diphosphate (ADP)-induced platelets aggregation is attenuated by co-administration of certain statins.</t>
  </si>
  <si>
    <t>The objective of the present study was to define which statin might interfere with the antiaggregation property of clopidogrel.</t>
  </si>
  <si>
    <t>We designed a pharmacokinetic study and tested ex vivo platelet function on 21 healthy volunteers who received clopidogrel and all currently commercially available statins: rosuvastatin [10 mg o.d.], simvastatin [20 mg o.d.], fluvastatin [80 mg o.d.], pravastatin [40 mg o.d.], and atorvastatin [20 mg o.d.].</t>
  </si>
  <si>
    <t>Each statin was administered for 7 days followed by 1 week of wash-out period with clopidogrel treatment alone.</t>
  </si>
  <si>
    <t>Detection of the statins in the plasma was performed on all blood samples, using HPLC analytical method.</t>
  </si>
  <si>
    <t>All individuals, except one, were responders to clopidogrel with inhibition of ex vivo ADP induced platelet aggregation.</t>
  </si>
  <si>
    <t xml:space="preserve">All statins, except pravastatin, were detectable in the plasma at the end of each treatment period in all patients, </t>
  </si>
  <si>
    <t>and no statin was detectable after any of the wash-out periods.</t>
  </si>
  <si>
    <t>Clopidogrel was significantly less efficient to prevent platelet aggregation when coadministrated with simvastatin or fluvastatin.</t>
  </si>
  <si>
    <t>No difference was observed in clopidogrel efficacy when coadministered with rosuvastatin, pravastatin or atorvastatin.</t>
  </si>
  <si>
    <t>This is the first study investigating clopidogrel-statin interactions on ex vivo platelet function with all commercially available statins and which were administered to the same individuals.</t>
  </si>
  <si>
    <t>It demonstrates in healthy volunteers that at the doses used in this study, simvastatin and fluvastatin, but not atorvastatin, pravastatin or rosuvastatin interfere with the anti-aggregation effect of clopidogrel.</t>
  </si>
  <si>
    <t>Title = Pharmacodynamic evaluation of warfarin and rosuvastatin co-administration in healthy subjects.</t>
  </si>
  <si>
    <t>Abstract = To determine whether co-administration of rosuvastatin alters the pharmacodynamics of warfarin, thereby requiring additional monitoring of the anticoagulant effects of warfarin.</t>
  </si>
  <si>
    <t>In this open-labeled, placebo-controlled, randomized, two-period, crossover trial with a washout period of 15 days, 12 healthy male volunteers were administered daily oral doses of 5 mg warfarin for 14 days.</t>
  </si>
  <si>
    <t>Either rosuvastatin 40 mg/day (treatment A) or placebo (treatment B) was concomitantly administered on days 8-14.</t>
  </si>
  <si>
    <t>The pharmacodynamic parameters prothrombin time (PT) and international normalized ratio (INR) were evaluated on all 14 days pre-dose during both study periods.</t>
  </si>
  <si>
    <t>On the 8th, 10th, 12th, and 14th days of each study period, PT and INR were also measured at 4 h post-dose of rosuvastatin or placebo.</t>
  </si>
  <si>
    <t>Bleeding time and clotting time were assessed on the 1st, 8th, and 14th days pre-dose.</t>
  </si>
  <si>
    <t>Data of 10 subjects have been analyzed.</t>
  </si>
  <si>
    <t>No significant effect of rosuvastatin was seen on the steady-state pharmacodynamics of warfarin during concomitant administration.</t>
  </si>
  <si>
    <t>Rosuvastatin did not significantly alter the anticoagulant effects of warfarin in this study.</t>
  </si>
  <si>
    <t>Title = Assessment of potential drug-drug interactions with a prescription claims database.</t>
  </si>
  <si>
    <t>Abstract = The prevalence of 25 clinically important potential drug-drug interactions (DDIs) in a population represented by the drug claims database of a pharmacy benefit management company (PBM) was studied.</t>
  </si>
  <si>
    <t>A retrospective cross-sectional analysis of pharmaceutical claims for almost 46 million participants in a PBM was conducted to determine the frequency of 25 DDIs previously identified as clinically important.</t>
  </si>
  <si>
    <t>A DDI was counted when drugs in potentially interacting combinations were dispensed within 30 days of each other during a 25-month period between April 2000 and June 2002.</t>
  </si>
  <si>
    <t>The number of DDIs ranged from 37 for pimozide and an azole antifungal to 127,684 for warfarin and a nonsteroidal antiinflammatory drug (NSAID).</t>
  </si>
  <si>
    <t>The highest prevalence (278.56 per 100,000 persons) and highest case-exposure rate (242.7 per 1,000 warfarin recipients) occurred with the warfarin-NSAID combination.</t>
  </si>
  <si>
    <t>The combination with the lowest overall prevalence (cyclosporine and a rifamycin, 0.10/100,000) differed from the combination with the lowest case-exposure rate (pimozide and an azole antifungal, 0.028 per 1,000 azole antifungal recipients).</t>
  </si>
  <si>
    <t>Number of cases, prevalence, and case-exposure rates for both sexes generally increased with age.</t>
  </si>
  <si>
    <t>An estimated 374,000 plan participants were exposed to a clinically important DDI during a 25-month period.</t>
  </si>
  <si>
    <t>Between 20% and 46% of prescription drug claims were reversed (canceled) for a medication with a drug interaction when a warning about the interaction was sent to the pharmacy.</t>
  </si>
  <si>
    <t>Analysis of prescription claims data from a major PBM found that 374,000 of 46 million plan participants had been exposed to a potential DDI of clinical importance.</t>
  </si>
  <si>
    <t>Title = Drug interactions and risk of acute bleeding leading to hospitalisation or death in patients with chronic atrial fibrillation treated with warfarin.</t>
  </si>
  <si>
    <t>Abstract = Although drug interactions with warfarin are an important cause of excessive anticoagulation, their impact on the risk of serious bleeding is unknown.</t>
  </si>
  <si>
    <t>We therefore performed a cohort study and a nested case-control analysis to determine the risk of serious bleeding in 4152 patients (aged 40-84 years) with nonvalvular atrial fibrillation (AF) taking long-term warfarin (&amp;gt; 3 months).</t>
  </si>
  <si>
    <t>The study population was drawn from the UK General Practice Research Database.</t>
  </si>
  <si>
    <t>More than half (58%) of eligible patients used potentially interacting drugs during continuous warfarin treatment.</t>
  </si>
  <si>
    <t>Among 45 identified cases of incident idiopathic bleeds (resulting in hospitalisation within 30 days or death within 7 days) and 143 matched controls, more cases than controls took &amp;gt; or = 1 potentially interacting drug within the preceding 30 days (62.2% vs. 35.7%) and used &amp;gt; 4 drugs (polypharmacy) within the preceding 90 days (80.0% vs. 66.4%).</t>
  </si>
  <si>
    <t xml:space="preserve">Conditional logistic regression analysis yielded an odds ratio (OR) of 3.4 (95% confidence interval [CI]: 1.4-8.5) for the risk of serious bleeding in patients treated with warfarin and &amp;gt; or = 1 drugs potentially increasing the effect of warfarin vs. warfarin alone adjusted for polypharmacy, diabetes, hypertension, heart failure, and thyroid disease; </t>
  </si>
  <si>
    <t>the adjusted OR for the combined use of warfarin and aspirin vs. warfarin alone was 4.5 (95% CI: 1.1-18.1).</t>
  </si>
  <si>
    <t>We conclude that concurrent use of potentially interacting drugs with warfarin is associated with a 3 to 4.5-fold increased risk of serious bleeding in long-term warfarin users.</t>
  </si>
  <si>
    <t>Title = Itraconazole prophylaxis in lung transplant recipients receiving tacrolimus (FK 506): efficacy and drug interaction.</t>
  </si>
  <si>
    <t>Abstract = Itraconazole is often given for fungal prophylaxis to lung transplant recipients after transplantation.</t>
  </si>
  <si>
    <t>The aim of this study was to determine the extent of interaction between tacrolimus and itraconazole in lung transplant recipients and the efficacy of itraconazole prophylaxis.</t>
  </si>
  <si>
    <t>The study group included 40 lung transplant recipients followed for at least 12 months.</t>
  </si>
  <si>
    <t>All received prophylactic itraconazole, 200 mg twice a day, for the first 6 months after transplantation.</t>
  </si>
  <si>
    <t>Tacrolimus levels and dosage requirements were compared during and after itraconazole therapy.</t>
  </si>
  <si>
    <t>Rejection rate, fungal infection rate, and renal function were assessed.</t>
  </si>
  <si>
    <t>The mean cost per daily treatment of the itraconazole/tacrolimus combination and tacrolimus alone was calculated.</t>
  </si>
  <si>
    <t>The mean tacrolimus dose during itraconazole treatment was 3.26 +/- 2.1 mg/day compared with 5.74 +/- 2.9 mg/day after itraconazole was stopped (p &amp;lt; 0.0001) for a mean total daily dose elevation of tacrolimus of 76%.</t>
  </si>
  <si>
    <t>When the cost of itraconazole was taken into account, the average total daily cost of the combined treatment was US5.86 dollars less than the treatment with tacrolimus alone.</t>
  </si>
  <si>
    <t xml:space="preserve">No differences in the rejection or fungal infection rate, or in renal toxicity, were observed between the periods with and without itraconazole treatment, </t>
  </si>
  <si>
    <t>although less positive fungal isolates were identified during itraconazole therapy.</t>
  </si>
  <si>
    <t>Prophylaxis therapy with itraconazole is highly effective.</t>
  </si>
  <si>
    <t>without causing an increase in rejection rate and with renal function preservation.</t>
  </si>
  <si>
    <t xml:space="preserve">Itraconazole reduces the dose of tacrolimus and therefore lowers the cost of therapy </t>
  </si>
  <si>
    <t>Title = Does aspirin attenuate the beneficial effect of ACE inhibitors in elderly people with heart failure?</t>
  </si>
  <si>
    <t>Abstract = Several studies have raised concerns over a possible reduction in the beneficial effects of ACE inhibitors on mortality in people also taking aspirin (acetylsalicylic acid).</t>
  </si>
  <si>
    <t>We performed this study to determine whether there is a reduction in the beneficial effects of ACE inhibitors on mortality in elderly people with heart failure also taking aspirin.</t>
  </si>
  <si>
    <t>822 patients discharged from hospital wards with a diagnosis of heart failure participated in the GIFA (Italian Group of Pharmacoepidemiology in the Elderly) study.</t>
  </si>
  <si>
    <t>We analysed the characteristics of the participants according to the type of therapy prescribed (no ACE inhibitor/no aspirin, ACE inhibitor/no aspirin, no ACE inhibitor/aspirin and ACE inhibitor/aspirin).</t>
  </si>
  <si>
    <t>We calculated the hazard ratios (HRs) for dying associated with each of these treatments, and calculated the synergy index to identify any negative interaction between ACE inhibitor and aspirin.</t>
  </si>
  <si>
    <t>The mean age of study participants was 79 +/- 7.3 (SD) years.</t>
  </si>
  <si>
    <t>Of the 629 (76.5%) patients discharged on ACE inhibitor and/or aspirin therapy, 31.0% were taking both drugs.</t>
  </si>
  <si>
    <t xml:space="preserve">Compared with no therapy with ACE inhibitor or aspirin, the HR for death was 0.65 (95% CI 0.31, 1.36) for aspirin users, 0.45(95% CI 0.27, 0.74) for ACE inhibitor users and 0.37 95% CI 0.19, 0.70) for ACE inhibitor/aspirin users. </t>
  </si>
  <si>
    <t xml:space="preserve">The synergy index was 0.98 (95% CI 0.34, 2.80), </t>
  </si>
  <si>
    <t>suggesting no interaction between the drugs.</t>
  </si>
  <si>
    <t>Our data do not support the existence of a negative interaction between ACE inhibitors and aspirin in elderly patients with heart failure.</t>
  </si>
  <si>
    <t>Title = Statin safety: an assessment using an administrative claims database.</t>
  </si>
  <si>
    <t>Abstract = The large administrative databases of health plans contain information on drug-related medical adverse events (AE) and constitute an increasingly powerful tool for the assessment of drug safety.</t>
  </si>
  <si>
    <t>We conducted a retrospective observational study using an administrative managed care claims database covering 9 million members from diverse regions of the United States.</t>
  </si>
  <si>
    <t>Patients aged &amp;gt;or=18 years who received &amp;gt;or=2 prescriptions for lipid-lowering drugs between July 1, 2000 and December 1, 2004 were included in the study.</t>
  </si>
  <si>
    <t>Hospitalizations with diagnosis codes (International Classification of Diseases, 9th Revision, Clinical Modification [ICD-9]) related to muscle, kidney, and liver were determined for patients exposed to 3-hydroxy-3-methylglutaryl coenzyme A (HMG-CoA) reductase inhibitors (statins), fibrates, extended-release niacin, cholesterol absorption inhibitors, or statin combination therapy.</t>
  </si>
  <si>
    <t>A total of 473,343 patients contributed 490,988 person-years of monotherapy and 11,624 person-years of combination dyslipidemia therapy.</t>
  </si>
  <si>
    <t xml:space="preserve">Rates of hospitalization due to AEs in patients on monotherapy with currently available statins were similar, </t>
  </si>
  <si>
    <t>whereas the incidence of hospitalization for muscle disorders increased 6.7-fold with cerivastatin therapy.</t>
  </si>
  <si>
    <t>Patients who received a lipid-lowering medication with a concomitant cytochrome P450 3A4 (CYP3A4) inhibitor had a 6-fold increased rate of muscle disorders, including rhabdomyolysis.</t>
  </si>
  <si>
    <t>Hypertension was associated with a 5-fold increase in both muscle and renal events, whereas patients with diabetes mellitus had a 2.5-fold increased risk of renal events.</t>
  </si>
  <si>
    <t>No hospitalized cases of the index AEs were observed in study subjects during the 6-month period before initiation of the lipid-lowering drug.</t>
  </si>
  <si>
    <t>Statin monotherapy as currently prescribed is generally well tolerated and safe.</t>
  </si>
  <si>
    <t>Title = Additive effect of dorzolamide or carteolol to latanoprost in primary open-angle glaucoma: a prospective randomized crossover trial.</t>
  </si>
  <si>
    <t>Abstract = To compare the additive effect of dorzolamide or carteolol to latanoprost on intraocular pressure (IOP) in glaucoma patients.</t>
  </si>
  <si>
    <t>Prospective open-label randomized crossover clinical study.</t>
  </si>
  <si>
    <t>A total of 64 patients with primary open-angle glaucoma were treated with latanoprost 0.005% once daily for 3 months then randomized to receive latanoprost plus dorzolamide 1% 3 times daily (dorzolamide preceding group; n=32) or carteolol hydrochloride 2% twice daily (carteolol preceding group; n=32) for a further 3 months.</t>
  </si>
  <si>
    <t>Then, all patients were crossed over to the opposite treatment arm for a further 3 months.</t>
  </si>
  <si>
    <t>IOP was recorded each month at around the time same as on the baseline day.</t>
  </si>
  <si>
    <t>Sixty-one patients (95%) completed this trial.</t>
  </si>
  <si>
    <t>In the dorzolamide preceding group, mean (+/-SD) IOP was 19.0+/-2.1 mm Hg at baseline and 16.0+/-2.1 mm Hg at the end of latanoprost monotherapy (P&amp;lt;0.01).</t>
  </si>
  <si>
    <t>Addition of dorzolamide reduced IOP to 15.0+/-1.3 mm Hg.</t>
  </si>
  <si>
    <t xml:space="preserve"> and this was not changed by switching to carteolol (15.1+/-1.7 mm Hg)</t>
  </si>
  <si>
    <t>In the carteolol preceding group, IOP was 19.1+/-1.9 mm Hg at baseline and 16.2+/-1.2 mm Hg at the end of latanoprost monotherapy (P&amp;lt;0.01).</t>
  </si>
  <si>
    <t>Addition of carteolol reduced IOP to 14.9+/-1.5 mm Hg, and after switching to dorzolamide IOP was 15.2+/-1.5 mm Hg.</t>
  </si>
  <si>
    <t>Mean additional IOP reduction was 0.9+/-1.2 mm Hg (5.6%) for the latanoprost-dorzolamide combination and 1.1+/-1.5 mm Hg (6.8%) for the latanoprost-carteolol combination.</t>
  </si>
  <si>
    <t>Hence, IOP reduction by carteolol and dorzolamide additionally to latanoprost was not different.</t>
  </si>
  <si>
    <t>Both dorzolamide and carteolol reduce IOP additively when used in combination with latanoprost, and the additive effect of these drugs is equal.</t>
  </si>
  <si>
    <t>Title = Utilization review of concomitant use of potentially interacting drugs in Thai patients using warfarin therapy.</t>
  </si>
  <si>
    <t>Abstract = In Thailand, there has been no study determining the concomitant use of medications, known to potentially interact with warfarin, in patients receiving warfarin therapy.</t>
  </si>
  <si>
    <t>This paper examined the frequency of which specific interacting drugs were concomitantly used in warfarin users.</t>
  </si>
  <si>
    <t>We retrospectively examined the database of warfarin outpatient medical records from a regional 756-bed hospital located in the north of Thailand.</t>
  </si>
  <si>
    <t>All patients receiving warfarin from 10 June 1999 to 4 August 2004 were reviewed to identify all drugs possessing interaction potential with warfarin.</t>
  </si>
  <si>
    <t>The potential of significant interactions were divided into high, moderate and low, according to the extent of evidence documented in textbooks and literature.</t>
  </si>
  <si>
    <t>Among 1093 patients receiving warfarin therapy, 914 (84%) patients received at least one potentially interacting drug and half of them (457 patients) received at least one drug with high potential for interaction.</t>
  </si>
  <si>
    <t>The most frequently concomitant drug that increased INR was acetaminophen (63%, 316/457).</t>
  </si>
  <si>
    <t>Propylthiouracil was the most frequently concomitant drug that decreased INR response (4%, 19/457),</t>
  </si>
  <si>
    <t xml:space="preserve"> while diclofenac was the most frequently concomitant drug that increased bleeding risk (16%, 73/457).</t>
  </si>
  <si>
    <t>About a half of patients receiving warfarin therapy was prescribed concomitant drug(s) that has a high potential of interactions with warfarin.</t>
  </si>
  <si>
    <t>These patients should be closely monitored and counselled to watch for signs and symptoms of bleeding and thrombosis to avoid adverse events associated with drug interactions.</t>
  </si>
  <si>
    <t>Title = A pharmacoepidemiology study of the interaction between atorvastatin and clopidogrel after percutaneous coronary intervention.</t>
  </si>
  <si>
    <t>Abstract = After percutaneous coronary intervention (PCI), the antiplatelet drug clopidogrel is frequently used to prevent stent thrombosis.</t>
  </si>
  <si>
    <t xml:space="preserve">A concern has been raised that atorvastatin may competitively inhibit the metabolism of the prodrug clopidogrel to its active metabolites by the cytochrome P450 3A4 (CYP3A4) enzyme, </t>
  </si>
  <si>
    <t>thereby potentially negating its antiplatelet effect.</t>
  </si>
  <si>
    <t>The 30-day rates of adverse cardiovascular events (composite of death, myocardial infarction, 11 unstable angina, stroke or transient ischemic attack, and repeat revascularization procedures) in unselected 12 patients prescribed clopidogrel after PCI as a function of their exposure to CYP3A4 inhibitors has not been fully resolved.</t>
  </si>
  <si>
    <t>Using the administrative databases from the Province of Quebec, we identified all patients in 1999 and 2000 who received an outpatient prescription for clopidogrel within 5 days of PCI with stenting.</t>
  </si>
  <si>
    <t>Using multiple logistic regression, we compared the odds ratios (OR) of the composite cardiovascular outcome within 30 days of the index PCI between patients prescribed drugs inhibiting CYP3A4 activity and those who were not.</t>
  </si>
  <si>
    <t>Event rates were adjusted for demographic variables, disease severity, associated comorbidities, and other medications.</t>
  </si>
  <si>
    <t>The 2927 patients who were prescribed clopidogrel after PCI were included in our cohort.</t>
  </si>
  <si>
    <t>Of these, 727 were prescribed atorvastatin and 2200 were not.</t>
  </si>
  <si>
    <t xml:space="preserve">There were 33 (4.54%) adverse events in the group prescribed atorvastatin </t>
  </si>
  <si>
    <t>and 68 (3.09%) in the group not prescribed atorvastatin.</t>
  </si>
  <si>
    <t>The adjusted 30-day OR of the composite outcome was 1.65 (95% CI 1.07-2.54) in patients prescribed atorvastatin with clopidogrel compared to those not prescribed atorvastatin.</t>
  </si>
  <si>
    <t xml:space="preserve">Other drugs that are substrates for CYP3A4 (OR 1.56, 95% CI 1.02-2.37) </t>
  </si>
  <si>
    <t>and a delay in filling the clopidogrel prescription OR 1.77, 95% CI 1.16-2.70)</t>
  </si>
  <si>
    <t xml:space="preserve"> were also associated with a higher risk.</t>
  </si>
  <si>
    <t>Sex, previous hospitalizations for unstable angina or myocardial infarction, aspirin use, or a history of revascularization (PCI or coronary artery bypass graft) in the 6 months before the index procedure was not statistically associated with adverse outcomes.</t>
  </si>
  <si>
    <t>After coronary stenting, a delay in filling the prescription for clopidogrel as well as prescriptions for drugs inhibiting CYP3A4 enzyme activity was associated with adverse cardiovascular events.</t>
  </si>
  <si>
    <t>However, because of the limitations of observational study designs, the clinical significance of these putative drug interactions remains uncertain but merits further investigation.</t>
  </si>
  <si>
    <t>Title = Phase II clinical and pharmacologic study of radiation therapy and carboxyamido-triazole (CAI) in adults with newly diagnosed glioblastoma multiforme.</t>
  </si>
  <si>
    <t>Abstract = Carboxyamido-triazole (CAI) is a synthetic inhibitor of non-voltage-gated calcium channels that reversibly inhibits angiogenesis, tumor cell proliferation, and metastatic potential.</t>
  </si>
  <si>
    <t>This study examined the efficacy, safety and pharmacokinetics of oral CAI in the treatment of patients with newly diagnosed glioblastoma multiforme (GBM) in an open-label, single arm non-randomized phase 2 trial.</t>
  </si>
  <si>
    <t>Eligible patients with histologically confirmed GBM started CAI therapy (250 mg daily) on the first day of radiation (6000 cGy in 30 fractions) and continued until progression, unless side effects became intolerable.</t>
  </si>
  <si>
    <t>The primary outcome was survival compared to historical controls within the NABTT CNS Consortium database.</t>
  </si>
  <si>
    <t>Secondary outcomes included toxicity and pharmacokinetic parameters.</t>
  </si>
  <si>
    <t>Fifty-five patients were enrolled with a median Karnofsky performance status of 90 and age of 56 years.</t>
  </si>
  <si>
    <t>Forty-six (84%) of these patients had debulking surgeries and 52 have died.</t>
  </si>
  <si>
    <t>The median survival was 10.3 months (95% confidence interval (CI), 8.5-12.8) compared to 12.1 months (95% CI, 10.3-13.3) in the NABTT reference group (p = 0.97).</t>
  </si>
  <si>
    <t>Significant toxicities included 2 incidents of reversible vision loss.</t>
  </si>
  <si>
    <t>The mean CAI plasma concentration for patients taking enzyme inducing antiepileptic drugs (EIAED) was 1.35 +/-1.22 compared to 4.06 +/- 1.50 (p &amp;lt; 0.001) for subjects not taking these agents.</t>
  </si>
  <si>
    <t>Overall survival and grade &amp;gt; or = 3 toxicities were comparable by EIAED status.</t>
  </si>
  <si>
    <t>This study demonstrated that (1) CAI can be administered safely with concomitant cranial irradiation,</t>
  </si>
  <si>
    <t xml:space="preserve"> (2) the pharmacokinetics of CAI are significantly affected by co-administration of EIAED, </t>
  </si>
  <si>
    <t>and (3) the survival of patients with newly diagnosed GBM was not improved with this novel agent, despite achieving adequate drug levels.</t>
  </si>
  <si>
    <t>Title = Safety of lovastatin/extended release niacin compared with lovastatin alone, atorvastatin alone, pravastatin alone, and simvastatin alone (from the United States Food and Drug Administration adverse event reporting system).</t>
  </si>
  <si>
    <t>Abstract = Recent national guidelines support combination drug therapy targeting multiple lipid abnormalities.</t>
  </si>
  <si>
    <t>Current drug labeling warns of an increased risk of adverse events with statin and niacin combinations.</t>
  </si>
  <si>
    <t>These recommendations have been based solely on case reports.</t>
  </si>
  <si>
    <t>We compared the rates of adverse event reports (AERs) received by the United States Food and Drug Administration (1999 to March 2005) associated with the combination of lovastatin/niacin-extended release (ER) with those of lovastatin or niacin-ER alone, and other commonly used statins.</t>
  </si>
  <si>
    <t>The following AERs were considered: events that were fatal, life-threatening, or resulted in hospitalization (serious AERs), hepatotoxicity (liver AERs), and rhabdomyolysis (rhabdomyolysis AERs).</t>
  </si>
  <si>
    <t>We also calculated the prevalence of concomitant niacin-ER therapy in statin-associated AERs.</t>
  </si>
  <si>
    <t>The rate of serious AERs associated with the combination lovastatin/niacin-ER was similar to that of lovastatin or niacin-ER alone,</t>
  </si>
  <si>
    <t xml:space="preserve"> and significantly less than that of atorvastatin or simvastatin.</t>
  </si>
  <si>
    <t>Likewise, the rates of liver and rhabdomyolysis AERs associated with lovastatin/niacin-ER were similar to those of the other statins or niacin-ER alone and lower than those of simvastatin-associated rhabdomyolysis reports (p &amp;lt;0.01).</t>
  </si>
  <si>
    <t>Concomitant niacin-ER use in statin-associated AERs was rare (&amp;lt;or=1%).</t>
  </si>
  <si>
    <t xml:space="preserve">In conclusion, these findings do not support a clinically significant adverse drug interaction between niacin-ER and statins </t>
  </si>
  <si>
    <t>and should encourage the safe use of this combination in appropriate high-risk patients, as recommended by the national guidelines.</t>
  </si>
  <si>
    <t>Title = Administrative claims analysis of the relationship between warfarin use and risk of hemorrhage including drug-drug and drug-disease interactions.</t>
  </si>
  <si>
    <t>Abstract = Despite the risk of hemorrhage, warfarin is the most commonly used oral anticoagulant today, both as monotherapy and when taken in combination with selected drugs.</t>
  </si>
  <si>
    <t>Warfarin is used most commonly for irregular heartbeat, after a heart attack, and after joint or heart valve replacement surgery.</t>
  </si>
  <si>
    <t>To evaluate the relative risk of hemorrhage in health plan members who received warfarin concomitant with a drug known to cause an interaction or after diagnosis of liver disease or heart failure (HF).</t>
  </si>
  <si>
    <t>A cohort study sample was drawn from an administrative database comprising medical and pharmacy claims for 1.7 million health plan members.</t>
  </si>
  <si>
    <t>A health plan member was defined as anyone who was eligible for pharmacy and medical benefits at any time from October 1, 2003, to September 30, 2004.</t>
  </si>
  <si>
    <t>To be included in the study, a member must have received at least 1 pharmacy claim for warfarin during the study period and been younger than 100 years.</t>
  </si>
  <si>
    <t>Hemorrhage was defined as a diagnosed bleeding episode recorded on a medical claim within 7 calendar days of a fill date for a pharmacy claim (new or refill) for warfarin.</t>
  </si>
  <si>
    <t>The following variables were used to predict the outcome measures: type of drug-drug or drug-disease interaction, patient age and gender, number of unique prescribers during the year for all drugs, specialty of the first prescriber for warfarin, average dose of warfarin, and days of warfarin therapy.</t>
  </si>
  <si>
    <t>Because individuals were followed only during the calendar year under study, the authors have interpreted the days of therapy measured primarily as a control on exposure.</t>
  </si>
  <si>
    <t>The outcome measures are prevalence of drug and disease interactions among members receiving warfarin therapy and the per-patient-per-year and per-member-per-month (PMPM) cost of medical treatment of hemorrhage associated with warfarin therapy including drug and disease interactions.</t>
  </si>
  <si>
    <t>Costs are defined as the total paid amount for a procedure or service after negotiated provider discounts and subtraction of patient copay and deductibles.</t>
  </si>
  <si>
    <t>Logistic regression was used to evaluate the relative risk of hemorrhage in users of warfarin monotherapy and of warfarin users with drug-drug and drug-disease interactions.</t>
  </si>
  <si>
    <t>The comparison group in the logistic regression comprised the members who were not diagnosed with either HF or liver disease and who received warfarin therapy but none of the drugs under study known to cause drug interactions.</t>
  </si>
  <si>
    <t>Therefore, the odds ratios [ORs] produced were estimates of the relative risk of hemorrhage when taking warfarin concomitant with selected drugs and diseases.</t>
  </si>
  <si>
    <t>Of the 17,895 patients who used warfarin during the study year, 2,634 (14.7%) were diagnosed with a hemorrhage event within 1 week after filling a prescription for warfarin.</t>
  </si>
  <si>
    <t>The factors associated with an increased risk of hemorrhage included female gender (OR 1.149; 95% confidence interval [CI], 1.053- 1.253), liver disease (OR 1.764; 95% CI, 1.360-2.288), and HF (OR 1.559; 95% CI, 1.373-1.770).</t>
  </si>
  <si>
    <t xml:space="preserve">Compared with the use of warfarin alone, the use of either cephalosporins (OR 1.157; 95% CI, 1.043-1.285) or metronidazole (OR 1.578; 95% CI, 1.321-1.886) was associated with increased risk of hemorrhage, </t>
  </si>
  <si>
    <t>whereas the risk of hemorrhage was not greater for concomitant use of warfarin with amiodarone, fibric acid derivatives, or nonsteroidal anti-inflammatory drugs (NSAIDs), including cyclooxygenase-2 (COX-2) inhibitors.</t>
  </si>
  <si>
    <t>There was no relationship between estimated average daily warfarin dose and prevalence of hemorrhage.</t>
  </si>
  <si>
    <t>Other variables associated with an increased risk of hemorrhage were increased patient age, female gender, 120 days or more of warfarin therapy during the year, 2 or more unique prescriber numbers, and the medical specialty of the first prescriber of warfarin.</t>
  </si>
  <si>
    <t>Over the population of 1.7 million members, the cost for all hemorrhage events within 7 days of a pharmacy claim for warfarin was 0.40 dollars PMPM.</t>
  </si>
  <si>
    <t>Only 2 of 5 combinations of warfarin with drugs in this study were found to be associated with a higher prevalence of hemorrhage compared with warfarin use alone.</t>
  </si>
  <si>
    <t>The absolute prevalence of hemorrhage in users of warfarin and metronidazole was 22.7% and 17.2% for warfarin and cephalosporins, respectively, versus 14.2% in users of warfarin alone.</t>
  </si>
  <si>
    <t>The prevalence of hemorrhage for concomitant use of warfarin and NSAIDs/COX-2 inhibitors, amiodarone, or fibric acid derivatives such as fenofibrate was not greater than for warfarin alone.</t>
  </si>
  <si>
    <t>Liver disease or HF in warfarin users was associated with a significant increase in the likelihood of hemorrhage.</t>
  </si>
  <si>
    <t>Title = Coumarin anticoagulants and co-trimoxazole: avoid the combination rather than manage the interaction.</t>
  </si>
  <si>
    <t>Abstract = The objective of our study was to examine the management of the interaction between acenocoumarol or phenprocoumon and several antibiotics by anticoagulation clinics and to compare the consequences of this interaction on users of co-trimoxazole with those for users of other antibiotics.</t>
  </si>
  <si>
    <t>A follow-up study was conducted at four anticoagulation clinics in The Netherlands.</t>
  </si>
  <si>
    <t>Data on measurements of the International Normalised Ratio (INR), application of a preventive dose reduction (PDR) of the coumarin anticoagulant, fever and time within or outside the therapeutic INR range were collected.</t>
  </si>
  <si>
    <t>The study cohort consisted of 326 subjects.</t>
  </si>
  <si>
    <t>A PDR was given more often to users of co-trimoxazole PDR than to users of other antibiotics.</t>
  </si>
  <si>
    <t>The PDR in co-trimoxazole users resulted in a significantly reduced risk of both moderate overanticoagulation (INR &amp;gt;4.5) and severe overanticoagulation (INR &amp;gt;6.0) compared with no PDR, with odds ratios (ORs) of 0.06 [95% confidence interval (CI): 0.01-0.51] and 0.09 (95% CI: 0.01-0.92), respectively.</t>
  </si>
  <si>
    <t>In co-trimoxazole users without PDR, the risk of overanticoagulation was significantly increased compared with users of other antibiotics.</t>
  </si>
  <si>
    <t>All co-trimoxazole users spent significantly more time under the therapeutic INR range during the first 6 weeks after the course than users of other antibiotics.</t>
  </si>
  <si>
    <t xml:space="preserve">PDR is effective in preventing overanticoagulation in co-trimoxazole users, </t>
  </si>
  <si>
    <t>but results in a significantly prolonged period of underanticoagulation after the course.</t>
  </si>
  <si>
    <t>Avoidance of concomitant use of co-trimoxazole with acenocoumarol or phenprocoumon seems to be a safer approach than management of the interaction between these drugs.</t>
  </si>
  <si>
    <t>Title = The influence of NSAIDs on coumarin sensitivity in patients with CYP2C9 polymorphism after total hip replacement surgery.</t>
  </si>
  <si>
    <t>Abstract = To determine the influence of NSAIDs on the international normalized ratio (INR) in patients with cytochrome P450 (CYP)-2C9 enzyme variants starting acenocoumarol (an oral coumarin) therapy during the first 7 days after total hip replacement surgery.</t>
  </si>
  <si>
    <t>In this prospective study, an age-dependent protocol was used for the initiation of the acenocoumarol dose.</t>
  </si>
  <si>
    <t>Low-molecular-weight heparin was given for 5 days.</t>
  </si>
  <si>
    <t>The study included 100 patients undergoing total hip replacement surgery.</t>
  </si>
  <si>
    <t>After the inclusion of the last patient, polymerase chain reaction CYP2C9 mutation testing was performed for all patients.</t>
  </si>
  <si>
    <t>Drug-use evaluation of NSAIDs and other potential coumarin-drug interactions was also performed.</t>
  </si>
  <si>
    <t>Eleven patients had an INR on 1 or more days &amp;gt;4.9.</t>
  </si>
  <si>
    <t>There were 52 patients who were using NSAIDs.</t>
  </si>
  <si>
    <t>Patients with a CYP2C9 mutation had a mean INR curve similar to patients without the mutation when NSAIDs were not coadministered.</t>
  </si>
  <si>
    <t>Within the group of patients heterozygous for a CYP2C9 mutation (n=30) only concomitant use of a NSAID resulted in an INR &amp;gt;4.9 (0% vs 38.9%, p&amp;lt;0.05).</t>
  </si>
  <si>
    <t>In the group of patients with a CYP2C9 variant (*2 or *3 alleles), only concomitant use of a NSAID resulted in INRs &amp;gt;4.9.</t>
  </si>
  <si>
    <t>The cost effectiveness of CYP2C9 screening before elective surgery has yet to be determined.</t>
  </si>
  <si>
    <t>Title = Does statin therapy decrease the risk for bleeding in patients who are receiving warfarin?</t>
  </si>
  <si>
    <t>Abstract = Recent observations in patients with atrial fibrillation who are receiving warfarin suggest that concomitant treatment with a 3-hydroxy-3-methylglutaryl coenzyme A reductase inhibitor (statin) decreases the risk for bleeding.</t>
  </si>
  <si>
    <t>We conducted a population-based, nested case-control study using the linked administrative databases of Ontario, Canada, to assess whether statin use decreases the risk of bleeding in warfarin users.</t>
  </si>
  <si>
    <t>Eligible patients were Ontario residents, age 66 years or more, with atrial fibrillation who were prescribed warfarin between April 1, 1994, and December 31, 2001.</t>
  </si>
  <si>
    <t>Patients were followed until hospitalization for upper gastrointestinal or intracranial bleeding, study end (March 31, 2002), discontinuation of warfarin, or death.</t>
  </si>
  <si>
    <t>Cases were matched to controls by age and sex.</t>
  </si>
  <si>
    <t>Logistic regression analysis was used to estimate odds ratios (ORs) and 95% confidence intervals (CIs) for the association between bleeding and statin use.</t>
  </si>
  <si>
    <t>We identified 79,207 warfarin users with atrial fibrillation.</t>
  </si>
  <si>
    <t>There were 1518 cases with an upper gastrointestinal or intracranial bleed and 15,100 matched controls without bleeding.</t>
  </si>
  <si>
    <t>Long-term (&amp;gt;/=1 year) statin use was associated with a lower risk for any bleeding (OR=0.80; 95% CI, 0.66-0.97).</t>
  </si>
  <si>
    <t xml:space="preserve">However, there was no association between bleeding and recent (&amp;lt;6 months) statin use (OR=1.04; 95% CI, 0.74-1.48) or statin use of any duration (OR: 0.91; 95% CI, 0.77-1.07), </t>
  </si>
  <si>
    <t>suggesting potential confounding of the association between statin use and bleeding by a health-user effect.</t>
  </si>
  <si>
    <t>Long-term statin use may be associated with a decreased risk for bleeding in warfarin users with atrial fibrillation.</t>
  </si>
  <si>
    <t>Additional research is needed to further explore this putative association.</t>
  </si>
  <si>
    <t>Title = A phase I study of capecitabine and a modulatory dose of irinotecan in metastatic breast cancer.</t>
  </si>
  <si>
    <t>Abstract = There is a need for chemotherapy regimens active against anthracycline- and taxane-refractory breast cancer.</t>
  </si>
  <si>
    <t>Data from preclinical and pilot studies performed at Roswell Park Cancer Institute (RPCI) suggested that when irinotecan (IRN) is given with 5-fluorouracil (5-FU) efficacy is affected by the sequence of drug administration.</t>
  </si>
  <si>
    <t>Pretreatment with IRN 24 h before 5-FU increased the number of tumor cells in S-phase and the antitumor activity in a preclinical system.</t>
  </si>
  <si>
    <t>These data provided the rationale for the evaluation of IRN and capecitabine, a 5-FU prodrug, sequentially administered in patients with metastatic breast cancer.</t>
  </si>
  <si>
    <t>The main objective of the study was to determine the MTD and identify dose-limiting toxicities (DLTs) of capecitabine and IRN.</t>
  </si>
  <si>
    <t>Additionally, the degree of accumulation of cells in S-phase in tumor biopsies obtained at 24 h after the first dose of IRN was measured in consenting patients.</t>
  </si>
  <si>
    <t>Metastatic breast cancer patients who experienced disease progression after at least one (taxane or anthracycline based) chemotherapy regimen and an expected survival of at least 3 months and ECOG performance status 0-2 were eligible.</t>
  </si>
  <si>
    <t>Twelve patients were enrolled and treated.</t>
  </si>
  <si>
    <t>The starting doses were IRN 80 mg/m(2) given over 90 min on days 1, 8, 22, 29, and capecitabine 1,500 mg/m(2)/day given days 2-15 and 23-36.</t>
  </si>
  <si>
    <t>Evaluation for response was performed after the first cycle.</t>
  </si>
  <si>
    <t>Sequential tumor biopsies were performed on five patients.</t>
  </si>
  <si>
    <t>The first three patients treated exhibited modulation in cyclin A index on tumor biopsy as defined by the study, defining the modulatory dose of IRN as 80 mg/m(2).</t>
  </si>
  <si>
    <t>Overall, 4/5 biopsies showed modulation.</t>
  </si>
  <si>
    <t>Dose Limiting Toxicities (DLTs) were assessed during the first cycle of therapy.</t>
  </si>
  <si>
    <t>Two DLTs (Grade 3 nausea vomiting and dehydration; grade 3 pneumonia, hypoxia, hypotension) were seen at dose level 2 of capecitabine (2,000 mg/m(2)/day) and the first cohort was expanded.</t>
  </si>
  <si>
    <t>There were no DLTs for patients treated at DL 1.</t>
  </si>
  <si>
    <t>No grade 3-4 toxicities occurred at DL 1.</t>
  </si>
  <si>
    <t>Seven patients were evaluable for response following one cycle of treatment (partial response 1, stable disease 4, progressive disease 2) Of the five inevaluable patients, two experienced DLT, one received 50% of the planned capecitabine dose, one progressed prior to evaluation, and one withdrew consent.</t>
  </si>
  <si>
    <t>IRN 80 mg/m(2) days 1, 8, 22, 29 in combination with capecitabine 1,500 mg/m(2)/day in divided dose days 2-15 and 23-36 has an acceptable toxicity profile and resulted in modulation of S-phase in 4/5 specimens examined.</t>
  </si>
  <si>
    <t>Further studies of the activity of this combination and modulatory effect of IRN are warranted.</t>
  </si>
  <si>
    <t>Title = Risk of major bleeding with concomitant dual antiplatelet therapy after percutaneous coronary intervention in patients receiving long-term warfarin therapy.</t>
  </si>
  <si>
    <t>Abstract = To characterize the safety of concomitant aspirin, clopidogrel, and warfarin therapy after percutaneous coronary intervention (PCI),</t>
  </si>
  <si>
    <t xml:space="preserve"> and to identify patient characteristics that increase the risk of hemorrhage.</t>
  </si>
  <si>
    <t>Retrospective, matched cohort study.</t>
  </si>
  <si>
    <t>Academic medical center and affiliated outpatient offices.</t>
  </si>
  <si>
    <t>The active group consisted of 97 patients who underwent PCI from January 1, 2000-September 30, 2005, and received warfarin, aspirin, and clopidogrel; the control group consisted of 97 patients who were individually matched to patients in the active group by procedure type, procedure year, age, and sex.</t>
  </si>
  <si>
    <t>Control patients received aspirin and clopidogrel.</t>
  </si>
  <si>
    <t>Clinical data were collected from inpatient records, outpatient physician office records, and telephone surveys administered to patients or caregivers.</t>
  </si>
  <si>
    <t>The primary end point was major bleeding.</t>
  </si>
  <si>
    <t>The median duration of follow-up after index procedure was 182 days (range 0-191 days) in the active group and 182 days (range 0-213 days) in the control group.</t>
  </si>
  <si>
    <t>Fifty-seven (59%) of the 97 patients in the active group received warfarin for atrial fibrillation.</t>
  </si>
  <si>
    <t>There were 14 major bleeds in the active group (including 1 death) and 3 major bleeds in the control group during the study period.</t>
  </si>
  <si>
    <t>Mean international normalized ratio at the time of bleeding was 3.4.</t>
  </si>
  <si>
    <t>Hazard ratio for major bleeding was 5.0 in patients receiving warfarin therapy (95% confidence interval 1.4-17.8, p=0.012).</t>
  </si>
  <si>
    <t>Aspirin dose, age, sex, body mass index, history of hypertension, diabetes mellitus, intraprocedural glycoprotein IIb-IIIa or anticoagulant type, and postprocedural anticoagulant use did not have a significant effect on the risk of major bleeding.</t>
  </si>
  <si>
    <t>Warfarin was an independent predictor of major bleeding after PCI in patients receiving dual antiplatelet therapy.</t>
  </si>
  <si>
    <t>Prospective data to further characterize the safety of concomitant warfarin and dual antiplatelet therapy after PCI are needed.</t>
  </si>
  <si>
    <t>Title = Do proton-pump inhibitors confer additional gastrointestinal protection in patients given celecoxib?</t>
  </si>
  <si>
    <t>Abstract = Celecoxib has a superior upper-gastrointestinal (GI) safety profile compared with nonselective nonsteroidal antiinflammatory drugs (NS-NSAIDs).</t>
  </si>
  <si>
    <t>It is unclear whether the utilization of a proton-pump inhibitor (PPI) with celecoxib confers additional protection in elderly patients.</t>
  </si>
  <si>
    <t>We assessed the association between GI hospitalizations and use of celecoxib with a PPI versus celecoxib alone, and NS-NSAIDs with a PPI or NS-NSAIDs alone in elderly patients.</t>
  </si>
  <si>
    <t>We conducted a population-based retrospective cohort study using the government of Quebec health services administrative databases.</t>
  </si>
  <si>
    <t>Elderly patients were included at their first dispensing date for celecoxib or an NS-NSAID between April 1999 and December 2002.</t>
  </si>
  <si>
    <t>Prescriptions were separated into 4 groups: celecoxib, celecoxib plus PPI, NS-NSAIDs, and NS-NSAIDs plus PPI.</t>
  </si>
  <si>
    <t>Cox regression models with time-dependent exposure were used to compare the hazard rates of GI hospitalization between the 4 groups adjusting for patient characteristics at baseline.</t>
  </si>
  <si>
    <t>There were 1,161,508 prescriptions for celecoxib, 360,799 for celecoxib plus PPI, 715,176 for NS-NSAIDs, and 148,470 for NS-NSAIDs plus PPI.</t>
  </si>
  <si>
    <t>The adjusted hazard ratios (HRs; 95% confidence intervals [95% CIs]) were 0.69 (0.52-0.93) for celecoxib plus PPI versus celecoxib, 0.98 (0.67-1.45) for NS-NSAIDs plus PPI versus celecoxib, and 2.18 (1.82-2.61) for NS-NSAIDs versus celecoxib.</t>
  </si>
  <si>
    <t>Subgroup analyses showed that use of a PPI with celecoxib may be beneficial in patients ages &amp;gt;/=75 years</t>
  </si>
  <si>
    <t xml:space="preserve"> but was not better than celecoxib alone among those ages 66-74 years (HR 0.98, 95% CI 0.63-1.52).</t>
  </si>
  <si>
    <t>Addition of a PPI to celecoxib conferred extra protection for patients ages &amp;gt;/=75 years.</t>
  </si>
  <si>
    <t>PPI did not seem necessary with celecoxib for patients ages 66-74 years.</t>
  </si>
  <si>
    <t xml:space="preserve">Title = Ritonavir 100 mg does not cause QTc prolongation in healthy subjects: </t>
  </si>
  <si>
    <t>a possible role as CYP3A inhibitor in thorough QTc studies.</t>
  </si>
  <si>
    <t>Abstract = To assess the QTc prolongation by ritonavir (RTV) 100 mg and explore its potential use as CYP3A inhibitor in thorough QTc (TQT) studies.</t>
  </si>
  <si>
    <t>Randomized, crossover study of single-dose RTV 100 mg, placebo, and moxifloxacin (MFLX) 400 mg in 65 healthy subjects with serial triplicate electrocardiograms obtained for 12 h post-dose.</t>
  </si>
  <si>
    <t>Largest mean placebo-adjusted QTcF increase from baseline (90% confidence interval (CI)) for RTV 100 mg was noninferior to placebo (0.16 ms (-1.38, 1.69)).</t>
  </si>
  <si>
    <t>Study sensitivity was validated by detecting the largest mean placebo-adjusted QTcF increase from baseline (90% CI) for MFLX of 8.31 ms (6.44, 10.18).</t>
  </si>
  <si>
    <t>A single dose of RTV 100 mg does not cause QTc prolongation in healthy subjects.</t>
  </si>
  <si>
    <t xml:space="preserve">Based on the potent CYP3A4 inhibition, </t>
  </si>
  <si>
    <t xml:space="preserve">lack of QTc effect </t>
  </si>
  <si>
    <t xml:space="preserve">and better safety profile, </t>
  </si>
  <si>
    <t>RTV 100 mg could replace ketoconazole as the CYP3A4 inhibitor in TQT studies.</t>
  </si>
  <si>
    <t>Title = Statin and statin-fibrate use was significantly associated with increased myositis risk in a managed care population.</t>
  </si>
  <si>
    <t>Abstract = We quantified the risk of myositis associated with statin and fibrate drug use with other covariates within a managed care organization (MCO) population.</t>
  </si>
  <si>
    <t>The study spanned the years 1999-2003.</t>
  </si>
  <si>
    <t>Myositis cases had creatine kinase (CK) &amp;gt;or=10x upper limit of normal and a myopathy diagnosis.</t>
  </si>
  <si>
    <t>Exposures of statins, fibrates, and other drugs were assessed with age, gender, and indicators of suspected myopathy risk.</t>
  </si>
  <si>
    <t>Exposures were first analyzed within a cohort with CK monitoring and then within a more general secondary cohort.</t>
  </si>
  <si>
    <t>Adjusted relative risks (RRs) and incidence rates of myositis were generated by Poisson regression.</t>
  </si>
  <si>
    <t>Myositis was significantly associated with statin monotherapy (RR 2.8 [95% confidence interval, CI=1.3-5.9]), statin-fibrate combination therapy (9.1 [95% CI=3.5-23]), comorbid liver disease (4.3 [95% CI=1.5-13], and/or renal disease (2.5 [95% CI=1.3-5.0]).</t>
  </si>
  <si>
    <t>Myositis rates per covariate pattern ranged from 33 to 6,400 per 100,000 person-years.</t>
  </si>
  <si>
    <t>The mean time to event was 1.7 years for statin-fibrate use, 2.0 years for statins alone, and 2.1 years for unexposed.</t>
  </si>
  <si>
    <t>Within the secondary cohort, RRs increased up to 10 times further away from the null.</t>
  </si>
  <si>
    <t>Statins, with or without fibrates, and liver and renal disease were significantly associated with increased myositis risk in an MCO population.</t>
  </si>
  <si>
    <t>Title = Phase I study of Gliadel wafers plus temozolomide in adults with recurrent supratentorial high-grade gliomas.</t>
  </si>
  <si>
    <t>Abstract = Both Gliadel wafers [1,3-bis(2-chloroethyl)-1-nitrosourea] and temozolomide (TEMO) have been shown in independent studies to prolong survival of patients with recurrent malignant glioma following surgery and radiotherapy.</t>
  </si>
  <si>
    <t>On the basis of preclinical evidence of synergism between Gliadel wafers and TEMO, a phase I study was designed to evaluate the toxicity of combining these 2 agents in the treatment of patients with recurrent supratentorial malignant glioma.</t>
  </si>
  <si>
    <t>All patients had surgical resection of the tumor at relapse, and up to 8 Gliadel (3.85%) wafers were placed in the surgical cavity following resection.</t>
  </si>
  <si>
    <t>Two weeks after surgery, TEMO was given orally daily for 5 days.</t>
  </si>
  <si>
    <t>Cohorts of 3 patients received TEMO at daily doses of 100 mg/m2, 150 mg/m2, and 200 mg/m2, respectively.</t>
  </si>
  <si>
    <t>Patients were assessed for toxicity 4 weeks after start of the first course of TEMO.</t>
  </si>
  <si>
    <t>Contrast-enhanced MRI of the brain was used to assesstumor response after the first cycle of TEMO.</t>
  </si>
  <si>
    <t>Patients with stable disease or response after the first cycle of TEMO were allowed to continue treatment at the same dose every 4 weeks for 12 cycles or until disease progression or unacceptable toxicity.</t>
  </si>
  <si>
    <t>Ten patients with a median age of 47 years (range, 22-66 years) were enrolled in this study.</t>
  </si>
  <si>
    <t>There were 7 patients with glioblastoma multiforme and 3 patients with anaplastic astrocytoma.</t>
  </si>
  <si>
    <t>Three patients were treated with TEMO at the first dose level of 100 mg/m2, 4 at the second dose level of 150 mg/m2, and 3 at the third dose level of 200 mg/m2.</t>
  </si>
  <si>
    <t>The 10 patients received a median of 3 cycles (range, 1-12 cycles) of TEMO following placement of Gliadel wafers.</t>
  </si>
  <si>
    <t>The treatment was well tolerated, with only 1 patient suffering grade III thrombocytopenia at the highest dose level.</t>
  </si>
  <si>
    <t>Two patients at each dose level had no evidence of disease progression after treatment.</t>
  </si>
  <si>
    <t>Four patients suffered progressive disease on therapy.</t>
  </si>
  <si>
    <t>Our study demonstrates that TEMO can be given safely after placement of Gliadel (3.85%) wafers.</t>
  </si>
  <si>
    <t>The recommended dosage for TEMO for a phase II study of this combination is 200 mg/m2 per day for 5 days.</t>
  </si>
  <si>
    <t>Title = Simvastatin and niacin, antioxidant vitamins, or the combination for the prevention of coronary disease.</t>
  </si>
  <si>
    <t>Abstract = Both lipid-modifying therapy and antioxidant vitamins are thought to have benefit in patients with coronary disease.</t>
  </si>
  <si>
    <t>We studied simvastatin-niacin and antioxidant-vitamin therapy, alone and together, for cardiovascular protection in patients with coronary disease and low plasma levels of HDL.</t>
  </si>
  <si>
    <t>In a three-year, double-blind trial, 160 patients with coronary disease, low HDL cholesterol levels and normal LDL cholesterol levels were randomly assigned to receive one of four regimens: simvastatin plus niacin, vitamins, simvastatin-niacin plus antioxidants; or placebos.</t>
  </si>
  <si>
    <t>The end points were arteriographic evidence of a change in coronary stenosis and the occurrence of a first cardiovascular event (death, myocardial infarction, stroke, or revascularization).</t>
  </si>
  <si>
    <t>The mean levels of LDL and HDL cholesterol were unaltered in the antioxidant group and the placebo group; these levels changed substantially (by -42 percent and +26 percent, respectively) in the simvastatin-niacin group.</t>
  </si>
  <si>
    <t>The protective increase in HDL2 with simvastatin plus niacin was attenuated by concurrent therapy with antioxidants.</t>
  </si>
  <si>
    <t>The average stenosis progressed by 3.9 percent with placebos, 1.8 percent with antioxidants (P=0.16 for the comparison with the placebo group), and 0.7 percent with simvastatin-niacin plus antioxidants (P=0.004) and regressed by 0.4 percent with simvastatin-niacin alone (P&amp;lt;0.001).</t>
  </si>
  <si>
    <t>The frequency of the clinical end point was 24 percent with placebos; 3 percent with simvastatin-niacin alone; 21 percent in the antioxidant-therapy group; and 14 percent in the simvastatin-niacin-plus-antioxidants group.</t>
  </si>
  <si>
    <t>Simvastatin plus niacin provides marked clinical and angiographically measurable benefits in patients with coronary disease and low HDL levels.</t>
  </si>
  <si>
    <t>The use of antioxidant vitamins in this setting must be questioned.</t>
  </si>
  <si>
    <t>Title = Effect of fluconazole on the pharmacokinetics and pharmacodynamics of oral and rectal bromazepam: an application of electroencephalography as the pharmacodynamic method.</t>
  </si>
  <si>
    <t>Abstract = Quantitative analysis of electroencephalography (EEG) is used increasingly to evaluate the pharmacodynamics of benzodiazepines.</t>
  </si>
  <si>
    <t>The present study aimed to apply the EEG method as well as more traditional approaches to an interaction study of bromazepam and fluconazole.</t>
  </si>
  <si>
    <t>Twelve healthy male volunteers participated in a randomized, double-blind, four-way crossover study.</t>
  </si>
  <si>
    <t>The subjects received single oral or rectal doses of bromazepam (3 mg) after 4-day pretreatment of oral fluconazole (100 mg daily) or its placebo.</t>
  </si>
  <si>
    <t>Plasma bromazepam concentrations were measured before and 0.5, 1, 2, 3, 4, 6, 12, 22, 46, and 70 hours after bromazepam administration.</t>
  </si>
  <si>
    <t>Pharmacodynamic effects of bromazepam were assessed using self-rated drowsiness, continuous number addition test, and EEG.</t>
  </si>
  <si>
    <t>Fluconazole caused no significant changes in pharmacokinetics and pharmacodynamics of oral or rectal bromazepam.</t>
  </si>
  <si>
    <t>Rectal administration significantly increased AUC (1.7-fold, p &amp;lt; 0.0001) and Cmax (1.6-fold, p &amp;lt; 0.0001) of bromazepam.</t>
  </si>
  <si>
    <t>These changes following rectal dose may be due to avoidance of degradation occurring in the gastrointestinal tract.</t>
  </si>
  <si>
    <t>Rectal bromazepam also increased the area under the effect curves assessed by EEG (p &amp;lt; 0.05) and subjective drowsiness (p &amp;lt; 0.05).</t>
  </si>
  <si>
    <t>EEG effects were closely correlated with mean plasma bromazepam concentrations (r = 0.92, p &amp;lt; 0.001 for placebo; r = 0.89, p &amp;lt; 0.0001 for fluconazole).</t>
  </si>
  <si>
    <t>Thus, the EEG method provided pharmacodynamic data that clearly reflected the pharmacokinetics of bromazepam.</t>
  </si>
  <si>
    <t>Title = The effects of rifampicin on the pharmacokinetics and pharmacodynamics of orally administered nilvadipine to healthy subjects.</t>
  </si>
  <si>
    <t>Abstract = To study the effects of rifampicin on the pharmacokinetics and pharmacodynamics of nilvadipine.</t>
  </si>
  <si>
    <t>Five healthy adult volunteers received nilvadipine (4 mg) orally before and after a 6 day treatment with rifampicin.</t>
  </si>
  <si>
    <t>Blood and urine were collected and assayed for plasma nilvadipine and urinary 6beta-hydroxycortisol and cortisol.</t>
  </si>
  <si>
    <t>The treatment with rifampicin reduced the mean (+/- s.d.) AUC of nilvadipine from 17.4 +/- 8.4 to 0.6 +/- 0.4 microg l-1 h (mean difference -16.8 microg l-1 h, 95% CI -9.4, 24.2 microg l-1 h).</t>
  </si>
  <si>
    <t>While the administration of nilvadipine alone elicited a significant (P &amp;lt; 0.05) hypotensive (mean difference for diastolic blood pressure -8 mmHg, 95% CI -4, -12 mmHg) and reflex tachycardia (mean difference 5 beats min-1, 95% CI 1, 9 beats min-1),</t>
  </si>
  <si>
    <t xml:space="preserve"> the treatment with rifampicin abolished these responses.</t>
  </si>
  <si>
    <t>The urinary 6beta-hydroxycortisol/cortisol ratio showed a significant (P &amp;lt; 0.05) increase from 10.3 +/- 4.0 to 50.3 +/- 24.6 by rifampicin: mean difference 40.1, 95% CI 20.4, 59.8.</t>
  </si>
  <si>
    <t>Because rifampicin may greatly decrease the oral bioavailability of nilvadipine, caution is needed when these two drugs are to be coadministered.</t>
  </si>
  <si>
    <t>Title = Influence of benzodiazepines on antiparkinsonian drug treatment in levodopa users.</t>
  </si>
  <si>
    <t>Abstract = Animal studies showed that benzodiazepines decrease the concentration of dopamine in the striatum.</t>
  </si>
  <si>
    <t>Benzodiazepines may therefore affect the treatment of Parkinson's disease.</t>
  </si>
  <si>
    <t>This study determined whether start of a benzodiazepine in patients on levodopa was followed by a faster increase of antiparkinsonian drug treatment.</t>
  </si>
  <si>
    <t>Data came from the PHARMO database, which includes information on drug dispensing for all residents of six Dutch cities.</t>
  </si>
  <si>
    <t>Selected were all patients aged 55 years and older who used levodopa for at least 360 days.</t>
  </si>
  <si>
    <t>The rate of increase of antiparkinsonian drug treatment was compared between starters of a benzodiazepine and controls who did not start a benzodiazepine with the use of Cox's proportional hazard model.</t>
  </si>
  <si>
    <t>Identified were 45 benzodiazepine starters (27 women, mean age 76.4 years) and 169 controls (83 women, 74.3 years).</t>
  </si>
  <si>
    <t>Antiparkinsonian drug treatment increased faster in the benzodiazepine group; relative risk was 1.44 (95% confidence interval 0.80-2.59).</t>
  </si>
  <si>
    <t>This study has not found any statistically significant increase in antiparkinsonian drug treatment when a benzodiazepine was started in a small population of chronic levodopa users.</t>
  </si>
  <si>
    <t>Title = Combination therapy with oral sildenafil and inhaled iloprost for severe pulmonary hypertension.</t>
  </si>
  <si>
    <t>Abstract = Inhalation of the stable prostacyclin analogue iloprost is being studied for treatment of pulmonary hypertension.</t>
  </si>
  <si>
    <t>The selective phosphodiesterase-5 inhibitor sildenafil has been reported to cause pulmonary vasodilatation.</t>
  </si>
  <si>
    <t>To evaluate the safety and effectiveness of oral sildenafil, alone and in combination with inhaled iloprost, for treatment of pulmonary hypertension.</t>
  </si>
  <si>
    <t>Randomized, controlled, open-label trial.</t>
  </si>
  <si>
    <t>Intensive care unit.</t>
  </si>
  <si>
    <t>30 patients with severe pulmonary arterial hypertension (n = 16), chronic thromboembolic pulmonary hypertension (n = 13), or pulmonary hypertension due to aplasia of the left pulmonary artery (n = 1), all classified as New York Heart Association class III or IV.</t>
  </si>
  <si>
    <t>All patients received inhaled nitric oxide and aerosolized iloprost (inhaled dose, 2.8 microg).</t>
  </si>
  <si>
    <t>They were then randomly assigned to receive 12.5 mg of oral sildenafil, 50 mg of sildenafil, 12.5 mg of sildenafil plus inhaled iloprost, or 50 mg of sildenafil plus inhaled iloprost.</t>
  </si>
  <si>
    <t>Systemic and pulmonary arterial pressure, pulmonary arterial occlusion pressure, cardiac output, central venous pressure, peripheral arterial oxygen saturation, and arterial and mixed venous blood gases were measured during right-heart catheterization by using a Swan-Ganz catheter.</t>
  </si>
  <si>
    <t>In rank order of pulmonary vasodilatory potency (maximum reduction of pulmonary vascular resistance and increase in cardiac index), 50 mg of sildenafil plus iloprost was most effective, followed by 12.5 mg of sildenafil plus iloprost.</t>
  </si>
  <si>
    <t xml:space="preserve">Iloprost alone and 50 mg of sildenafil were almost equally effective </t>
  </si>
  <si>
    <t>but were less potent than the combination regimens, and the least potent treatments were 12.5 mg of sildenafil and nitric oxide.</t>
  </si>
  <si>
    <t>In patients who received 50 mg of sildenafil plus iloprost, the maximum change in pulmonary vasodilatory potency was -44.2% (95% CI, -49.5% to -38.8%), compared with -14.1% (CI, -19.1% to -9.2%) in response to nitric oxide.</t>
  </si>
  <si>
    <t>With administration of 50 mg of sildenafil plus iloprost, the area under the curve for reduction in pulmonary vasodilatory resistance surpassed that of administration of 50 mg of sildenafil alone and iloprost alone combined, the vasodilatory effect lasted longer than 3 hours, and systemic arterial pressure and arterial oxygenation were maintained.</t>
  </si>
  <si>
    <t>No serious adverse events occurred.</t>
  </si>
  <si>
    <t>Although limited by the small sample and lack of long-term observations, the study shows that oral sildenafil is a potent pulmonary vasodilator that acts synergistically with inhaled iloprost to cause strong pulmonary vasodilatation in both severe pulmonary arterial hypertension and chronic thromboembolic pulmonary hypertension.</t>
  </si>
  <si>
    <t>Title = Overanticoagulation associated with combined use of antifungal agents and coumarin anticoagulants.</t>
  </si>
  <si>
    <t>Abstract = Several case reports have associated combined use of coumarins and antifungal agents with overanticoagulation.</t>
  </si>
  <si>
    <t>However, we are not aware of epidemiologic studies that quantify the risk of overanticoagulation caused by antifungal agents.</t>
  </si>
  <si>
    <t>We conducted a follow-up study in a large population-based cohort to investigate the antifungal agents that are associated with overanticoagulation during therapy with coumarins.</t>
  </si>
  <si>
    <t>All patients in the Rotterdam Study who were treated with acenocoumarol or phenprocoumon in the study period from April 1, 1991, through Dec 31, 1998, and for whom international normalized ratio data were available were followed up until an INR &amp;gt; or =6.0, the end of their treatment, death, or the end of the study period.</t>
  </si>
  <si>
    <t>Proportional hazards regression analysis was used to estimate the risk of an INR &amp;gt; or =6.0 in relation to concomitant use of an oral anticoagulant and antifungal agents, after adjustment for several potentially confounding factors such as age, gender, hepatic dysfunction, malignancies, and heart failure.</t>
  </si>
  <si>
    <t>Of the 1124 patients in the cohort, 351 had an INR &amp;gt; or =6.0.</t>
  </si>
  <si>
    <t>The incidence rate was 6.9 per 10,000 treatment days.</t>
  </si>
  <si>
    <t>Oral miconazole most strongly increased the risk of overanticoagulation with an adjusted relative risk of 36.6 (95% confidence interval [CI], 12.4-108.0).</t>
  </si>
  <si>
    <t>In this study among outpatients of an anticoagulant clinic who were on a regimen of coumarins, oral miconazole was especially strongly associated with overanticoagulation.</t>
  </si>
  <si>
    <t>Awareness of these drug interactions and more frequent monitoring of INR values during the initial stages of treatment with some antifungal drugs in patients taking coumarins may minimize the risk of bleeding complications.</t>
  </si>
  <si>
    <t>The concurrent use of miconazole and coumarins should be discouraged.</t>
  </si>
  <si>
    <t>Title = High blood pressure in the geriatric population: treatment considerations.</t>
  </si>
  <si>
    <t>Abstract = Increases in blood pressure (BP), particularly systolic BP, have traditionally been considered to be a normal or "physiologic" component of the aging process.</t>
  </si>
  <si>
    <t>However, it is now clear that elevated BP, particularly systolic BP, represents a pathophysiologic manifestation of altered cardiovascular physiology and structure, ultimately manifesting as increased cardiovascular morbidity and mortality (myocardial infarction, stroke, and total cardiovascular death rates).</t>
  </si>
  <si>
    <t>More than one half of the population aged 65 or older have hypertension, defined as BP &amp;gt; or = 140/90 mm Hg.</t>
  </si>
  <si>
    <t xml:space="preserve">Framingham data indicate that the risk of coronary heart disease increases with lower diastolic BP at any level of systolic BP &amp;gt; or = 120 mm Hg, </t>
  </si>
  <si>
    <t>thus further stressing the importance of pressure-induced arterial vascular compliance changes and introducing pulse pressure as an important predictor of cardiovascular risk.</t>
  </si>
  <si>
    <t>Geriatric hypertension is generally of a salt-sensitive nature and often associated with impaired baroreflex function.</t>
  </si>
  <si>
    <t xml:space="preserve">Reduction in sodium intake is important and effective in older patients, </t>
  </si>
  <si>
    <t>and should be initiated before or together with drug therapy.</t>
  </si>
  <si>
    <t>Encouraging data from clinical trials now strongly support the aggressive anti-hypertensive treatment of elderly patients.</t>
  </si>
  <si>
    <t>A recent meta-analysis of eight outcome trials evaluating the risks of treated and untreated isolated systolic hypertension has demonstrated a 30% reduction in combined fatal and nonfatal stroke, a 26% reduction in fatal and nonfatal cardiovascular events, and a 13% reduction in total mortality.</t>
  </si>
  <si>
    <t>Those drugs effective in younger patients also appear effective in the elderly; low-dose thiazides (alone or in combination with potassium sparing agents), beta blockers, long-acting dihydropyridine calcium antagonists, angiotensin-converting enzyme inhibitors, and angiotensin receptor blockers all have demonstrated efficacy.</t>
  </si>
  <si>
    <t>In selecting an agent, it is important to consider comorbid disease states, and to recognize the potential of all nonsteroidal anti-inflammatory drugs, whether conventional or cyclooxygenase-2 specific, to increase BP or interfere with other antihypertensive agents.</t>
  </si>
  <si>
    <t>In general, the elderly should be treated to target BP levels identical to those suggested for younger patients, although a more gradual reduction to target, perhaps with an intermediate BP goal of &amp;lt; 160 mm Hg, may be advisable.</t>
  </si>
  <si>
    <t>Title = The impact of drug administration sequence and pharmacokinetic interaction in a phase I study of the combination of docetaxel and gemcitabine in patients with advanced solid tumors.</t>
  </si>
  <si>
    <t>Abstract = Our objective was to determine the maximum tolerated dose (MTD) of two administration sequences of docetaxel and gemcitabine in cancer patients, and to describe the pharmacokinetics of both drugs.</t>
  </si>
  <si>
    <t>Patients were treated in a 4-weekly schedule at two dose levels: gemcitabine 800 mg/m2 on days 1, 8 and 15, and docetaxel 85 or 100 mg/m2 on day 15 (levels I and II).</t>
  </si>
  <si>
    <t>The protocol was amended to a 3-weekly schedule, testing gemcitabine 800 or 1000 mg/m2 on days 1 and 8, with docetaxel 85 mg/m2 on day 8 given initially (dose levels IIIa and IV).</t>
  </si>
  <si>
    <t>At the recommended dose, an extra cohort of patients initially received gemcitabine (dose level IIIb).</t>
  </si>
  <si>
    <t>Eleven patients were treated with the 4-week schedule; 29% of cycles were delayed predominantly because of hematological toxicity.</t>
  </si>
  <si>
    <t>Four patients developed dose-limiting toxicities (DLTs), predominantly hematological.</t>
  </si>
  <si>
    <t>In the 3-week schedule, 14 patients were treated.</t>
  </si>
  <si>
    <t>At level IV, three of four patients developed DLTs, defining the MTD.</t>
  </si>
  <si>
    <t>With the reverse sequence, three patients received a total of 10 cycles.</t>
  </si>
  <si>
    <t>Overall, nine partial remissions were observed.</t>
  </si>
  <si>
    <t>We conclude the recommended dose for phase II studies is gemcitabine 800 mg/m2 on days 1 and 8, combined with docetaxel 85 mg/m2 on day 8, on a 3-weekly schedule.</t>
  </si>
  <si>
    <t>Gemcitabine distribution is significantly altered upon docetaxel administration.</t>
  </si>
  <si>
    <t>Title = Comparison of the efficacy of combined fluticasone propionate and olopatadine versus combined fluticasone propionate and fexofenadine for the treatment of allergic rhinoconjunctivitis induced by conjunctival allergen challenge.</t>
  </si>
  <si>
    <t>Abstract = One approach to treating allergic rhinoconjunctivitis is the concomitant use of an intranasal spray such as fluticasone propionate to alleviate nasal symptoms and a topical or systemic agent to relieve ocular symptoms.</t>
  </si>
  <si>
    <t>It has not yet been determined whether a topical or systemic agent is more effective for the latter purpose.</t>
  </si>
  <si>
    <t>This study compared the efficacy of combined use of fluticasone and olopatadine with combined use of fluticasone and fexofenadine in the treatment of the signs and symptoms of allergic rhinoconjunctivitis.</t>
  </si>
  <si>
    <t>This 2-site, randomized, double-masked, placebo-controlled, parallel-group study employed the conjunctival allergen challenge (CAC) model, a standardized method of inducing ocular and nasal signs and symptoms of allergic rhinoconjunctivitis.</t>
  </si>
  <si>
    <t>At visit 1, subjects underwent CAC to determine the dose of allergen required to elicit a positive reaction.</t>
  </si>
  <si>
    <t>The allergen dose was confirmed at visit 2, and, according to a randomization schedule, subjects were dispensed fluticasone, olopatadine, and placebo pill; fluticasone, fexofenadine, and tear substitute; or placebo nasal spray, placebo pill, and tear substitute.</t>
  </si>
  <si>
    <t>CAC took place at visit 3, after patients had used the assigned medications for 2 weeks.</t>
  </si>
  <si>
    <t>Study medication was instilled 2 hours before CAC, after which allergic signs and symptoms were graded on standardized scales.</t>
  </si>
  <si>
    <t>The primary efficacy variables were ocular itching, ocular redness, and overall nasal symptoms.</t>
  </si>
  <si>
    <t>Eighty subjects completed the study: 30 received fluticasone and olopatadine, 30 fluticasone and fexofenadine, and 20 placebo.</t>
  </si>
  <si>
    <t>Women constituted 63.8% of the study population and men 36.3%; 91.3% were white, 3.8% black, 2.5% Hispanic, 1.3% Asian, and 1.3% other.</t>
  </si>
  <si>
    <t>Concomitant use of fluticasone and olopatadine produced significantly greater improvements in ocular itching at 3 and 7 minutes after CAC compared with fluticasone and fexofenadine (P &amp;lt; 0.05).</t>
  </si>
  <si>
    <t>There were no significant differences in redness scores between groups;</t>
  </si>
  <si>
    <t xml:space="preserve"> however, concomitant use of fluticasone and olopatadine produced significantly greater improvements in redness at 2 time points in each of the 3 vessel beds (ciliary, conjunctival, and episcleral) compared with placebo, and fluticasone and fexofenadine produced significantly greater improvement in redness at 1 time point in I vessel bed compared with placebo (both comparisons, P &amp;lt; 0.05).</t>
  </si>
  <si>
    <t>The 2 treatments had similar effects on total nasal symptom efficacy scores.</t>
  </si>
  <si>
    <t>In this study, concomitant use of the topical agents fluticasone and olopatadine was more effective than concomitant use of fluticasone plus fexofenadine for overall treatment of the signs and symptoms of induced allergic rhinoconjunctivitis.</t>
  </si>
  <si>
    <t>Title = Synergistic sedation with midazolam and propofol versus midazolam and pethidine in colonoscopies: a prospective, randomized study.</t>
  </si>
  <si>
    <t>Abstract = The aim of our study was to compare the safety and efficacy of the synergistic sedation with a low dose of midazolam combined with propofol versus the standard regimen of midazolam and pethidine for conscious sedation in colonoscopy in a group of patients that included a sufficient number of elderly patients with several comorbidities.</t>
  </si>
  <si>
    <t>A total of 120 consecutive patients undergoing colonoscopy in a prospective study were randomly assigned to one of two medication regimens (55 patients were over 65 yr).</t>
  </si>
  <si>
    <t>Patients in group A (n = 64) received i.v. 2 mg (&amp;lt;70 kg b.w.) or 3 mg (&amp;gt;70 kg b.w.) of midazolam and a median dose of 80 mg of propofol (range 40-150).</t>
  </si>
  <si>
    <t>Patients in group B (n = 56) received i.v. a median dose of 5 mg of midazolam (range 3-7) and 75 mg of pethidine (range 50-125).</t>
  </si>
  <si>
    <t>The patient's comfort level was assessed by a 4-point scale 24 h after the procedure.</t>
  </si>
  <si>
    <t>The time to recover from sedation was assessed at 5, 10, and 30 min after the procedure by using the Aldrete score.</t>
  </si>
  <si>
    <t>Multivariate stepwise logistic regression analysis revealed that among sex, age, duration of the test, American Society of Anesthesiologists' Physical Status Classification grade, and the sort of sedation, the synergistic sedation with midazolam and propofol was the only factor associated with a higher level of patient comfort (chi2 = 5.5, p &amp;lt; 0.05).</t>
  </si>
  <si>
    <t>Additional multivariate stepwise logistic regression analysis revealed that among sex, age, duration of the test, American Society of Anesthesiologists' Physical Status Classification grade, and the sort of sedation, the synergistic sedation with midazolam and propofol was the only factor associated with a quicker patient recovery time (chi2 = 24.5, p &amp;lt; 0.01; chi2 = 51.7, p &amp;lt; 0.01; chi2 = 148.4, p &amp;lt; 0.01 for Aldrete in 10 min, 20 min, and 30 min, respectively).</t>
  </si>
  <si>
    <t>The endoscopist's evaluation of patient sedation and cardiorespiratory parameters were similar in both groups and in all age groups.</t>
  </si>
  <si>
    <t>Our data suggest that the synergistic sedation with a low dose of midazolam combined with propofol was superior to a standard combination of midazolam and the opioid pethidine for colonoscopies as far as the patient comfort and recovery times are concerned.</t>
  </si>
  <si>
    <t>Title = Absence of an interaction between the synthetic pentasaccharide fondaparinux and oral warfarin.</t>
  </si>
  <si>
    <t>Abstract = To investigate the pharmacokinetic and pharmacodynamic interaction of the antithrombotic pentasaccharide fondaparinux (Org31540/SR90107A), given subcutaneously, and oral warfarin in healthy subjects.</t>
  </si>
  <si>
    <t>This study was performed according to a randomised, three-way cross-over, placebo-controlled, double-blind design in 12 healthy male subjects.</t>
  </si>
  <si>
    <t>The treatment consisted of five subcutaneous (s.c.) injections of fondaparinux (4 mg) or placebo at 24 h intervals.</t>
  </si>
  <si>
    <t>Oral dosing of warfarin or placebo was added to the fourth (15 mg) and fifth (10 mg) s.c. injection.</t>
  </si>
  <si>
    <t>Blood samples for pentasaccharide assay, PT and APTT were drawn before the first s.c. dose of the pentasaccharide and over a 6 day period thereafter.</t>
  </si>
  <si>
    <t xml:space="preserve">Fondaparinux administered to healthy male volunteers alone or in combination with oral warfarin was well tolerated </t>
  </si>
  <si>
    <t>and no serious adverse events were observed.</t>
  </si>
  <si>
    <t>No differences were found in the AUC (43 vs 44 mg l(-1) h), Cmax (645 vs 678 ng ml(-1)) or elimination half-life (13.8 vs 14.1 h) of fondaparinux between the pentasaccharide-only and the combination treatment.</t>
  </si>
  <si>
    <t>The effect of warfarin on PT (mean maximal increase: 8.2 s.)was not influenced by the presence of the pentasaccharide (mean maximal increase in PT: 9.1 s.).</t>
  </si>
  <si>
    <t>After all treatments a small rise in APTT was seen.</t>
  </si>
  <si>
    <t>No further differences could be detected in the pharmacodynamic parameters following the three treatments.</t>
  </si>
  <si>
    <t>The coadministration of warfarin did not influence the pharmacokinetics of fondaparinux in healthy subjects.</t>
  </si>
  <si>
    <t>PT can still be used to monitor the effect of oral anticoagulants during the switch from antithrombotic treatment with pentasaccharide to full oral anticoagulant therapy.</t>
  </si>
  <si>
    <t>Title = Pharmacodynamic interaction between the new selective cholesterol absorption inhibitor ezetimibe and simvastatin.</t>
  </si>
  <si>
    <t>Abstract = The primary aims of these two single-centre, randomized, evaluator-blind, placebo/positive-controlled, parallel-group studies were to evaluate the potential for pharmacodynamic and pharmacokinetic interaction between ezetimibe 0.25, 1, or 10 mg and simvastatin 10 mg (Study 1), and a pharmacodynamic interaction between ezetimibe 10 mg and simvastatin 20 mg (Study 2).</t>
  </si>
  <si>
    <t>Evaluation of the tolerance of the coadministration of ezetimibe and simvastatin was a secondary objective.</t>
  </si>
  <si>
    <t>Eighty-two healthy men with low-density lipoprotein cholesterol (LDL-C) &amp;gt;or=130 mg dl-1 received study drug once daily in the morning for 14 days.</t>
  </si>
  <si>
    <t>In Study 1 (n=58), five groups of 11-12 subjects received simvastatin 10 mg alone, or with ezetimibe 0.25, 1, or 10 mg or placebo.</t>
  </si>
  <si>
    <t>In Study 2 (n=24), three groups of eight subjects received simvastatin 20 mg alone, ezetimibe 10 mg alone, or the combination.</t>
  </si>
  <si>
    <t>Blood samples were collected to measure serum lipids in both studies.</t>
  </si>
  <si>
    <t>Steady-state pharmacokinetics of simvastatin and its beta-hydroxy metabolite were evaluated in Study 1 only.</t>
  </si>
  <si>
    <t>In both studies, reported side-effects were generally mild, nonspecific, and similar among treatment groups.</t>
  </si>
  <si>
    <t>In Study 1, there were no indications of pharmacokinetic interactions between simvastatin and ezetimibe.</t>
  </si>
  <si>
    <t>All active treatments caused statistically significant (P&amp;lt;0.01) decreases in LDL-C concentration vs placebo from baseline to day 14.</t>
  </si>
  <si>
    <t xml:space="preserve">The coadministration of ezetimibe and simvastatin caused a dose-dependent reduction in LDL-C and total cholesterol, </t>
  </si>
  <si>
    <t>with no apparent effect on high-density lipoprotein cholesterol (HDL-C) or triglycerides.</t>
  </si>
  <si>
    <t>The coadministration of ezetimibe 10 mg and simvastatin 10 mg or 20 mg caused a statistically (P&amp;lt;0.01) greater percentage reduction (mean -17%, 95% CI -27.7, -6.2, and -18%, -28.4, -7.4, respectively) in LDL-C than simvastatin alone.</t>
  </si>
  <si>
    <t>The coadministration of ezetimibe at doses up to 10 mg with simvastatin 10 or 20 mg daily was well tolerated and caused a significant additive reduction in LDL-C compared with simvastatin alone.</t>
  </si>
  <si>
    <t>Additional clinical studies to assess the efficacy and safety of coadministration of ezetimibe and simvastatin are warranted.</t>
  </si>
  <si>
    <t>Title = Overanticoagulation associated with combined use of antibacterial drugs and acenocoumarol or phenprocoumon anticoagulants.</t>
  </si>
  <si>
    <t>Abstract = Several case reports associated combined use of coumarins and antibacterial drugs with overanticoagulation.</t>
  </si>
  <si>
    <t>Despite the fact that these drugs are frequently prescribed concurrently, there is little quantitative information on the risks of such complications.</t>
  </si>
  <si>
    <t>To study which antibacterial drugs are associated with overanticoagulation during therapy with coumarins.</t>
  </si>
  <si>
    <t>Population-based cohort study in a sample of the Rotterdam Study.</t>
  </si>
  <si>
    <t>All patients who were treated with acenocoumarol or phenprocoumon in the study period from April 1, 1991 through December 31, 1998 and for whom INR data were available.</t>
  </si>
  <si>
    <t>Patients were followed until an INR &amp;gt;/= 6.0, the end of their treatment, death or end of the study period.</t>
  </si>
  <si>
    <t>Proportional hazards regression analysis was used to estimate the risk of an INR &amp;gt;/= 6.0 in relation to concomitant use of an oral anticoagulant and antibacterial drugs after adjustment for several potentially confounding factors such as age, gender, hepatic dysfunction, malignancies, and heart failure.</t>
  </si>
  <si>
    <t>Of the 1,124 patients in the cohort, 351 developed an INR &amp;gt;/= 6.0.</t>
  </si>
  <si>
    <t>Sulfamethoxazole combined with trimethoprim most strongly increased the risk of overanticoagulation with an adjusted relative risk of 20.1 (95% CI: 10.7-37.9).</t>
  </si>
  <si>
    <t>Stratification showed that the induction period of overanticoagulation varied between different antibacterial drugs.</t>
  </si>
  <si>
    <t>In this study among outpatients of an anticoagulation clinic using acenocoumarol or phenprocoumon, several antibacterial drugs strongly increased the risk of overanticoagulation.</t>
  </si>
  <si>
    <t>Awareness of these drug interactions and more frequent monitoring of INR values during the initial stages of antibacterial drug therapy are warranted to minimize the risk of bleeding complications.</t>
  </si>
  <si>
    <t>Title = The nature and frequency of potential warfarin drug interactions that increase the risk of bleeding in patients with atrial fibrillation.</t>
  </si>
  <si>
    <t>Abstract = To determine the frequency with which atrial fibrillation (AF) patients receiving warfarin are prescribed interacting drugs that could increase bleeding risks.</t>
  </si>
  <si>
    <t>We retrospectively examined medical records for 704 Medicare beneficiaries &amp;gt; or = 65 years of age discharged from Kansas hospitals with AF.</t>
  </si>
  <si>
    <t xml:space="preserve">We identified all patients receiving warfarin and examined discharge prescriptions for drugs </t>
  </si>
  <si>
    <t>that could increase bleeding risk either by increasing the international normalized ratio (INR) or directly inhibiting hemostasis.</t>
  </si>
  <si>
    <t>Of 256 patients discharged on warfarin, 138 (54%) were prescribed another medication that could increase bleeding risk.</t>
  </si>
  <si>
    <t>Among these patients, 106 (41%) were discharged with a total of 150 prescriptions for drugs that could interact with warfarin to increase the INR.</t>
  </si>
  <si>
    <t>Antibiotics accounted for 67% of these prescriptions.</t>
  </si>
  <si>
    <t>Fifty-three patients (21%) received 56 prescriptions for drugs which could inhibit hemostasis.</t>
  </si>
  <si>
    <t>These were primarily antiplatelet drugs with 61% of the prescriptions for aspirin.</t>
  </si>
  <si>
    <t>Patients with coronary artery disease were more likely than others to be prescribed warfarin plus antiplatelet agents (OR = 2.80; p = 0.04).</t>
  </si>
  <si>
    <t>More than one interacting drug was prescribed for 20% of the patients.</t>
  </si>
  <si>
    <t>AF patients discharged on warfarin were frequently prescribed concomitant medications that increase bleeding risks.</t>
  </si>
  <si>
    <t>These patients should be closely monitored and counseled to watch for signs of bleeding.</t>
  </si>
  <si>
    <t>Title = Health and economic effects of adding nateglinide to metformin to achieve dual control of glycosylated hemoglobin and postprandial glucose levels in a model of type 2 diabetes mellitus.</t>
  </si>
  <si>
    <t>Abstract = Type 2 diabetes mellitus is a common disease whose complications have great costs, both in quality of life and expense of treatment.</t>
  </si>
  <si>
    <t>Improving glycemic control, as measured by monitoring glycosylated hemoglobin (HbA1c) levels, can reduce the rate of such complications.</t>
  </si>
  <si>
    <t>The aims of this study were to estimate the lifetime costs associated with diabetes-related complications in a theoretical population receiving metformin monotherapy and to predict the health and economic effect of improving glycemic control in this theoretical population by combining metformin with nateglinide.</t>
  </si>
  <si>
    <t>A pharmacoeconomic model was developed to simulate the long-term (30 years) complication rates (microvascular and macrovascular) of a cohort of patients with type 2 diabetes mellitus.</t>
  </si>
  <si>
    <t>The model simulated each year of life for each patient in a theoretical cohort of 10,000 patients until diabetes-related complications were present or death occurred.</t>
  </si>
  <si>
    <t>The mean accumulated costs (direct medical costs for acute care and subsequent care for diabetes-related complications), mean survival time, and the frequency of each type of complication were estimated.</t>
  </si>
  <si>
    <t>Both effectiveness and cost data were discounted at 3%.</t>
  </si>
  <si>
    <t>Sensitivity analyses were conducted on key model input parameters.</t>
  </si>
  <si>
    <t>Average costs of treating complications in theoretical patients undergoing metformin monotherapy were estimated at $29,565 per patient.</t>
  </si>
  <si>
    <t>Savings of $2,742 were estimated per patient for all complications--particularly, nephropathy ($1,166) and macrovascular disease ($632)--when nateglinide was added.</t>
  </si>
  <si>
    <t>The cost-effectiveness ratio of adding nateglinide to metformin was estimated at $27,131 per undiscounted life-year gained (95% CI, $23,710-$28,577) or $43,024 (95% CI, $37,285-$45,193) per additional discounted life-year gained.</t>
  </si>
  <si>
    <t>In the sensitivity analyses, decreasing HbA1c level at baseline, HbA1c upward drift, and duration of disease improved survival.</t>
  </si>
  <si>
    <t>Combination therapy with nateglinide and metformin, compared with metformin alone, was predicted to reduce the frequency of complications and, thus, treatment costs in this theoretical model.</t>
  </si>
  <si>
    <t>The major factor in cost savings was fewer complications due to nephropathy.</t>
  </si>
  <si>
    <t xml:space="preserve">The increased drug treatment costs were expected to be offset by the long-term savings </t>
  </si>
  <si>
    <t>from reducing complication rates.</t>
  </si>
  <si>
    <t>Title = Use of selective serotonin reuptake inhibitors and risk of upper gastrointestinal tract bleeding: a population-based cohort study.</t>
  </si>
  <si>
    <t>Abstract = Selective serotonin reuptake inhibitors (SSRIs) have been suspected of increasing the risk of bleeding.</t>
  </si>
  <si>
    <t>We examined the risk of upper gastrointestinal tract (GI) bleeding with use of antidepressant medication.</t>
  </si>
  <si>
    <t>All users of antidepressants in the county of North Jutland, Denmark, from January 1, 1991, to December 31, 1995, were identified in the Pharmaco-Epidemiologic Prescription Database of North Jutland.</t>
  </si>
  <si>
    <t>In the Hospital Discharge Register, hospitalizations for upper GI bleeding were searched among the 26 005 users of antidepressant medications and compared with the number of hospitalizations in the population of North Jutland who did not receive prescriptions for antidepressants.</t>
  </si>
  <si>
    <t>During periods of SSRI use without use of other drugs associated with upper GI bleeding, we observed 55 upper GI bleeding episodes, which was 3.6 times more than expected (95% confidence interval, 2.7-4.7), corresponding to a rate difference of 3.1 per 1000 treatment years.</t>
  </si>
  <si>
    <t>Combined use of an SSRI and nonsteroidal anti-inflammatory drugs or low-dose aspirin increased the risk to 12.2 (95% confidence interval, 7.1-19.5) and 5.2 (95% confidence interval, 3.2-8.0), respectively.</t>
  </si>
  <si>
    <t xml:space="preserve">Non-SSRIs increased the risk of upper GI bleeding to 2.3 (95% confidence interval, 1.5-3.4), </t>
  </si>
  <si>
    <t>while antidepressants without action on the serotonin receptor had no significant effect on the risk of upper GI bleeding.</t>
  </si>
  <si>
    <t>while the risks were similarly increased during periods of use and nonuse of non-SSRIs.</t>
  </si>
  <si>
    <t xml:space="preserve">The risk with SSRI use returned to unity after termination of SSRI use, </t>
  </si>
  <si>
    <t>Selective serotonin reuptake inhibitors increase the risk of upper GI bleeding, and this effect is potentiated by concurrent use of nonsteroidal anti-inflammatory drugs or low-dose aspirin,</t>
  </si>
  <si>
    <t xml:space="preserve"> whereas an increased risk of upper GI bleeding could not be attributed to other types of antidepressants.</t>
  </si>
  <si>
    <t>Title = An examination of the effect of cytochrome P450 drug interactions of hydroxymethylglutaryl-coenzyme A reductase inhibitors on health care utilization: a Canadian population-based study.</t>
  </si>
  <si>
    <t>Abstract = Cytochrome P450-related drug interactions can lead to adverse effects that may affect health care resource utilization.</t>
  </si>
  <si>
    <t>The purpose of this study was to quantify the impact of drug interactions involving hydroxymethylglutaryl-coenzyme A reductase inhibitors (statins) on health care resource utilization.</t>
  </si>
  <si>
    <t>Using the Manitoba Health Research database, we identified patients who had used statins between January 1, 1995, and March 31, 1998.</t>
  </si>
  <si>
    <t>New statin users (NSUs) were those who received a first prescription for a statin after April 30, 1995; old statin users (OSUs) were those who had a statin prescription before January 1, 1995.</t>
  </si>
  <si>
    <t>The number of hospitalizations, physician visits, and prescriptions, and their associated costs to the Manitoba health care system were calculated.</t>
  </si>
  <si>
    <t>Statin interacters were defined as users with &amp;gt;1 prescription for an interacting drug while receiving a statin.</t>
  </si>
  <si>
    <t>Interacting drugs were classified into 2 groups: group A included drugs whose levels increased as a result of the statin prescription; drugs in group B increased statin levels.</t>
  </si>
  <si>
    <t>The Wilcoxon rank-sum test was used to analyze differences by statin on health care resource use.</t>
  </si>
  <si>
    <t>A total of 28,705 statin users (18, 181 NSUs and 10,524 OSUs) were identified.</t>
  </si>
  <si>
    <t>During the study period, 24,496 (85.3%) individuals took 1 statin, 3751 (13.1%) took 2 statins, and 458 (1.6%) took 3 to 5 statins.</t>
  </si>
  <si>
    <t>The most common coadministered group A interacting drugs were diclofenac (5.8%), amitriptyline (4.9%), warfarin (4.5%), and ibuprofen (1.8%).</t>
  </si>
  <si>
    <t>The most common group B interacting drugs were erythromycin (8.2%), omeprazole (5.5%), cimetidine (3.6%), and clarithromycin (3.5%).</t>
  </si>
  <si>
    <t>Statin interacters consumed significantly more health care resources than did noninteracters for both incident and prevalent analyses (P &amp;lt; 0.001).</t>
  </si>
  <si>
    <t>In the prevalent analysis (NSUs + OSUs), pravastatin users taking interacting drugs had significantly fewer hospitalizations (mean, 1.3), fewer physician visits (mean, 24.2), and lower health care costs (mean, 5,526 dollars) compared with prevalent users of lovastatin (1.7, 28.0, and 6,925 dollars, respectively) and fewer physician visits than simvastatin users (25.6, P &amp;lt; 0.001).</t>
  </si>
  <si>
    <t>In the incident analysis, pravastatin users had significantly less physician visits (20.8 vs 23.5, P &amp;lt; 0.001) and lower health care costs (4,739 dollars vs 6,323 dollars, P &amp;lt; 0.001) than lovastatin users.</t>
  </si>
  <si>
    <t xml:space="preserve">Pravastatin was associated with fewer hospitalizations, physician visits, and overall health care resource utilization in prevalent users than lovastatin, </t>
  </si>
  <si>
    <t>possibly due to a lack of drug interaction effects.</t>
  </si>
  <si>
    <t>Title = Drug-drug interactions among elderly patients hospitalized for drug toxicity.</t>
  </si>
  <si>
    <t xml:space="preserve">Abstract = Drug-drug interactions are a preventable cause of morbidity and mortality, </t>
  </si>
  <si>
    <t>yet their consequences in the community are not well characterized.</t>
  </si>
  <si>
    <t>To determine whether elderly patients admitted to hospital with specific drug toxicities were likely to have been prescribed an interacting drug in the week prior to admission.</t>
  </si>
  <si>
    <t>Three population-based, nested case-control studies.</t>
  </si>
  <si>
    <t>Ontario, Canada, from January 1, 1994, to December 31, 2000.</t>
  </si>
  <si>
    <t>All Ontario residents aged 66 years or older treated with glyburide, digoxin, or an angiotensin-converting enzyme (ACE) inhibitor.</t>
  </si>
  <si>
    <t>Case patients were those admitted to hospital for drug-related toxicity.</t>
  </si>
  <si>
    <t>Prescription records of cases were compared with those of controls (matched on age, sex, use of the same medication, and presence or absence of renal disease) for receipt of interacting medications (co-trimoxazole with glyburide, clarithromycin with digoxin, and potassium-sparing diuretics with ACE inhibitors).</t>
  </si>
  <si>
    <t>Odds ratio for association between hospital admission for drug toxicity (hypoglycemia, digoxin toxicity, or hyperkalemia, respectively) and use of an interacting medication in the preceding week, adjusted for diagnoses, receipt of other medications, the number of prescription drugs, and the number of hospital admissions in the year preceding the index date.</t>
  </si>
  <si>
    <t>During the 7-year study period, 909 elderly patients receiving glyburide were admitted with a diagnosis of hypoglycemia.</t>
  </si>
  <si>
    <t>In the primary analysis, those patients admitted for hypoglycemia were more than 6 times as likely to have been treated with co-trimoxazole in the previous week (adjusted odds ratio, 6.6; 95% confidence interval, 4.5-9.7).</t>
  </si>
  <si>
    <t>Patients admitted with digoxin toxicity (n = 1051) were about 12 times more likely to have been treated with clarithromycin (adjusted odds ratio, 11.7; 95% confidence interval, 7.5-18.2) in the previous week, and patients treated with ACE inhibitors admitted with a diagnosis of hyperkalemia (n = 523) were about 20 times more likely to have been treated with a potassium-sparing diuretic (adjusted odds ratio, 20.3; 95% confidence interval, 13.4-30.7) in the previous week.</t>
  </si>
  <si>
    <t>No increased risk of drug toxicity was found for drugs with similar indications but no known interactions (amoxicillin, cefuroxime, and indapamide, respectively).</t>
  </si>
  <si>
    <t>Many hospital admissions of elderly patients for drug toxicity occur after administration of a drug known to cause drug-drug interactions.</t>
  </si>
  <si>
    <t>Many of these interactions could have been avoided.</t>
  </si>
  <si>
    <t>Title = Modafinil and cocaine: a double-blind, placebo-controlled drug interaction study.</t>
  </si>
  <si>
    <t>Abstract = Modafinil is a novel compound that is approved for the treatment of narcolepsy.</t>
  </si>
  <si>
    <t>It is now being studied as a potential treatment for cocaine dependence.</t>
  </si>
  <si>
    <t xml:space="preserve">Cocaine withdrawal symptoms are associated with poor clinical outcome </t>
  </si>
  <si>
    <t>and are likely to be reversed by modafinil.</t>
  </si>
  <si>
    <t>In addition, the neurotransmitter actions of modafinil are opposite to cocaine-induced neuroadaptations affecting dopamine and glutamate reward circuits.</t>
  </si>
  <si>
    <t xml:space="preserve">Since cocaine-dependent subjects might use cocaine during a clinical trial with modafinil, </t>
  </si>
  <si>
    <t>this study tested the safety of intravenous cocaine (30 mg) in combination with modafinil.</t>
  </si>
  <si>
    <t>Each of seven subjects received a baseline (open-label) cocaine infusion.</t>
  </si>
  <si>
    <t>Three subsequent cocaine infusions were administered after subjects received 4 days of low dose modafinil (200 mg/day), high dose modafinil (400 mg/day), or placebo in randomized double-blind sequences.</t>
  </si>
  <si>
    <t>One subject received placebo prior to all infusions.</t>
  </si>
  <si>
    <t>Our results indicate that co-administering modafinil and a single dose of intravenous cocaine is not associated with medical risk in terms of blood pressure, pulse, temperature, or electrocardiogram measures.</t>
  </si>
  <si>
    <t>Furthermore, pretreatment with modafinil did not intensify cocaine euphoria or cocaine-induced craving.</t>
  </si>
  <si>
    <t>In fact, cocaine euphoria was significantly blunted (P=0.02) in one of our subjective measures.</t>
  </si>
  <si>
    <t>Title = Combined use of SSRIs and NSAIDs increases the risk of gastrointestinal adverse effects.</t>
  </si>
  <si>
    <t>Abstract = To investigate the relationship between the use of antidepressants with or without NSAIDs and the risk of gastrointestinal side-effects.</t>
  </si>
  <si>
    <t>This was a population-based cohort study.</t>
  </si>
  <si>
    <t>Medication data of 180,000 patients from 16 pharmacies in The Netherlands were studied.</t>
  </si>
  <si>
    <t>The subjects were a group of 15 445 new users of antidepressants with or without NSAIDs.</t>
  </si>
  <si>
    <t>A review of patient profiles for cases of gastrointestinal adverse effects caused by first time use of antidepressants with or without NSAIDs was carried out.</t>
  </si>
  <si>
    <t>The number of first prescriptions for peptic ulcer drugs (Anatomical Therapeutic Chemical classification A02B) in the period from day 2 after starting antidepressants with or without NSAIDs until 10 days after the last dose was the main outcome measure.</t>
  </si>
  <si>
    <t>In the reference group of 619 new users of nonselective antidepressants (TCAs), the incidence of first prescriptions for peptic ulcer drugs was 0.051 (95% confidence interval 0.021, 0.105).</t>
  </si>
  <si>
    <t>The use of SSRIs (n = 1181) caused a slightly higher incidence rate ratio (IRR) of 1.2 (0.5, 2.8).</t>
  </si>
  <si>
    <t>The combined use of SSRIs and NSAIDs (n = 86) increased the IRR to 12.4 (3.2, 48.0).</t>
  </si>
  <si>
    <t>In contrast, the combination of nonselective antidepressants and NSAIDs (n = 74) increased the IRR to 2.5 (0.3, 20.3).</t>
  </si>
  <si>
    <t>SSRIs increase the risk of gastrointestinal adverse effects in first time users as compared with nonselective antidepressants.</t>
  </si>
  <si>
    <t>The combined use of SSRIs and NSAIDs strongly increases the risk of gastrointestinal adverse effects</t>
  </si>
  <si>
    <t>and should be avoided.</t>
  </si>
  <si>
    <t>The combination of nonselective antidepressants and NSAIDs does not have this effect.</t>
  </si>
  <si>
    <t>Title = Efficacy, pharmacokinetic, and safety assessment of adalimumab, a fully human anti-tumor necrosis factor-alpha monoclonal antibody, in adults with rheumatoid arthritis receiving concomitant methotrexate: a pilot study.</t>
  </si>
  <si>
    <t xml:space="preserve">Abstract = Because traditional therapies for rheumatoid arthritis (RA) such as methotrexate (MTX) do not produce an adequate response in many patients, </t>
  </si>
  <si>
    <t>newer therapies that block the proinflammatory cytokine tumor necrosis factor-alpha (TNF-alpha) are increasingly being used in combination with MTX.</t>
  </si>
  <si>
    <t>This study evaluated the efficacy, pharmacokinetics, and safety profile of adalimumab, a fully human anti-TNF alpha monoclonal antibody, when added to continuing MTX therapy.</t>
  </si>
  <si>
    <t>This Phase I, randomized, dose-titration study consisted of a 4-week, double-blind, placebo-controlled treatment phase and a 26-month, open-label continuation phase.</t>
  </si>
  <si>
    <t>Patients with RA who had been taking stable doses of MTX (mean dose, 17 mg/wk) for &amp;gt; or =3 months before enrollment with an inadequate response were randomly assigned to receive 2 single doses of either adalimumab 0.25, 0.5, 1, 3, or 5 mg/kg i.v. or placebo in the double-blind phase.</t>
  </si>
  <si>
    <t>In the open-label phase, patients received treatment with 1 of the doses of adalimumab every other week or monthly for 18 months; patients were then switched to adalimumab 40 mg i.v. or SC every other week or monthly.</t>
  </si>
  <si>
    <t>The main efficacy end point was 20% improvement in American College of Rheumatology response criteria (ACR20).</t>
  </si>
  <si>
    <t>Other efficacy end points included 50% (ACR50) and 70% improvements in ACR response criteria.</t>
  </si>
  <si>
    <t>Pharmacokinetic parameters were analyzed for adalimumab and MTX during both phases of the study.</t>
  </si>
  <si>
    <t>Serum adalimumab concentrations were analyzed using a validated enzyme-linked immunosorbent assay relying on the double-antigen principle.</t>
  </si>
  <si>
    <t>Peak and trough concentrations were determined from observed concentration-time data, and a modeling approach was used to estimate total serum clearance, mean apparent terminal half-life, apparent volume of distribution at steady state, and area under the concentration-time curve.</t>
  </si>
  <si>
    <t xml:space="preserve">Sixty patients entered the double-blind phase, 45 receiving adalimumab and 15 receiving placebo; </t>
  </si>
  <si>
    <t>1 placebo recipient chose not to continue into the open-label phase.</t>
  </si>
  <si>
    <t>Overall, the study population included 47 (78.3%) women and 13 (21.7%) men.</t>
  </si>
  <si>
    <t>The mean age was 52.9 years (range, 24-73 years), and the mean body weight was 69.7 kg (range, 43-98 kg).</t>
  </si>
  <si>
    <t>ACR20 and ACR50 responses were achieved on at least 1 assessment during the 4-week double-blind phase by a respective 29 (64.4%) and 11 (24.4%) of 45 patients receiving active treatment and by 4 (26.7%) and none of the 15 patients receiving placebo.</t>
  </si>
  <si>
    <t>Responses to adalimumab were rapid, with 10 (22.2%) of 45 patients achieving an ACR20 response within 24 hours of dosing.</t>
  </si>
  <si>
    <t>Of 29 adalimumab recipients who had an ACR20 response, 18 (62.1%) had a duration of response (time from first occurrence of a response to first occurrence of a nonresponse) of 1 to 2 weeks, and 11 (37.9%) had a duration of response of 3 to 13 weeks.</t>
  </si>
  <si>
    <t>The pharmacokinetic properties of adalimumab appeared to be linear.</t>
  </si>
  <si>
    <t>The mean apparent terminal half-life after a single intravenous dose of adalimumab ranged from 15 to 19 days in the 5 dose groups.</t>
  </si>
  <si>
    <t xml:space="preserve">Repeated administration of adalimumab had no statistically significant effect on the pharmacokinetics of MTX, </t>
  </si>
  <si>
    <t>indicating that dose adjustment of MTX is not necessary.</t>
  </si>
  <si>
    <t xml:space="preserve">Adalimumab was well tolerated, </t>
  </si>
  <si>
    <t>and there were no dose-related adverse events.</t>
  </si>
  <si>
    <t>Among patients with active RA who had not had an adequate response to MTX, addition of adalimumab to MTX achieved statistically significant, long-term improvement compared with placebo plus MTX (P &amp;lt; or = 0.05), as indicated by ACR responses at 26 months.</t>
  </si>
  <si>
    <t>The combination was well tolerated.</t>
  </si>
  <si>
    <t>Adalimumab exhibited linear pharmacokinetics.</t>
  </si>
  <si>
    <t>In this selected patient population, adalimumab's long half-life of 15 to 19 days supports every-other-week dosing.</t>
  </si>
  <si>
    <t>Coadministration of adalimumab did not alter serum levels of MTX.</t>
  </si>
  <si>
    <t>Title = Aspirin-angiotensin-converting enzyme inhibitor coadministration and mortality in patients with heart failure: a dose-related adverse effect of aspirin.</t>
  </si>
  <si>
    <t>Abstract = It is debated whether in patients with chronic heart failure (CHF), aspirin may contrast the clinical benefits of angiotensin-converting enzyme inhibitors (ACEIs).</t>
  </si>
  <si>
    <t>Two major unresolved issues in patients with CHF are whether these agents together can affect mortality and whether the interaction is related with the dose of aspirin.</t>
  </si>
  <si>
    <t>We aimed at exploring these possibilities.</t>
  </si>
  <si>
    <t>We evaluated more than 4000 hospitalizations with a principal discharge diagnosis of CHF from January 10, 1990, to December 31, 1999.</t>
  </si>
  <si>
    <t>The final analysis was restricted to 344 patients taking ACEIs who satisfied the selection criteria, in whom reliable information was available concerning drug therapy during follow-up.</t>
  </si>
  <si>
    <t>In these patients, treatment included no aspirin in 235 (group 1), a low dose (&amp;lt; or =160 mg) in 45 (group 2), and a high dose (&amp;gt; or = 325 mg) in 64 (group 3).</t>
  </si>
  <si>
    <t>During a mean follow-up of 37.6 months, there were 84 (36%) deaths in group 1, 15 (33%) in group 2, and 35 (55%) in group 3.</t>
  </si>
  <si>
    <t xml:space="preserve">By the Kaplan-Meier approach, survival was similar in groups 1 and 2, </t>
  </si>
  <si>
    <t>and significantly (P =.009) worse in group 3 compared with groups 1 and 2.</t>
  </si>
  <si>
    <t>After adjusting for potential confounding factors (including treatment, cause of heart disease, age, smoking, and diabetes mellitus), a time-dependent multivariate Cox proportional hazards regression analysis showed that the combination of high-dose aspirin with an ACEI was independently associated with the risk of death (hazard ratio, 1.03; P =.01)</t>
  </si>
  <si>
    <t xml:space="preserve"> and that the combination of low-dose aspirin with an ACEI was not (hazard ratio, 1.02; P =.18).</t>
  </si>
  <si>
    <t>These results support the possibility that in some patients with CHF who are taking an ACEI, a dose-related effect of aspirin may adversely affect survival.</t>
  </si>
  <si>
    <t>Title = Multicenter retrospective assessment of thiazolidinedione monotherapy and combination therapy in patients with type 2 diabetes: comparative subgroup analyses of glycemic control and blood lipid levels.</t>
  </si>
  <si>
    <t>Abstract = Thiazolidinediones (TZDs) have contributed to the management of patients with type 2 diabetes mellitus as unique insulin-sensitizing agents.</t>
  </si>
  <si>
    <t>When used as monotherapy or in combination therapy, these drugs not only reduce glycosylated hemoglobin (HbA(1c)) levels, but also effect changes in blood lipid concentrations</t>
  </si>
  <si>
    <t xml:space="preserve"> and have the potential to ameliorate cardiovascular disease risk.</t>
  </si>
  <si>
    <t>Although drugs in the TZD class are perceived to be equivalent clinically, prospective and retrospective studies have demonstrated their ability to modify blood lipid levels.</t>
  </si>
  <si>
    <t>We evaluated and compared the effects of pioglitazone and rosiglitazone monotherapy and combination therapy on blood lipid levels and HbA(1c) in patients with type 2 diabetes.</t>
  </si>
  <si>
    <t>We conducted a multicenter retrospective chart review of 1115 records of patients with type 2 diabetes who received pioglitazone or rosiglitazone, alone or in combination with other antidiabetic agents, between August 1, 1999, and August 31, 2000.</t>
  </si>
  <si>
    <t>The review was conducted to evaluate pretreatment and posttreatment levels of triglyceride, total cholesterol, high-density lipoprotein cholesterol (HDL-C), low-density lipoprotein cholesterol (LDL-C), and HbA(1c).</t>
  </si>
  <si>
    <t>All observed demographic characteristics, comorbidities, and concomitant drug use were similar in both treatment cohorts.</t>
  </si>
  <si>
    <t>Of the patients who received pioglitazone, 83% also received &amp;gt;/=1 other antihyperglycemic agent and 59% received some form of antihyperlipidemic therapy.</t>
  </si>
  <si>
    <t>Among those who received rosiglitazone, 81% received concomitant antihyperglycemic medication and 60% received some form of antihyperlipidemic therapy.</t>
  </si>
  <si>
    <t>With pioglitazone, mean levels of serum triglyceride, total cholesterol, and LDL-C decreased</t>
  </si>
  <si>
    <t xml:space="preserve"> and HDL-C increased in most patients, with or without concomitant antihyperglycemic medications;</t>
  </si>
  <si>
    <t xml:space="preserve"> with rosiglitazone, with or without other antidiabetic agents, triglyceride and HDL-C levels decreased, </t>
  </si>
  <si>
    <t>whereas total cholesterol and LDL-C levels increased in most patients.</t>
  </si>
  <si>
    <t>Reductions in HbA(1c) levels and</t>
  </si>
  <si>
    <t xml:space="preserve"> increases in body weight related to each study drug were comparable.</t>
  </si>
  <si>
    <t>This comparative assessment of pioglitazone and rosiglitazone, based on observational data, reveals that use of these TZDs with other antidiabetic agents was similar in 605 primary care practices in the United States.</t>
  </si>
  <si>
    <t>In both monotherapy and combination treatment regimens, pioglitazone was associated with greater beneficial effects on lipids than was rosiglitazone.</t>
  </si>
  <si>
    <t>Additional studies are needed to determine the long-term outcomes of TZD therapy with concomitant antihyperglycemic medications.</t>
  </si>
  <si>
    <t>Title = Hemodynamic and blockade effects of high/low epinephrine doses during axillary brachial plexus blockade with lidocaine 1.5%: A randomized, double-blinded study.</t>
  </si>
  <si>
    <t xml:space="preserve">Abstract = Although epinephrine commonly is added to local anesthetics for regional anesthesia, </t>
  </si>
  <si>
    <t>rarely it may cause undesirable hemodynamic side effects.</t>
  </si>
  <si>
    <t>This study compared the hemodynamic and blockade effects of 25 and 200 microg epinephrine during axillary brachial plexus blockade with lidocaine 1.5%.</t>
  </si>
  <si>
    <t>Sixty American Society of Anesthesiologist classification I or II patients were divided randomly into 3 groups.</t>
  </si>
  <si>
    <t>Patients in group 1 received 5 mL of saline containing 25 microg epinephrine and then 35 mL of 1.5% lidocaine; patients in group 2 received 5 mL of saline alone and then 200 microg of epinephrine mixed with 35 mL of 1.5% lidocaine; patients in group 3 received 5 mL of saline alone and then 35 mL of 1.5% lidocaine.</t>
  </si>
  <si>
    <t>Hemodynamic data were measured for 1 to 10 minutes at 1-minute intervals after axillary injection.</t>
  </si>
  <si>
    <t>The duration time of motor and sensory block was recorded.</t>
  </si>
  <si>
    <t>Complete anesthesia was achieved in 85% of patients in groups 1 and 3 and 90% in group 2.</t>
  </si>
  <si>
    <t>Motor block duration was significantly longer in group 2 than in groups 1 and 3 (P &amp;lt;.05).</t>
  </si>
  <si>
    <t>There were no significant differences in analgesia between groups 1 and 2.</t>
  </si>
  <si>
    <t>Analgesia duration was significantly longer in groups 1 and 2 than in group 3 (P &amp;lt;.05).</t>
  </si>
  <si>
    <t>Heart rate from the 3rd to 6th minute was higher in group 2 than in groups 1 and 3 (P &amp;lt;.05).</t>
  </si>
  <si>
    <t>Systolic arterial pressure from the 3rd to 5th minute and diastolic arterial pressure from 2nd to 6th minute were higher in group 2 than in groups 1 and 3 (P &amp;lt;.05).</t>
  </si>
  <si>
    <t>Low-dose epinephrine offers more stable hemodynamics and similar blockade,</t>
  </si>
  <si>
    <t xml:space="preserve"> and thus may be beneficial for patients undergoing forearm and hand surgery who are at risk for tachycardia and/or hypertension.</t>
  </si>
  <si>
    <t>Title = Effects of NSAIDs on the incidence of hospitalisations for renal dysfunction in users of ACE inhibitors.</t>
  </si>
  <si>
    <t>Abstract = Although relatively safe, both NSAIDs and ACE inhibitors can cause renal dysfunction in patients with compromised renal function.</t>
  </si>
  <si>
    <t>Case reports indicate that the combined use of ACE inhibitors and NSAIDs increases the risk of renal dysfunction.</t>
  </si>
  <si>
    <t>It is not known how often and when renal dysfunction occurs in patients using a combination of ACE inhibitors and NSAIDs.</t>
  </si>
  <si>
    <t>The objective of the study was to investigate the effects of NSAIDs on the incidence of hospitalisations due to renal dysfunction in patients treated with ACE inhibitors.</t>
  </si>
  <si>
    <t>Case-control study nested within a cohort of users of ACE inhibitors.</t>
  </si>
  <si>
    <t>All participants had at least two consecutive prescriptions for an ACE inhibitor.</t>
  </si>
  <si>
    <t>One hundred and forty-four cases were admitted to hospital for renal insufficiency during use of ACE inhibitors.</t>
  </si>
  <si>
    <t>There were 1189 randomly sampled control patients who did not have any hospital admission for renal dysfunction during use of ACE inhibitors.</t>
  </si>
  <si>
    <t>The risk for hospitalisation for renal dysfunction associated with exposure to NSAIDs in patients receiving ACE inhibitors was expressed as odds ratios (OR).</t>
  </si>
  <si>
    <t>Of 144 cases, a total of 32 (22.2%) received NSAIDs in the 90 days before hospital admission for renal dysfunction.</t>
  </si>
  <si>
    <t>Recent start (&amp;lt;90 days) of an NSAID was associated with an increased risk of admission for renal dysfunction (adjusted OR 2.2; 95% CI 1.1-4.5).</t>
  </si>
  <si>
    <t>The increased risk was most pronounced in patients aged &amp;gt;70 years (adjusted OR 2.7; 95% CI 1.0-7.2).</t>
  </si>
  <si>
    <t>For patients who started NSAIDs and were dispensed at least three prescriptions in the 90 days preceding hospitalisation an adjusted OR of 7.1 (95% CI 1.8-28.7) was observed.</t>
  </si>
  <si>
    <t>This study strongly suggests an increased risk for hospitalisation for renal insufficiency in patients receiving ACE inhibitors who start using NSAIDs.</t>
  </si>
  <si>
    <t>Elderly patients receiving several prescriptions for NSAIDs in a short period of time are particularly at risk.</t>
  </si>
  <si>
    <t>Renal function should be closely monitored in these patients.</t>
  </si>
  <si>
    <t>Title = P-glycoprotein modulation by the designer drugs methylenedioxymethamphetamine, methylenedioxyethylamphetamine and paramethoxyamphetamine.</t>
  </si>
  <si>
    <t>Abstract = There are increasing numbers of deaths related to taking MDMA, MDE and PMA reported</t>
  </si>
  <si>
    <t xml:space="preserve"> where the deceased typically took several different drugs with these compounds.</t>
  </si>
  <si>
    <t>Hence, mutual modulation of the pharmacokinetics in drug combinations with "ecstasy" might be a risk factor for "ecstasy"-related morbidity.</t>
  </si>
  <si>
    <t>Regarding potential drug - drug interactions, there are no data evaluating a possible contribution of the multidrug resistance transporter P-glycoprotein (Pgp) in contrast to the cytochrome P450 enzyme system.</t>
  </si>
  <si>
    <t>Therefore, individual "ecstasy" compounds have been tested for their ability to interact with Pgp using a fluorometric calcein assay as a model for Pgp inhibition in porcine kidney epithelial cells with overexpression of human Pgp (L-MDR1).</t>
  </si>
  <si>
    <t xml:space="preserve">All three compounds increased calcein retention in L-MDR1 cells in a concentration-dependent manner, </t>
  </si>
  <si>
    <t>with MDE being the most potent and MDMA the weakest Pgp inhibitor.</t>
  </si>
  <si>
    <t xml:space="preserve">The effective concentrations were 1 - 3 orders of magnitude higher than plasma concentrations observed in vivo, </t>
  </si>
  <si>
    <t xml:space="preserve">suggesting that these compounds are only weak inhibitors of Pgp, </t>
  </si>
  <si>
    <t>which is unlikely to influence the access of other compounds to the brain.</t>
  </si>
  <si>
    <t>However, it cannot be excluded that co-administration of Pgp inhibitors such as ritonavir or paroxetine could increase MDMA, MDE and PMA bioavailability and also enhance brain entry leading to severe side effects.</t>
  </si>
  <si>
    <t>Title = Potential interaction between acenocoumarol and diclofenac, naproxen and ibuprofen and role of CYP2C9 genotype.</t>
  </si>
  <si>
    <t>Abstract = NSAIDs are reported to increase the risk of bleeding in coumarin users.</t>
  </si>
  <si>
    <t>The mechanism underlying this risk is inhibition of platelet aggregation,</t>
  </si>
  <si>
    <t xml:space="preserve"> however a pharmacokinetic mechanism resulting in an increased International Normalised Ratio (INR) was proposed in some case reports in warfarin treated patients.</t>
  </si>
  <si>
    <t>In this retrospective cohort study the influence of diclofenac, naproxen and ibuprofen on the INR of outpatients stabilised on acenocoumarol therapy was investigated.</t>
  </si>
  <si>
    <t>We also determined the role of cytochrome P450 2C9 (CYP2C9) polymorphism on coumarin dosage and INR in NSAID users.</t>
  </si>
  <si>
    <t>The study was carried out at the Groningen Outpatient Thrombosis Service.</t>
  </si>
  <si>
    <t>A retrospective cohort study among patients who received both acenocoumarol and one of the NSAIDs under study was performed.</t>
  </si>
  <si>
    <t>Patients whose INR rose above the upper level of the therapeutic range (INR above 3.5 or 4.0) after an NSAID under study was added to the acenocoumarol therapy, were compared with patients who did not show such an elevation.</t>
  </si>
  <si>
    <t>A two-sample t-test (average acenocoumarol dosage, age), and chi-square tests (sex, therapeutic range, type of NSAID) were used to test for differences.</t>
  </si>
  <si>
    <t>Genotyping was carried out by analysing blood samples for the relevant CYP2C9 alleles.</t>
  </si>
  <si>
    <t>The study population consisted of 112 patients on stable acenocoumarol therapy, of which 52 (46%) showed an elevation of the INR above the desired therapeutic level (INR 3.5 and 4.0 respectively) after the start of an NSAID under study.</t>
  </si>
  <si>
    <t>In 12 patients, the INR increased above 6.</t>
  </si>
  <si>
    <t>The INR of the other 60 patients (54%) remained constant after the start of one of the NSAIDs under study.</t>
  </si>
  <si>
    <t>There were no statistically significant differences between patients with increased INR and patients without increased INR with regard to age, sex, therapeutic range and average acenocoumarol dosage.</t>
  </si>
  <si>
    <t>Eighty patients, of whom 36 showed an increased INR as a result of a potential acenocoumarol-NSAID drug interaction, were included in the genotyping study.</t>
  </si>
  <si>
    <t>No association between CYP2C9 genotype and an increased INR as a result of the drug-drug interaction was found.</t>
  </si>
  <si>
    <t>In nearly half of a cohort of elderly patients, the INR increased beyond the therapeutic range (INR 3.5 or 4.0) as a result of a potential pharmacokinetic drug-drug interaction between acenocoumarol and diclofenac, naproxen and ibuprofen.</t>
  </si>
  <si>
    <t>The average increase in INR was between 1 and 4.</t>
  </si>
  <si>
    <t>Polymorphism of CYP2C9 does not seem to be a relevant risk factor for the NSAID-acenocoumarol interaction.</t>
  </si>
  <si>
    <t>Title = Menstrual induction with mifepristone and misoprostol.</t>
  </si>
  <si>
    <t>Abstract = Menstrual induction refers to early uterine evacuation without laboratory confirmation of pregnancy in women with delayed menses.</t>
  </si>
  <si>
    <t xml:space="preserve">Mechanical aspiration is the method used in many countries </t>
  </si>
  <si>
    <t>but, as suggested by a pilot study, mifepristone followed by a prostaglandin analogue could also be effective.</t>
  </si>
  <si>
    <t>We launched the present study to evaluate the efficacy and side effects of 150 mg of mifepristone, followed 2 days later by 0.4 mg misoprostol vaginally, for menstrual induction among women with a menstrual delay of up to 7 days.</t>
  </si>
  <si>
    <t xml:space="preserve">The outcome of treatment was uterine evacuation, </t>
  </si>
  <si>
    <t>which could mean menstruation or termination of early pregnancy.</t>
  </si>
  <si>
    <t>A total of 720 women were recruited.</t>
  </si>
  <si>
    <t>The mean delay of menstruation at recruitment was 4.9 (SD = 1.7) days.</t>
  </si>
  <si>
    <t>Retrospective analysis of human chorionic gonadotropin from serum samples taken at admission showed that 492 (68.3%) women were pregnant at admission, and 228 (31.7%) women had delayed menstruation without pregnancy.</t>
  </si>
  <si>
    <t>One nonpregnant woman was lost to follow-up.</t>
  </si>
  <si>
    <t>Bleeding was induced in 479 (97.4%) pregnant women and in 222 (97.8%) nonpregnant women.</t>
  </si>
  <si>
    <t>Among the pregnant women, 455 (92.5%) had complete abortion, 12 (2.4%) had incomplete abortion and pregnancy continued in 25 (5.1%) women, including one ectopic pregnancy.</t>
  </si>
  <si>
    <t>Side effects were mild and uncommon.</t>
  </si>
  <si>
    <t>We conclude that 95.8% of the women treated had the expected outcome.</t>
  </si>
  <si>
    <t>Further research is needed to compare the efficacy, safety and acceptability of the medical regimen to vacuum aspiration.</t>
  </si>
  <si>
    <t>A rather high continuing pregnancy rate in this study is a concern.</t>
  </si>
  <si>
    <t>Title = The effect of repeat dosing with cimetidine on the pharmacokinetics of intravenous granisetron in healthy volunteers.</t>
  </si>
  <si>
    <t>Abstract = The primary route of elimination of granisetron is by oxidative hepatic metabolism,</t>
  </si>
  <si>
    <t xml:space="preserve"> thus its pharmacokinetic profile may be altered by co-administration of other drugs that inhibit or induce hepatic drug metabolizing enzymes.</t>
  </si>
  <si>
    <t>This open-label study investigated the effect of inhibition of cimetidine, a potent inhibitor of CYP1A2, CYP2D6 and CYP3A4, on the pharmacokinetic profile of intravenous granisetron in healthy male volunteers.</t>
  </si>
  <si>
    <t>Subjects (n = 12; 18-60 years) received granisetron (40 microg kg(-1)) infused over 3 min, six days before and on the eighth day of dosing with cimetidine (200 mg, four times a day).</t>
  </si>
  <si>
    <t>Blood samples were taken for pharmacokinetic analysis at intervals over 48 h following the administration of each dose of granisetron.</t>
  </si>
  <si>
    <t>Clinical chemistry, haematology and urinalysis were performed before, and 24 h after, each infusion.</t>
  </si>
  <si>
    <t>Electrocardiogram (ECG), resting blood pressure (BP) and pulse were monitored.</t>
  </si>
  <si>
    <t>There were no significant changes in the ECG, lead II trace or ECG time intervals, pulse or blood pressure on each study day.</t>
  </si>
  <si>
    <t>Minor falls in pulse rate and BP (likely to be related to recumbent posture) were seen during both granisetron dosing days, lasting 2 h after each infusion.</t>
  </si>
  <si>
    <t>No significant changes were apparent in the clinical chemistry, haematology or urinalysis measurements following granisetron dosing.</t>
  </si>
  <si>
    <t>No pharmacokinetic parameters measured after cimetidine administration were significantly different from those taken before.</t>
  </si>
  <si>
    <t>Adverse events were mild-to-moderate in severity and were similar to those reported in other studies with granisetron.</t>
  </si>
  <si>
    <t>The pharmacokinetics of granisetron, when administered as a single dose, appeared to be unaltered by cimetidine, an inhibitor of multiple hepatic enzymes (CYP1A2, CYP2D6 and CYP3A4).</t>
  </si>
  <si>
    <t>Granisetron was equally well tolerated before and after repeated dosing with cimetidine.</t>
  </si>
  <si>
    <t>Title = Enhanced cutaneous vascular response in AD subjects under donepezil therapy.</t>
  </si>
  <si>
    <t>Abstract = Abnormal cutaneous vasodilatory responses to the iontophoresis of vasodilators were previously observed in Alzheimer's disease (AD).</t>
  </si>
  <si>
    <t>We sought to replicate these observations and further identify peripheral vascular components of AD pathology.</t>
  </si>
  <si>
    <t>Methacholine chloride (MCh), acetylcholine chloride (ACh), and sodium nitroprusside (SNP) were applied iontophoretically to forearm skin.</t>
  </si>
  <si>
    <t>Laser Doppler imaging of treated areas yielded total perfusion response values.</t>
  </si>
  <si>
    <t>Response to MCh was enhanced 78% ( P=0.003 ) in AD subjects under therapy with the acetylcholinesterase inhibitor (AChEI) donepezil ( N=9 ), relative to age- and sex-matched controls ( N=12 ).</t>
  </si>
  <si>
    <t>Significant increases in perfusion were also observed after application of ACh (68%, P=0.03 ) and SNP (46%, P=0.04 ).</t>
  </si>
  <si>
    <t>A previous study reported attenuated response to ACh in AD.</t>
  </si>
  <si>
    <t>Paradoxically, we observed a substantially enhanced response that is likely a consequence of donepezil therapy.</t>
  </si>
  <si>
    <t>The increased response to the endothelium-independent vasodilator SNP indicates improved general vasodilatory response, perhaps due to preservation of endogenous ACh by donepezil.</t>
  </si>
  <si>
    <t>Cerebral perfusion in response to functional activation may be improved in this way, suggesting a secondary therapeutic mode of donepezil.</t>
  </si>
  <si>
    <t>Title = Alpha-2 adrenergic transmission and human baroreflex regulation.</t>
  </si>
  <si>
    <t>Abstract = We observed earlier that central alpha-2 adrenoceptor stimulation in mice greatly augments parasympathetic tone.</t>
  </si>
  <si>
    <t>To test the effects in humans, we assessed autonomic vasomotor tone and baroreflex regulation in 9 normal young adults on 2 occasions, once with and once without clonidine.</t>
  </si>
  <si>
    <t>We determined heart rate (HR), beat-by-beat blood pressure (BP), and muscle sympathetic nerve activity.</t>
  </si>
  <si>
    <t>HR variability was analyzed in the time and frequency domain.</t>
  </si>
  <si>
    <t>Pharmacological baroreflex slopes were determined using incremental phenylephrine and nitroprusside infusions.</t>
  </si>
  <si>
    <t>Clonidine lowered resting BP (122+/-4/73+/-3 versus 100+/-7/55+/-3 mm Hg, P&amp;lt;0.01), muscle sympathetic nerve activity (18+/-3 versus 4+/-2 bursts/min, P&amp;lt;0.01), and HR (62+/-3 versus 56+/-3 bpm, P&amp;lt;0.05).</t>
  </si>
  <si>
    <t xml:space="preserve">The baroreflex heart rate curve was reset to much lower HR values </t>
  </si>
  <si>
    <t>and showed no saturation at low HR.</t>
  </si>
  <si>
    <t>HR variability profoundly increased during clonidine plus phenylephrine (total power: 3224+/-843 versus 8943+/-2329 ms2, P&amp;lt;0.05).</t>
  </si>
  <si>
    <t>High-frequency power was 1451+/-520 at baseline and 6720+/-2475 ms2 during baroreceptor loading (P&amp;lt;0.05).</t>
  </si>
  <si>
    <t>The low-frequency/high-frequency ratio decreased (1.94+/-0.41 versus 0.69+/-0.10, P&amp;lt;0.05).</t>
  </si>
  <si>
    <t>In contrast, clonidine reduced resting sympathetic vasomotor tone and shifted the operating point of the sympathetic baroreflex to a flat part of the sympathetic baroreflex curve.</t>
  </si>
  <si>
    <t>The shift decreased the ability of the baroreflex to withdraw sympathetic vasomotor tone during baroreflex loading.</t>
  </si>
  <si>
    <t>These baroreflex changes were associated with a moderate increase in phenylephrine responsiveness.</t>
  </si>
  <si>
    <t>We conclude that alpha-2 adrenoceptor stimulation has a differential effect on baroreflex HR and vasomotor regulation.</t>
  </si>
  <si>
    <t>alpha-2 Adrenoceptor stimulation greatly augments baroreflex-mediated bradycardia, most likely by parasympathetic activation.</t>
  </si>
  <si>
    <t>Title = A phase I pharmacokinetic and pharmacodynamic study of the farnesyl transferase inhibitor BMS-214662 in combination with cisplatin in patients with advanced solid tumors.</t>
  </si>
  <si>
    <t>Abstract = BMS-214662 is a potent and selective inhibitor of the farnesyl transferase enzyme with in vitro and in vivo antitumor activity.</t>
  </si>
  <si>
    <t>The aims of this study were to characterize the toxicities and to determine the pharmacokinetic profiles of BMS-214662 when administered in combination with cisplatin, and to determine the constitutive farnesyltransferase activity as a surrogate pharmacodynamic end point.</t>
  </si>
  <si>
    <t>Twenty-nine patients with advanced solid malignancy, refractory to conventional therapy, and with adequate hematological, renal, and hepatic function were treated with escalating doses of BMS-214662 administered as a 1-h infusion, followed after an interval of 30 min by 75 mg/m(2) cisplatin administered as a 4-h infusion and repeated every 21 days.</t>
  </si>
  <si>
    <t>Blood and urine samples for pharmacokinetic and pharmacodynamic analyses were collected during the first cycle of treatment only.</t>
  </si>
  <si>
    <t>Dose-limiting toxicities occurred in 4 of 9 patients enrolled at the 225 mg/m(2) BMS-214662 dose cohort, and included elevation of hepatic transaminases, nausea, vomiting, diarrhea, and renal failure.</t>
  </si>
  <si>
    <t xml:space="preserve">There was no apparent pharmacokinetic interaction between the two drugs at the recommended dose levels, </t>
  </si>
  <si>
    <t>and a dose-dependent inhibition of farnesyltransferase activity was observed, which returned to control levels within 24 h of drug administration.</t>
  </si>
  <si>
    <t xml:space="preserve">There were no objective responses, </t>
  </si>
  <si>
    <t>but disease stabilization was observed in 15 patients, including 4 patients with stable disease after 6 cycles of treatment.</t>
  </si>
  <si>
    <t>A dose of 200 mg/m(2) of BMS-214662 administered as a 1-h infusion with 75 mg/m(2) cisplatin over 4 h is the recommended dose for additional studies.</t>
  </si>
  <si>
    <t>Title = FTY720 and cyclosporine: evaluation for a pharmacokinetic interaction.</t>
  </si>
  <si>
    <t>Abstract = FTY720 is a sphingosine-1-phosphate receptor agonist intended for use in immunoprophylaxis regimens to prevent acute rejection after organ transplantation.</t>
  </si>
  <si>
    <t>To evaluate the potential for a pharmacokinetic drug interaction between the immunomodulator FTY720 and cyclosporine to support the use of this drug combination in organ transplantation.</t>
  </si>
  <si>
    <t>In this open-label, randomized crossover study, 12 subjects with psoriasis received a single dose of FTY720 1 mg alone and on day 5 of an 8-day course of cyclosporine 200 mg twice daily.</t>
  </si>
  <si>
    <t>The single-dose pharmacokinetics of FTY720 and the steady-state pharmacokinetics of cyclosporine were characterized when given alone and during coadministration.</t>
  </si>
  <si>
    <t>Routine safety data were collected, with special attention to total blood lymphocyte counts and heart rate.</t>
  </si>
  <si>
    <t>Cyclosporine coadministration compared with FTY720 given alone did not significantly alter FTY720 maximum concentration (C(max)) (0.57 +/- 0.17 vs 0.58 +/- 0.19.ng/mL, respectively) or AUC(0-t) (41 +/- 13 vs 41 +/- 13 ng.h/mL, respectively).</t>
  </si>
  <si>
    <t>Likewise for cyclosporine, FTY720 coadministration did not alter the steady-state Cmax compared with cyclosporine given alone (1452 +/- 308 vs 1376 +/- 149 ng/mL, respectively) or AUC(tau) (6385 +/- 1578 vs 6031 +/- 1051 ng.h/mL, respectively).</t>
  </si>
  <si>
    <t>Mean lymphocyte counts decreased from baseline by an average of 35% over the first 2 days after FTY720 administration</t>
  </si>
  <si>
    <t xml:space="preserve"> and thereafter increased to prestudy values by day 5 similarly in the absence and presence of cyclosporine.</t>
  </si>
  <si>
    <t>The morning mean supine heart rate decreased approximately 10% and returned to prestudy rates by day 5 after administration of FTY720 alone and with cyclosporine.</t>
  </si>
  <si>
    <t>Heart rate changes were asymptomatic in all study participants.</t>
  </si>
  <si>
    <t>One subject experienced asymptomatic second-degree type 1 atrioventricular (Wenckebach) block.</t>
  </si>
  <si>
    <t>The pharmacokinetics of single-dose FTY720 and steady-state cyclosporine were not altered during coadministration.</t>
  </si>
  <si>
    <t>Title = Meloxicam does not affect the antiplatelet effect of aspirin in healthy male and female volunteers.</t>
  </si>
  <si>
    <t>Abstract = This study determined if meloxicam, a selective cyclooxygenase (COX)-2 inhibitor, interferes with the antiplatelet effect of aspirin using platelet aggregation and thromboxane (Tx) B(2) endpoints in healthy volunteers.</t>
  </si>
  <si>
    <t>Eight male and 8 female volunteers participated in this open-label, randomized, two-treatment, two-way crossover trial.</t>
  </si>
  <si>
    <t>Treatment 1 was meloxicam (15 mg qd) over 4 days, and then aspirin (100 mg qd) was ingested 2 hours after meloxicam for an additional 7 days.</t>
  </si>
  <si>
    <t>Blood samples were taken 2, 6, and 24 hours after the last dose.</t>
  </si>
  <si>
    <t>Treatment 2 consisted of only aspirin (100 mg) over 2 days.</t>
  </si>
  <si>
    <t>Samples were taken at the same time points.</t>
  </si>
  <si>
    <t>Each subject received both treatments with a 2-week washout between the treatment periods.</t>
  </si>
  <si>
    <t>Treatments were safe and well tolerated.</t>
  </si>
  <si>
    <t>The initial 4-day treatment with meloxicam had no effect on platelet aggregation</t>
  </si>
  <si>
    <t xml:space="preserve"> but reduced serum TxB(2) by 64% +/- 19%.</t>
  </si>
  <si>
    <t>Addition of aspirin (100 mg qd) for 7 days resulted in complete inhibition of aggregation and TxB(2) for 24 hours.</t>
  </si>
  <si>
    <t>Two-day treatment with only 100 mg aspirin also resulted in complete inhibition of platelet aggregation and TxB(2).</t>
  </si>
  <si>
    <t>These results indicate that meloxicam does not affect the ability of aspirin to inhibit COX-1 in platelets,</t>
  </si>
  <si>
    <t xml:space="preserve"> thereby allowing aspirin to effectively prevent platelet aggregation and reduce TxB(2) levels, and that meloxicam is selective for COX-2.</t>
  </si>
  <si>
    <t>Title = Treatment of vertigo due to acute unilateral vestibular loss with a fixed combination of cinnarizine and dimenhydrinate: a double-blind, randomized, parallel-group clinical study.</t>
  </si>
  <si>
    <t>Abstract = Acute unilateral vestibular loss is a balance disorder that is accompanied by vertigo symptoms and concomitant vegetative symptoms, including nausea and vomiting.</t>
  </si>
  <si>
    <t xml:space="preserve">Patients are frequently confined to bed rest </t>
  </si>
  <si>
    <t>but may continue to experience vertigo symptoms.</t>
  </si>
  <si>
    <t xml:space="preserve">A well-established antivertiginous therapy consisting of cinnarizine and dimenhydrinate at low doses may offer rapid relief of acute vertigo symptoms due to acute vestibular loss, </t>
  </si>
  <si>
    <t>without inhibiting physiological compensation processes.</t>
  </si>
  <si>
    <t>The purpose of this study was to compare the clinical efficacy and tolerability of a fixed combination of cinnarizine 20 mg and dimenhydrinate 40 mg versus monotherapy with its respective components in the treatment of acute vertigo symptoms due to acute unilateral vestibular loss.</t>
  </si>
  <si>
    <t>In this prospective, single-center, randomized, double-blind, parallel-group clinical study, 50 patients with acute vestibular vertigo were randomly assigned to receive 4 weeks of treatment (1 tablet 3 times daily) with a fixed combination of 20 mg cinnarizine and 40 mg dimenhydrinate, 20 mg cinnarizine alone, or 40 mg dimenhydrinate alone.</t>
  </si>
  <si>
    <t>All patients received a 15% mannitol infusion as standard therapy during the first 6 days of treatment.</t>
  </si>
  <si>
    <t>Efficacy was determined by the patients' assessments of vertigo symptoms after 1 and 4 weeks of treatment using a verbal rating scale (vertigo score) and by vestibulo-ocular and vestibulospinal tests.</t>
  </si>
  <si>
    <t>The primary efficacy criterion was defined as the relief of vertigo symptoms after 1 week of treatment.</t>
  </si>
  <si>
    <t>After 1 week of treatment, the fixed combination was significantly more effective than 20 mg cinnarizine (P &amp;lt; 0.001) and 40 mg dimenhydrinate (P &amp;lt; 0.01).</t>
  </si>
  <si>
    <t xml:space="preserve">After 4 weeks, the fixed combination was still significantly more effective than cinnarizine in reducing vertigo symptoms (P &amp;lt; 0.01) </t>
  </si>
  <si>
    <t>and significantly more effective than dimenhydrinate in improving the patients' balance while standing (P &amp;lt; 0.05).</t>
  </si>
  <si>
    <t>The tolerability of the fixed combination was rated good or very good by 100% of the patients (cinnarizine alone, 82.4%; dimenhydrinate alone, 94.4%).</t>
  </si>
  <si>
    <t>Four patients in the fixed combination and the cinnarizine groups, and 6 patients in the dimenhydrinate group reported nonserious adverse events.</t>
  </si>
  <si>
    <t>The results of this study suggest a distinct benefit in using a fixed combination of cinnarizine 20 mg and dimenhydrinate 40 mg versus the respective monotherapies in this population of patients with acute vestibular vertigo.</t>
  </si>
  <si>
    <t>Title = Results of a naturalistic study of treatment options: switching atypical antipsychotic drugs or augmenting with valproate.</t>
  </si>
  <si>
    <t>Abstract = Combination therapy with atypical antipsychotic agents has not been well studied.</t>
  </si>
  <si>
    <t>Duration of persistence with a prescribed treatment regimen can be used to estimate overall treatment success.</t>
  </si>
  <si>
    <t>The aim of this study was to determine whether valproate augmentation improved treatment efficacy (ie, persistence with the prescribed regimen) and efficacy (ie, reduction of antipsychotic dose) with atypical antipsychotic drugs for older and younger patients, using a retrospective database analysis.</t>
  </si>
  <si>
    <t>Prescription refill data for atypical antipsychotics during calendar-year 2001 from a national pharmacy chain was used for longitudinal analyses.</t>
  </si>
  <si>
    <t>The database was used to identify patients aged 15 to 64 years and &amp;gt; or =65 years taking risperidone, quetiapine, or olanzapine (but not valproate).</t>
  </si>
  <si>
    <t>Patients who switched to another atypical antipsychotic (group A) or added valproate (group B) were followed after the index prescription to determine the duration of persistence with the treatment regimen and dose changes.</t>
  </si>
  <si>
    <t>We identified 10,262 patients who were prescribed an atypical antipsychotic, of whom 1022 patients switched to an alternative atypical and 1651 added valproate to the index atypical.</t>
  </si>
  <si>
    <t>The addition of valproate provided significantly longer duration of treatment regimen (mean, 155-159 days) than switching from any atypical antipsychotic drug (mean, 127-130 days) for patients aged 15 to 64 years or &amp;gt; or =65 years (all P&amp;lt;0.001).</t>
  </si>
  <si>
    <t>Atypical antipsychotic doses did not change significantly from baseline to final prescription in groups A or B.</t>
  </si>
  <si>
    <t xml:space="preserve"> The final mean (SD) dose of valproate added to risperidone (389.1 [130.7] mg/d) was significantly lower than valproate added to quetiapine (424.6 [117.1] mg/d; P=0.002) or olanzapine (411.6 [122.8] mg/d; P=0.007).</t>
  </si>
  <si>
    <t>In this naturalistic study, the addition of valproate to an atypical antipsychotic increased the duration of treatment compared with switching among atypical antipsychotics.</t>
  </si>
  <si>
    <t>Valproate augmentation may be a good treatment strategy for patients whose atypical antipsychotic monotherapy is inadequate.</t>
  </si>
  <si>
    <t>Title = Pharmacodynamic interaction between ezetimibe and rosuvastatin.</t>
  </si>
  <si>
    <t>Abstract = Ezetimibe is a lipid-lowering drug indicated for the treatment of hypercholesterolemia as co-administration with HMG-CoA reductase inhibitors (statins) or as monotherapy.</t>
  </si>
  <si>
    <t>The primary objectives of this study were to evaluate the pharmacodynamic effects and safety of the co-administration of ezetimibe and the new statin rosuvastatin.</t>
  </si>
  <si>
    <t>A secondary objective was to examine the potential for a pharmacokinetic interaction between ezetimibe and rosuvastatin.</t>
  </si>
  <si>
    <t>This was a randomized, evaluator (single)-blind, placebo-controlled, parallel-group study in healthy hypercholesterolemic subjects (untreated low-density lipoprotein cholesterol [LDL-C] &amp;gt; or = 130 mg/dL [3.37 mmol/L]).</t>
  </si>
  <si>
    <t>After the outpatient screening and NCEP Step I diet stabilization periods, 40 subjects were randomized to one of the 4 following treatments: rosuvastatin 10 mg plus ezetimibe 10 mg (n = 12); rosuvastatin 10 mg plus placebo (matching ezetimibe 10 mg) (n = 12); ezetimibe 10 mg plus placebo (matching ezetimibe 10 mg) (n = 8); or placebo (2 tablets, matching ezetimibe 10 mg) (n = 8).</t>
  </si>
  <si>
    <t>All study treatments were administered once daily in the morning for 14 days as part of a 16-day inpatient confinement period.</t>
  </si>
  <si>
    <t>Fasting serum lipids were assessed pre-dose on days 1 (baseline), 7, and 14 by direct quantitative assay methods.</t>
  </si>
  <si>
    <t>Safety was evaluated by monitoring laboratory tests and recording adverse events.</t>
  </si>
  <si>
    <t>Blood samples were collected for ezetimibe and rosuvastatin pharmacokinetic evaluation prior to the first and last dose and at frequent intervals after the last dose (day 14) of study treatment.</t>
  </si>
  <si>
    <t>Plasma ezetimibe, total ezetimibe (ezetimibe plus ezetimibe-glucuronide) and rosuvastatin concentrations were determined by validated liquid chromatography with tandem mass spectrometric detection (LC-MS/MS) assay methods.</t>
  </si>
  <si>
    <t>All active treatments caused statistically significant (p &amp;lt; or = 0.02) decreases in LDL-C concentration versus placebo from baseline to day 14.</t>
  </si>
  <si>
    <t>The co-administration of ezetimibe and rosuvastatin caused a significantly (p &amp;lt; 0.01) greater reduction in LDL-C and total cholesterol than either drug alone.</t>
  </si>
  <si>
    <t>In this 2-week inpatient study with restricted physical activity there was no apparent effect of any treatment on high-density lipoprotein cholesterol (HDL-C) or triglycerides.</t>
  </si>
  <si>
    <t>The co-administration of ezetimibe and rosuvastatin caused a significantly (p &amp;lt; 0.01) greater percentage reduction in mean LDL-C (-61.4%) than rosuvastatin alone (-44.9%), with a mean incremental reduction of -16.4% (95%CI -26.3 to -6.53).</t>
  </si>
  <si>
    <t>Reported side effects were generally mild, nonspecific, and similar among treatment groups.</t>
  </si>
  <si>
    <t>There were no significant increases or changes in clinical laboratory tests, particularly those assessing muscle and liver function.</t>
  </si>
  <si>
    <t>There was no significant pharmacokinetic drug interaction between ezetimibe and rosuvastatin.</t>
  </si>
  <si>
    <t>Co-administration of ezetimibe 10 mg with rosuvastatin 10 mg daily caused a significant incremental reduction in LDL-C compared with rosuvastatin alone.</t>
  </si>
  <si>
    <t>Moreover, co-administering ezetimibe and rosuvastatin was well tolerated in patients with hypercholesterolemia.</t>
  </si>
  <si>
    <t>Title = Bleeding during warfarin and aspirin therapy in patients with atrial fibrillation: the AFASAK 2 study. Atrial Fibrillation Aspirin and Anticoagulation.</t>
  </si>
  <si>
    <t>Abstract = Treatment with warfarin sodium is effective for stroke prevention in atrial fibrillation, but many physicians hesitate to prescribe it to elderly patients presumably because of the associated risk for bleeding and the inconvenience of frequent blood tests for the patients.</t>
  </si>
  <si>
    <t xml:space="preserve"> </t>
  </si>
  <si>
    <t>In the Second Copenhagen Atrial Fibrillation, Aspirin, and Anticoagulation (AFASAK 2) Study, we studied the rate of bleeding events associated with the incidence of thromboembolic events in patients receiving warfarin sodium, 1.25 mg/d; warfarin sodium, 1.25 mg/d, plus aspirin, 300 mg/d; aspirin, 300 mg/d;</t>
  </si>
  <si>
    <t xml:space="preserve"> or adjusted-dose warfarin therapy aiming at an international normalized ratio of the prothrombin time ratio (INR) of 2.0 to 3.0.</t>
  </si>
  <si>
    <t>The study was scheduled for 6 years from May 1, 1993, but owing to evidence of inefficiency of low-intensity therapy plus aspirin from another study it was prematurely terminated on October 2, 1996.</t>
  </si>
  <si>
    <t>Minor and major bleeding events were recorded prospectively.</t>
  </si>
  <si>
    <t>The rate of bleeding was calculated using the Kaplan-Meier method and risk factors were identified by the Cox proportional hazards model.</t>
  </si>
  <si>
    <t>Of 677 included patients, 130 (median age, 77 years; range, 67-89 years) experienced bleeding.</t>
  </si>
  <si>
    <t>One woman and 12 men experienced major bleeding.</t>
  </si>
  <si>
    <t>Four had intracranial bleeding: 2 cases were fatal and 2 were nonfatal.</t>
  </si>
  <si>
    <t>During treatment with mini-dose warfarin, warfarin plus aspirin, aspirin, and adjusted-dose warfarin, the annual rate of major bleeding was 0.8%, 0.3%, 1.4%, and 1.1%, respectively (P = .20).</t>
  </si>
  <si>
    <t>After 3 years of treatment the cumulative rate of any bleeding was 24.7%, 24.4%, 30.0%, and 41.1% (P = .003), respectively.</t>
  </si>
  <si>
    <t>Increasing INRvalue (P&amp;lt;.001) and prior myocardial infarction (P = .001) were independent risk factors for bleeding</t>
  </si>
  <si>
    <t>, whereas increasing age was not.</t>
  </si>
  <si>
    <t>Fixed mini-dose warfarin and aspirin alone or in combination were associated with both minor and major bleeding.</t>
  </si>
  <si>
    <t>indicate that even elderly patients with atrial fibrillation tolerate adjusted-dose warfarin therapy (INR, 2.0-3.0).</t>
  </si>
  <si>
    <t xml:space="preserve">The small number of major bleeding events in patients receiving adjusted-dose warfarin therapy as compared with those receiving less intensive antithrombotic treatments </t>
  </si>
  <si>
    <t xml:space="preserve">and the finding of no significant influence of age on the risk for bleeding </t>
  </si>
  <si>
    <t>Title = Safety and efficacy of ritonavir and saquinavir in combination with zidovudine and lamivudine.</t>
  </si>
  <si>
    <t>Abstract = Ritonavir is a potent inhibitor of cytochrome P4503A4 that strongly increases saquinavir bioavailability.</t>
  </si>
  <si>
    <t>In this study we assessed the safety and antiretroviral efficacy of the combination of these two compounds in patients pretreated and receiving continued treatment with zidovudine and lamivudine who were protease inhibitor naive and who had a CD4 cell counts below 200/mm3.</t>
  </si>
  <si>
    <t>In this 48-week pilot study, all patients received 600 mg ritonavir and 400 mg saquinavir twice daily.</t>
  </si>
  <si>
    <t>Administration of zidovudine and lamivudine was continued without a change in previous doses.</t>
  </si>
  <si>
    <t>Viral load, CD4 cell count, and the emergence of resistance to the two protease inhibitors were evaluated repeatedly up to week 48.</t>
  </si>
  <si>
    <t>Sixteen patients were included in the study.</t>
  </si>
  <si>
    <t>Previous nucleoside analog treatment duration was 48+/-22 months (mean +/- SD).</t>
  </si>
  <si>
    <t>Two patients quit taking both protease inhibitors within 2 weeks.</t>
  </si>
  <si>
    <t>The ritonavir dose had to be reduced in 10 other patients because of side effects.</t>
  </si>
  <si>
    <t>Between inclusion and week 48, plasma viremia varied from 4.87+/-0.43 to 3.00+/-1.29 log10 copies/mL and CD4 cell counts ranged from 98+/-61 to 250+/-139/mm3.</t>
  </si>
  <si>
    <t>Ten patients (63%) had viral loads below 200 copies/mL and 7 (44%) had viral loads below 50 copies/mL.</t>
  </si>
  <si>
    <t>A single key mutation that conferred ritonavir resistance I84V and V82A/V developed in two patients.</t>
  </si>
  <si>
    <t>A mutation at codon 54 developed in another patient.</t>
  </si>
  <si>
    <t>These mutations were associated with repeated cessations of antiretroviral treatment.</t>
  </si>
  <si>
    <t>No lipodystrophy was observed.</t>
  </si>
  <si>
    <t>Ritonavir and saquinavir in combination are quite well tolerated and induce a high and sustained antiretroviral efficacy.</t>
  </si>
  <si>
    <t>A four-drug combination that includes these two protease inhibitors should be considered as a first line of treatment in patients with low CD4 cell counts.</t>
  </si>
  <si>
    <t>Title = Association between antihypertensive drug use and hypoglycemia: a case-control study of diabetic users of insulin or sulfonylureas.</t>
  </si>
  <si>
    <t>Abstract = Antihypertensive drugs are commonly prescribed for the treatment of patients with both diabetes and hypertension.</t>
  </si>
  <si>
    <t>However, the role of selected agents in the development of hypoglycemia remains controversial.</t>
  </si>
  <si>
    <t>The main objective of this study was to evaluate the effect of antihypertensive agents on the risk of hypoglycemia in diabetic patients receiving insulin or sulfonylurea therapy.</t>
  </si>
  <si>
    <t>A matched case-control study was conducted using Pennsylvania Medicaid data.</t>
  </si>
  <si>
    <t>Five control subjects, matched for sex and age, with no reported medical condition of hypoglycemia, were randomly selected for each case patient admitted for hypoglycemia in 1993, resulting in a total of 404 cases and 1375 controls.</t>
  </si>
  <si>
    <t>With these sample sizes, we were able to detect a difference of 10% (P &amp;lt; 0.05) for our primary outcome measure, hospitalization for hypoglycemia.</t>
  </si>
  <si>
    <t>The relative risk of hypoglycemia was estimated using an unconditional logistic regression.</t>
  </si>
  <si>
    <t xml:space="preserve">The risk of hypoglycemia was 5.5 times greater (95% confidence interval [CI], 4.0 to 7.6) in insulin versus sulfonylurea users </t>
  </si>
  <si>
    <t>and was not influenced by use of angiotensin-converting enzyme (ACE) inhibitors overall.</t>
  </si>
  <si>
    <t xml:space="preserve">However, use of the ACE inhibitor enalapril was associated with an increased risk of hypoglycemia (odds ratio, 2.4; 95% CI, 1.1 to 5.3) in sulfonylurea users, </t>
  </si>
  <si>
    <t>suggesting that analyzing the unintended side effects of a class of drugs can sometimes mask the adverse effects of individual drugs.</t>
  </si>
  <si>
    <t xml:space="preserve">Use of beta-blockers was not associated with an increased risk of hypoglycemia, </t>
  </si>
  <si>
    <t>providing further empiric evidence that beta-blockers are an appropriate treatment for persons with concomitant diabetes and hypertension.</t>
  </si>
  <si>
    <t>Per capita health care costs were approximately 3 times higher in patients hospitalized for hypoglycemia compared with controls (P &amp;lt; 0.05).</t>
  </si>
  <si>
    <t>Hospitalization for hypoglycemia is expensive and may be prevented with appropriate monitoring of diabetic patients taking selected antihypertensive agents such as enalapril.</t>
  </si>
  <si>
    <t>Title = Addition of low-dose fluvoxamine to low-dose clozapine monotherapy in schizophrenia: drug monitoring and tolerability data from a prospective clinical trial.</t>
  </si>
  <si>
    <t>Abstract = Combining fluvoxamine and clozapine may be a strategy to improve therapeutic effects on negative symptoms in schizophrenic patients.</t>
  </si>
  <si>
    <t xml:space="preserve">Fluvoxamine, however, markedly inhibits the metabolism of clozapine, </t>
  </si>
  <si>
    <t>and hazardous side effects may result.</t>
  </si>
  <si>
    <t>This study prospectively investigated the safety and tolerability of an add-on therapy with fluvoxamine to a clozapine monotherapy in schizophrenic patients.</t>
  </si>
  <si>
    <t>Sixteen schizophrenic patients received 50 mg fluvoxamine as a comedication after having reached steady-state conditions under clozapine monotherapy.</t>
  </si>
  <si>
    <t>Patients were monitored for subjective adverse events, laboratory parameters, EEG and ECG recordings, orthostatic hypotension and their psychopathology.</t>
  </si>
  <si>
    <t>Concomitantly, serum concentrations of clozapine and metabolites were measured during monotherapy and after addition of fluvoxamine.</t>
  </si>
  <si>
    <t>In all patients, the serum concentrations of clozapine and metabolites were markedly increased (average: 2-3 fold, up to 5 fold for clozapine) after addition of fluvoxamine.</t>
  </si>
  <si>
    <t>Side effects remained almost unchanged in frequency and severity in spite of the pharmacokinetic interactions.</t>
  </si>
  <si>
    <t>ECG or laboratory parameters and orthostatic tests were similar under monotherapy and comedication.</t>
  </si>
  <si>
    <t>Minimal increases of EEG abnormalities were observed,</t>
  </si>
  <si>
    <t xml:space="preserve"> but they were not associated with clinical impairment.</t>
  </si>
  <si>
    <t>Epileptic activities were always absent.</t>
  </si>
  <si>
    <t>The psychopathology improved which continued after start of the comedication.</t>
  </si>
  <si>
    <t xml:space="preserve">Though the addition of fluvoxamine to clozapine medication was well tolerated </t>
  </si>
  <si>
    <t xml:space="preserve">and critical side effects were absent, </t>
  </si>
  <si>
    <t xml:space="preserve">the combined treatment should be controlled by drug monitoring, </t>
  </si>
  <si>
    <t>as serum concentrations of clozapine increased to unpredictably high levels.</t>
  </si>
  <si>
    <t>Further studies have to find out if the combined treatment could be advantageous to clozapine monotherapy.</t>
  </si>
  <si>
    <t xml:space="preserve">Title = Substance P-induced vasodilatation is mediated by the neurokinin type 1 receptor </t>
  </si>
  <si>
    <t>but does not contribute to basal vascular tone in man.</t>
  </si>
  <si>
    <t>Abstract = Following intravenous administration of its prodrug, L-758,298, we assessed the pharmacodynamics of L-754,030, a novel and highly selective NK1 receptor antagonist, by examining systemic haemodynamics and the blood flow responses to intra-arterial substance P infusion.</t>
  </si>
  <si>
    <t>Sixteen healthy male volunteers participated in a double-blind, randomised, placebo controlled crossover trial of L-758 298.</t>
  </si>
  <si>
    <t>Forearm blood flow was measured using venous occlusion plethysmography during intrabrachial substance P infusion (0.125-128 pmol min-1 ).</t>
  </si>
  <si>
    <t>In part 1, eight subjects received substance P infusions before and during placebo, 0.25 mg, 1 mg or 5 mg of L-758 298.</t>
  </si>
  <si>
    <t>In part 2, eight subjects received substance P infusions 24 h after placebo or 1.43 mg of L-758 298.</t>
  </si>
  <si>
    <t>L-758 298 caused dose dependent inhibition of substance P induced vasodilatation (P&amp;lt;0.001).</t>
  </si>
  <si>
    <t>Placebo adjusted differences (95% CI) in baseline forearm blood flow, mean arterial pressure and heart rate showed no relevant changes with 5 mg of L-758 298 (&amp;gt;1400-fold shift in substance P response): 0.00 (-0.49 to +0.49) ml 100 ml-1 min-1, 1.0 (-3.2 to +5.2) mmHg and 1.9 (-5.9 to +9.7) beats min-1, respectively.</t>
  </si>
  <si>
    <t>Twenty-four hours after 1.43 mg of L-758,298, there was approximately 34-fold shift in response to substance P induced vasodilatation (P&amp;lt;0.008) at plasma L-754 030 concentrations of 2-3 ng ml-1.</t>
  </si>
  <si>
    <t>L-758 298 was generally well tolerated without serious adverse events.</t>
  </si>
  <si>
    <t>Substance P induced forearm vasodilatation is mediated by the endothelial cell NK1 receptor in man</t>
  </si>
  <si>
    <t xml:space="preserve"> but endogenous substance P does not appear to contribute to the maintenance of peripheral vascular tone or systemic blood pressure.</t>
  </si>
  <si>
    <t>Title = Concomitant use of cytochrome P450 3A4 inhibitors and simvastatin.</t>
  </si>
  <si>
    <t>Abstract = The long-term safety profile of simvastatin, established over 10 years of clinical use, is excellent.</t>
  </si>
  <si>
    <t>The principal adverse effect of all inhibitors of hydroxymethylglutarate co-enzyme A (HMG-CoA) reductase, myopathy, is infrequent.</t>
  </si>
  <si>
    <t>Simvastatin is a substrate for cytochrome P450 3A4 (CYP3A4).</t>
  </si>
  <si>
    <t>CYP3A4 inhibitors can elevate the plasma concentration of HMG-CoA reductase inhibitory activity derived from simvastatin.</t>
  </si>
  <si>
    <t>Clinical experience has shown that concomitant use of potent inhibitors of CYP3A4 increase the risk for myopathy.</t>
  </si>
  <si>
    <t>Evaluation of data from clinical trials and postmarketing surveillance allows assessment of whether concomitant use of weaker CYP3A4 inhibitors, as represented by calcium channel blockers, has any effect on the risk of myopathy.</t>
  </si>
  <si>
    <t>Cases of myopathy in long-term clinical megatrials and in analyses of postmarketing adverse event reports have been surveyed.</t>
  </si>
  <si>
    <t>In megatrials with simvastatin, the overall incidence of myopathy was 0.025%.</t>
  </si>
  <si>
    <t>The proportion of patients developing myopathy who were taking a calcium channel blocker with simvastatin (1 of 3) was similar to the proportion of patients taking a calcium channel blocker overall.</t>
  </si>
  <si>
    <t>Among marketed-use adverse event reports, concomitant medication with a potent CYP3A4 inhibitor was more frequent among reports of myopathy than among reports of nonmusculoskeletal adverse events.</t>
  </si>
  <si>
    <t>No excess use of calcium channel blockers among myopathy reports was observed.</t>
  </si>
  <si>
    <t>We conclude that the overall risk of myopathy during treatment with simvastatin is very low.</t>
  </si>
  <si>
    <t>Potent CYP3A4 inhibitors, especially cyclosporine, significantly increase the risk.</t>
  </si>
  <si>
    <t>There is no evidence that weaker CYP3A4 inhibitors such as calcium channel blockers increase the risk.</t>
  </si>
  <si>
    <t>Title = Drug interaction between cimetidine and timolol ophthalmic solution: effect on heart rate and intraocular pressure in healthy Japanese volunteers.</t>
  </si>
  <si>
    <t>Abstract = Systemic adverse effects of timolol ophthalmic solution given at usual therapeutic doses have been well characterized.</t>
  </si>
  <si>
    <t>Timolol is partially metabolized by cytochrome P450 (CYP) 2D6.</t>
  </si>
  <si>
    <t>Cimetidine inhibits the activity of cytochrome P450, including CYP2D6, leading to reduced systemic clearance of concomitant drugs.</t>
  </si>
  <si>
    <t>Coadministration of cimetidine has been speculated to affect the pharmacological effects of timolol ophthalmic solution, resulting in increased blood concentration.</t>
  </si>
  <si>
    <t xml:space="preserve">To evaluate whether administration of cimetidine with timolol ophthalmic solution increased the degree of beta-blockade, </t>
  </si>
  <si>
    <t>12 healthy Japanese male volunteers ages 19 to 26 received cimetidine (400 mg), on oral placebo, timolol maleate 0.5% (0.05 mL to each eye), or placebo eye drops in a randomized, double-blind, Latin-square design.</t>
  </si>
  <si>
    <t>The oral drug alone was given for 3 days, and on the 4th day, eye drops were applied after oral drug administration.</t>
  </si>
  <si>
    <t>At baseline and 1, 3, and 6 hours after eye drop administration, blood pressure and heart rate (HR) were measured before and after exercise.</t>
  </si>
  <si>
    <t>Intraocular pressure (IOP) was measured at rest.</t>
  </si>
  <si>
    <t>A visual analog scale (VAS) was used to assess subjective bodily feelings in exercise tolerance after every physical exercise.</t>
  </si>
  <si>
    <t>The exercise HR, exercise systolic blood pressure (SBP), and resting SBP were reduced following timolol with and without cimetidine compared with the placebo (p &amp;lt; 0.01, respectively).</t>
  </si>
  <si>
    <t>Administration of cimetidine with timolol ophthalmic solution resulted in additional reductions of the resting HR and IOP.</t>
  </si>
  <si>
    <t>VAS detected a significant reduction in exercise tolerance from timolol ophthalmic solution (p &amp;lt; .05).</t>
  </si>
  <si>
    <t>In conclusion, administration of cimetidine with timolol ophthalmic solution increased the degree of beta-blockade.</t>
  </si>
  <si>
    <t>Title = Pharmacokinetics and pharmacodynamics of sibrafiban alone or in combination with ticlopidine and aspirin.</t>
  </si>
  <si>
    <t>Abstract = The purpose of this clinical study was to evaluate the effects of a ticlopidine/aspirin combination on the pharmacokinetics and pharmacodynamics of sibrafiban and the tolerability of the combination therapy</t>
  </si>
  <si>
    <t xml:space="preserve"> Thirty-eight healthy male volunteers were randomized to receive one of the following treatments for 7 days: sibrafiban (n = 12), ticlopidine/aspirin (n = 12), or the combination treatment sibrafiban/ticlopidine/aspirin (n = 14).</t>
  </si>
  <si>
    <t>Concentrations of the active metabolite of sibrafiban, Ro 44-3888, in plasma and urine were determined by column-switching liquid chromatography combined with tandem mass spectrometry.</t>
  </si>
  <si>
    <t>The pharmacodynamics of sibrafiban and ticlopidine/aspirin were examined by measuring the inhibition of ADP- or collagen-induced platelet aggregation.</t>
  </si>
  <si>
    <t>The addition of ticlopidine/aspirin to sibrafiban did not significantly alter the pharmacokinetic parameters of Ro 44-3888.</t>
  </si>
  <si>
    <t>the geometric mean ratio for AUC(0,12h) was 110 (95% CI 0.82, 1.22).</t>
  </si>
  <si>
    <t>Separately, sibrafiban and ticlopidine/aspirin inhibited ADP-and collagen-induced platelet aggregation and the effects of the two treatments were additive.</t>
  </si>
  <si>
    <t>For example, the average inhibition of ADP-induced platelet aggregation over 12 h was 42% in the sibrafiban treated group, 55% in the ticlopidine/aspirin group and 69% in the sibrafiban/ticlopidine group.</t>
  </si>
  <si>
    <t>The bleeding time was prolonged in the treatments with ticlopidine/aspirin (8.1 min) and sibrafiban/ticlopidine/aspirin (8.6 min) compared with sibrafiban alone (3.5 min).</t>
  </si>
  <si>
    <t>This study shows a significant pharmacodynamic interaction between sibrafiban and ticlopidine/aspirin.</t>
  </si>
  <si>
    <t>Consequently, the simultaneous administration of sibrafiban and ticlopidine/aspirin should be carefully monitored to ensure the patient's coverage with an antiplatelet drug without exposure to an excessive bleeding risk.</t>
  </si>
  <si>
    <t>Title = Ex vivo--in vitro interaction between aspirin, clopidogrel, and the glycoprotein IIb/IIIa inhibitors abciximab and SR121566A.</t>
  </si>
  <si>
    <t>Abstract = To assess the interaction between aspirin and clopidogrel in healthy male volunteers and the interaction of the glycoprotein IIb/IIIa (GPIIb/IIIa) inhibitors abciximab and SR121566A with blood from those pretreated subjects (ex vivo-in vitro).</t>
  </si>
  <si>
    <t>Aspirin (300 mg/day), clopidogrel (75 mg/day), or the combination of both drugs were administered orally for 8 days.</t>
  </si>
  <si>
    <t>Group 1 (n = 5) started with aspirin and group 2 (n = 5) with clopidogrel.</t>
  </si>
  <si>
    <t>From day 4 to day 8, subjects of both groups received the combined treatment.</t>
  </si>
  <si>
    <t>Blood from these subjects was spiked with abciximab (0.5 and 1.5 microg x mL(-1)) and SR121566A (31 and 62 ng x mL(-1)).</t>
  </si>
  <si>
    <t>In vivo, average bleeding times were 6.8 minutes at baseline, 20.3 minutes for clopidogrel alone (P &amp;lt; .01), 10.9 minutes for aspirin alone (difference not significant), and 24.0 minutes (P &amp;lt; .01) for the combined treatment.</t>
  </si>
  <si>
    <t>Fibrinogen binding to the platelet GPIIb/IIIa receptor was reduced for aspirin to 69% (difference not significant), to 63% for clopidogrel (difference not significant), and to 63% for the clopidogrel plus aspirin combination (P &amp;lt; .01).</t>
  </si>
  <si>
    <t xml:space="preserve">CD62 expression as a marker of platelet granular secretion was reduced to 66% by clopidogrel (P &amp;lt; .01) and to 41% by the combination of clopidogrel and aspirin; </t>
  </si>
  <si>
    <t>aspirin alone had no effect.</t>
  </si>
  <si>
    <t>In vitro, with pretreatment with aspirin and clopidogrel, inhibitory effects of the GPIIb/IIIa inhibitors on fibrinogen binding were additive to changes observed with aspirin or clopidogrel alone.</t>
  </si>
  <si>
    <t>No effect on CD62 expression was observed with either GPIIb/IIIa inhibitor.</t>
  </si>
  <si>
    <t>Aspirin and clopidogrel reinforced effects of the GPIIb/IIIa inhibitors on adenosine diphosphate (5 micromol/L)-induced aggregation in an additive manner, a supra-additive effect was observed with collagen (2 microg x mL(-1))-induced aggregation.</t>
  </si>
  <si>
    <t xml:space="preserve">The augmentation of the antiaggregatory effects of GPIIb/IIIa inhibitors by aspirin and clopidogrel </t>
  </si>
  <si>
    <t>and the lack of antisecretory effects of GPIIb/IIIa inhibitors may favor their combination with clopidogrel.</t>
  </si>
  <si>
    <t>Title = Potentiation of vitamin K antagonists by high-dose intravenous methylprednisolone.</t>
  </si>
  <si>
    <t xml:space="preserve">Abstract = Oral anticoagulants and pulse high-dose intravenous methylprednisolone are often administered concomitantly, </t>
  </si>
  <si>
    <t>but no data on potential interactions are available.</t>
  </si>
  <si>
    <t>To assess possible potentiation of oral anticoagulation by high-dose intravenous methylprednisolone.</t>
  </si>
  <si>
    <t>Prospective cohort study.</t>
  </si>
  <si>
    <t>University hospital in Paris, France.</t>
  </si>
  <si>
    <t>10 consecutive patients concomitantly receiving methylprednisolone and oral anticoagulants (fluindione and acenocoumarol) and 5 consecutive controls receiving methylprednisolone alone.</t>
  </si>
  <si>
    <t>Serial determinations of the international normalized ratio (INR) and clotting factors during administration of pulse methylprednisolone.</t>
  </si>
  <si>
    <t>The total plasma fluindione concentration was determined in 3 patients.</t>
  </si>
  <si>
    <t>The mean INR was 2.75 (range, 2.02 to 3.81) at baseline and increased to 8.04 (range, 5.32 to 20.0) after methylprednisolone administration.</t>
  </si>
  <si>
    <t>Plasma fluindione concentrations and the INR increased after methylprednisolone administration.</t>
  </si>
  <si>
    <t>Methylprednisolone alone did not increase prothrombin time.</t>
  </si>
  <si>
    <t>The action of oral anticoagulants is potentiated by intravenous high-dose methylprednisolone.</t>
  </si>
  <si>
    <t>The INR should be monitored daily during concomitant administration of these medications.</t>
  </si>
  <si>
    <t>Title = Effect of metoprolol and verapamil administered separately and concurrently after single doses on liver blood flow and drug disposition.</t>
  </si>
  <si>
    <t>Abstract = Nine healthy males participated in a double-blind, placebo-controlled, randomized, crossover study to determine the effects of verapamil and metoprolol administered alone and concurrently on blood flow through the hepatic artery and portal and hepatic veins and to detect a possible drug interaction between the two agents.</t>
  </si>
  <si>
    <t>Single oral doses of placebo/placebo, metoprolol (50 mg)/placebo, verapamil (80 mg)/placebo, or verapamil/metoprolol were separated by at least 14 days.</t>
  </si>
  <si>
    <t>Liver blood flow through individual hepatic vessels was measured up to 8 hours after dosage administration using a duplex Doppler ultrasound technique.</t>
  </si>
  <si>
    <t>Cardiac output, heart rate, blood pressure, stroke volume, and total peripheral resistance were measured for 3 hours after drug doses were given.</t>
  </si>
  <si>
    <t>In 5 subjects, pharmacokinetic parameters for total drug as well as S- and R-enantiomers were also measured.</t>
  </si>
  <si>
    <t xml:space="preserve">Verapamil given alone caused a rapid and intense increase in liver blood flow (hepatic artery = 50%, portal vein = 42%, hepatic vein = 55%) 0.75 to 1 hour after administration </t>
  </si>
  <si>
    <t xml:space="preserve">because of a decrease in total peripheral resistance </t>
  </si>
  <si>
    <t>and an increase in heart rate, stroke volume, and cardiac output.</t>
  </si>
  <si>
    <t>Metoprolol given alone caused a slow but prolonged decrease in liver blood flow (maximum decrease: hepatic artery = -54%, portal vein = -21%, hepatic vein = -27%) 4 hours after administration because of a decrease in heart rate and cardiac output.</t>
  </si>
  <si>
    <t xml:space="preserve">When the two agents were given together, a composite of the changes noted after separate administration was noted: a brief peak increase in liver blood flow at 0.33 to 1 hour followed by a slow, </t>
  </si>
  <si>
    <t>prolonged decrease that reached its maximum decline 4 to 5 hours postdose.</t>
  </si>
  <si>
    <t>During the combined phase, metoprolol and its enantiomers had an increased AUC and Cmax, while verapamil and its enantiomers had an increased AUC and t1/2.</t>
  </si>
  <si>
    <t>These pharmacokinetic changes were consistent with the magnitude and time course of liver blood flow changes through the hepatic artery and portal or hepatic veins.</t>
  </si>
  <si>
    <t>Title = Effect of P-glycoprotein modulation on the clinical pharmacokinetics and adverse effects of morphine.</t>
  </si>
  <si>
    <t>Abstract = To investigate the effect of acute P-glycoprotein inhibition by the multidrug-resistance (MDR) modulator valspodar (SDZ PSC 833; PSC) on the pharmacokinetics, and potentially adverse pharmacodynamic effects of morphine, and its principal pharmacologically active metabolites, morphine-3-glucuronide (M3G) and morphine-6-glucuronide (M6G).</t>
  </si>
  <si>
    <t>In a double-blind, three-way crossover study, the pharmacokinetic and potentially adverse pharmacodynamic effects (reaction time, transcutaneous PCO2, blood pressure) of morphine were compared with and without acute inhibition of P-glycoprotein by PSC.</t>
  </si>
  <si>
    <t>The effects of PSC alone were also evaluated.</t>
  </si>
  <si>
    <t>The study was performed in 18 healthy male volunteers and pharmacodynamic effects analysed by measuring the area under the effect (AUE) curve.</t>
  </si>
  <si>
    <t>150 mg PSC (or its placebo) was given as an i.v. infusion over 2 h.</t>
  </si>
  <si>
    <t>With the expected inhibition of Pgp 1 h after starting PSC infusion, 7.5 morphine HCl (or its placebo) was infused over 2 h.</t>
  </si>
  <si>
    <t xml:space="preserve"> The infusion of PSC resulted in blood concentrations expected to inhibit Pgp mediated transport.</t>
  </si>
  <si>
    <t xml:space="preserve">While the pharmacokinetics of plasma morphine and M6G.were unaffected </t>
  </si>
  <si>
    <t>there was a small but statistically significant increase in the AUC and Cmax of M3G (11.8 and 8.3%, respectively).</t>
  </si>
  <si>
    <t>The t(1/2) and tmax were unaffected.</t>
  </si>
  <si>
    <t>The pharmacokinetic parameters of PSC were not affected by coadministration with morphine.</t>
  </si>
  <si>
    <t>PSC did not significantly affect the adverse events of morphine, as assessed by spontaneous reporting.</t>
  </si>
  <si>
    <t>Compared with PSC alone, morphine elicited an increase in reaction time (Emax 48 ms, compared with the predose absolute reaction time of 644 ms), which was not detected by the alertness-drowsiness score, indicating only slight sedation.</t>
  </si>
  <si>
    <t>There was a significant decrease in systolic blood pressure (Emin -9 mm Hg), and a trend for a fall in diastolic blood pressure (Emin -14.5 mm Hg) and respiratory rate (Emin -1.8 breath x min(-1)).</t>
  </si>
  <si>
    <t xml:space="preserve">For all these parameters, the effects of PSC/morphine were similar to that of PSC alone, </t>
  </si>
  <si>
    <t>suggesting some attenuation of morphine's effect.</t>
  </si>
  <si>
    <t>In contrast, morphine caused a significant increase in PCO2 (Emax 0.69 kPa) compared to PSC alone,</t>
  </si>
  <si>
    <t xml:space="preserve"> indicating slight respiratory depression.</t>
  </si>
  <si>
    <t>This increase was similar to that of the PSC/morphine combination.</t>
  </si>
  <si>
    <t>Acute inhibition of P-glycoprotein by PSC in this setting does not affect the pharmacokinetic or safety-related pharmacodynamic profile of morphine in a clinically significant manner.</t>
  </si>
  <si>
    <t>Title = Retrospective evaluation of a potential interaction between azithromycine and warfarin in patients stabilized on warfarin.</t>
  </si>
  <si>
    <t>Abstract = To investigate a potential interaction between azithromycin and warfarin.</t>
  </si>
  <si>
    <t>Retrospective case-control study.</t>
  </si>
  <si>
    <t>Veterans Affairs medical center.</t>
  </si>
  <si>
    <t>Fifty-two patients stable on anticoagulation therapy.</t>
  </si>
  <si>
    <t>Patients who received a prescription for azithromycin and warfarin at any time since the hospital was opened, June 1, 1995, to July 22, 1999, were identified through a computerized report generated from the pharmacy prescription package.</t>
  </si>
  <si>
    <t>Patients having a stable international normalized ratio (INR; defined as a therapeutic INR +/- 0.2) for at least two consecutive visits before receiving an azithromycin prescription were reviewed.</t>
  </si>
  <si>
    <t>Changes in INR from before and after addition of azithromycin were compared with changes in a control group.</t>
  </si>
  <si>
    <t>Controls were identified from a computer-generated report of patients who received a prescription for terazosin and warfarin at any time since the hospital was opened to July 22, 1999 (terazosin was chosen as it has no known interaction with warfarin).</t>
  </si>
  <si>
    <t>These patients also had a stable INR for at least two consecutive visits before receiving the terazosin prescription.</t>
  </si>
  <si>
    <t>In patients with INRs on record within 14 days after starting azithromycin or terazosin (9 patients/group), the average change in INR was 0.18 +/- 0.48 in the azithromycin group and 0.07 +/- 0.49 in the terazosin group (p=0.60).</t>
  </si>
  <si>
    <t>For patients with an INR on record within 30 days after starting azithromycin or terazosin (26 patients/group), the average change in INR was 0.25 +/- 0.67 in the azithromycin group and 0.05 +/- 0.55 in the terazosin group (p=0.18).</t>
  </si>
  <si>
    <t>An interaction between azithromycin and warfarin was not observed in this retrospective review of patients with a stable INR receiving the combination.</t>
  </si>
  <si>
    <t>Title = Risk of upper gastrointestinal bleeding associated with use of low-dose aspirin.</t>
  </si>
  <si>
    <t>Abstract = Aspirin products are known to cause irritation and injury to the gastric mucosa.</t>
  </si>
  <si>
    <t>We examined the risk of hospitalization for upper gastrointestinal bleeding with use of low-dose aspirin.</t>
  </si>
  <si>
    <t>This was a cohort study based on record linkage between a population-based prescription database and a hospital discharge registry in North Jutland County, Denmark, from January 1, 1991, to December 31, 1995.</t>
  </si>
  <si>
    <t>Incidence rates of upper gastrointestinal bleeding in 27,694 users of low-dose aspirin were compared with the incidence rates in the general population in the county.</t>
  </si>
  <si>
    <t>A total of 207 exclusive users of low-dose aspirin experienced a first episode of upper gastrointestinal bleeding with admission to the hospital during the study period.</t>
  </si>
  <si>
    <t>The standardized incidence rate ratio was 2.6 (95% confidence interval, 2.2-2.9), 2.3 in women and 2.8 in men.</t>
  </si>
  <si>
    <t>The standardized incidence rate ratio for combined use of low-dose aspirin and other nonsteroidal anti-inflammatory drugs was 5.6 (95% confidence interval, 4.4-7.0).</t>
  </si>
  <si>
    <t>The risk was similar among users of noncoated low-dose aspirin (standardized incidence rate ratio, 2.6; 95% confidence interval, 1.8-3.5) and coated low-dose aspirin (standardized incidence rate ratio, 2.6; 95% confidence interval, 2.2-3.0).</t>
  </si>
  <si>
    <t>Use of low-dose aspirin was associated with an increased risk of upper gastrointestinal bleeding, with still higher risks when combined with other nonsteroidal anti-inflammatory drugs.</t>
  </si>
  <si>
    <t>Enteric coating did not seem to reduce the risk.</t>
  </si>
  <si>
    <t>The findings from this observational study raise the possibility that prophylactic use of low-dose aspirin may convey an increased risk of gastrointestinal bleeding, which may offset some of its benefits.</t>
  </si>
  <si>
    <t>Title = [0.2% ropivacaine vs. 0.1% ropivacaine plus fentanyl in obstetric epidural analgesia].</t>
  </si>
  <si>
    <t>Abstract = To compare the analgesic efficacy of epidural administration of 0.2% ropivacaine alone to that of 0.1% ropivacaine plus 0.0002% fentanyl during childbirth.</t>
  </si>
  <si>
    <t>We performed a prospective, randomized single-blind study of 84 women in labor (aged 16 to 40 y, ASA I-II, weight over 110 kg, height over 150 cm, gestational age 37 to 42 weeks).</t>
  </si>
  <si>
    <t xml:space="preserve">The women were randomly assigned to two groups: group I consisted of 42 patients who received an initial bolus of 10 ml of ropivacaine 0.2% followed by continuous perfusion of ropivacaine 0.2% at a rate of 6 to 10 ml/h; </t>
  </si>
  <si>
    <t xml:space="preserve">group II was composed of 42 women who received an initial bolus of ropivacaine 0.2% with 50 micrograms of fentanyl followed by continuous infusion of ropivacaine 0.1% and fentanyl 2 micrograms/ml at a rate of 6 to 10 ml/h. </t>
  </si>
  <si>
    <t>Data recorded were parity and type of delivery, blood pressure, heart rate (HR), time to onset of pain relief, motor blockade on a modified Bromage scale, pain on a visual analog scale (VAS) and fetal HR, Apgar score and arterial and venous pH of umbilical blood.</t>
  </si>
  <si>
    <t>We found no significant differences in demographic or hemodynamic data in mothers or fetuses, in type of delivery or motor block,</t>
  </si>
  <si>
    <t xml:space="preserve"> although the latter tended to be slightly lower in group II.</t>
  </si>
  <si>
    <t xml:space="preserve">In group II, the total anesthetic dose used was significantly lower (p = 0.003);time until onset of pain relief was significantly shorter (p = 0.044); and VAS scores were significantly lower at 15 min (p = 0.005), 30 min (p = 0.029), 60 min (p = 0.017) and 90 min (p = 0.002). </t>
  </si>
  <si>
    <t>The number of top-up boluses needed for deliveries involving instruments was significantly greater in group II (p = 0.37).</t>
  </si>
  <si>
    <t>The protocol of ropivacaine 0.1% with 2 micrograms/ml of fentanyl provides satisfactory analgesia throughout labor, allowing lower doses of local anesthetic to be used, with shorter onset of pain relief and reduced motor blockade;</t>
  </si>
  <si>
    <t xml:space="preserve"> however the analgesia provided is insufficient for deliveries assisted by instruments.</t>
  </si>
  <si>
    <t>Title = Concomitant cyclophosphamide, doxorubicin, vincristine, and prednisone chemotherapy plus highly active antiretroviral therapy in patients with human immunodeficiency virus-related, non-Hodgkin lymphoma.</t>
  </si>
  <si>
    <t>Abstract = The feasibility and efficacy of concomitant chemotherapy and highly active antiretroviral therapy (HAART) is still unknown in patients with human immunodeficiency virus (HIV)-related malignancies.</t>
  </si>
  <si>
    <t xml:space="preserve">To evaluate the impact of chemotherapy plus HAART on the clinical course of patients with HIV-related, systemic, non-Hodgkin lymphoma (HIV-NHL), </t>
  </si>
  <si>
    <t>the authors compared retrospectively a group of 24 patients with HIV-NHL who were treated with the cyclophosphamide, doxorubicin, vincristine, and prednisone (CHOP) chemotherapy regimen plus HAART with a group of 80 patients who were treated with CHOP chemotherapy or a CHOP-like regimen (i.e., cyclophosphamide, doxorubicin, teniposide, and prednisone with vincristine plus bleomycin) without receiving antiretroviral therapy.</t>
  </si>
  <si>
    <t>All patients were enrolled in two sequential trials performed at the Aviano Cancer Center, Italy, from April 1988 to December 1998.</t>
  </si>
  <si>
    <t>HAART was included with combination therapy from January 1997.</t>
  </si>
  <si>
    <t>Antiretroviral regimens consisted of two reverse transcriptase inhibitors and one protease inhibitor.</t>
  </si>
  <si>
    <t>The two treatment groups were well matched with regard to patient demographics, NHL characteristics, HIV status, and treatment, i.e., the number of cycles and chemotherapy dose.</t>
  </si>
  <si>
    <t>The response rates were similar between the two groups.</t>
  </si>
  <si>
    <t>Severe anemia (Grade 3-4 according to the World Health Organization criteria) was significantly greater in the patients who received CHOP-HAART compared with the patients who received CHOP alone (33% vs. 7%, respectively; P = 0.001).</t>
  </si>
  <si>
    <t>Leukopenia was similar between the two groups, but colony stimulating factor support was significantly greater in the CHOP-HAART group than in the control group (92% vs. 66%, respectively; P = 0.03).</t>
  </si>
  <si>
    <t xml:space="preserve">Seventeen percent of CHOP-HAART patients developed severe autonomic neurotoxicity, </t>
  </si>
  <si>
    <t>whereas none of the CHOP patients developed neurotoxicity (P = 0.002).</t>
  </si>
  <si>
    <t>At similar median follow-up, opportunistic infection (OI) rates and mortality were significantly lower in the CHOP-HAART patients than in the CHOP patients (18% vs. 52%, respectively; P = 0.05; and 38% vs. 85%, respectively; P = 0.001).</t>
  </si>
  <si>
    <t xml:space="preserve">The median survival for CHOP-HAART patients was not reached, </t>
  </si>
  <si>
    <t>whereas the medial survival of CHOP patients was 7 months (P = 0.03).</t>
  </si>
  <si>
    <t>The combination of CHOP plus HAART is feasible and may reduce the morbidity from OIs in HIV-NHL patients.</t>
  </si>
  <si>
    <t>However, careful attention must be directed to cross toxicity and possible pharmacokinetic interactions between antiretroviral and antineoplastic drugs.</t>
  </si>
  <si>
    <t>The impact of the combined chemotherapy plus HAART treatment on patient survival needs urgently to be evaluated in prospective studies.</t>
  </si>
  <si>
    <t>Title = ADL 8-2698, a trans-3,4-dimethyl-4-(3-hydroxyphenyl) piperidine, prevents gastrointestinal effects of intravenous morphine without affecting analgesia.</t>
  </si>
  <si>
    <t>Abstract = ADL-8-2698 is a novel peripherally restricted opioid antagonist that may selectively prevent opioid-induced gastrointestinal effects without reversing analgesia.</t>
  </si>
  <si>
    <t>Gastrointestinal transit time (lactulose hydrogen breath test) was measured in 14 volunteers with oral and intravenous placebo, oral placebo and intravenous morphine (0.05 mg x kg(-1)), and oral ADL 8-2698 (4 mg) and intravenous morphine (0.05 mg x kg(-1)) in a double blind, cross-over study.</t>
  </si>
  <si>
    <t xml:space="preserve">Morphine prolonged gastrointestinal transit time from 69 to 103 minutes (P = .005); </t>
  </si>
  <si>
    <t>this was prevented by ADL 8-2698 (P = .004).</t>
  </si>
  <si>
    <t>Postoperatively, 45 patients were randomly assigned in a double-blind fashion to receive ADL 8-2698 (4 mg) or placebo and intravenous morphine (0.15 mg/kg) or to receive oral and intravenous placebo.</t>
  </si>
  <si>
    <t>Analgesia and pupil constriction were measured.</t>
  </si>
  <si>
    <t>Morphine analgesia and pupil constriction were unaffected by ADL 8-2698 and differed from placebo (P &amp;lt; .002).</t>
  </si>
  <si>
    <t xml:space="preserve">We conclude that ADL 8-2698 prevents morphine-induced increases in gastrointestinal transit time by means of selective peripheral opioid anitagonism </t>
  </si>
  <si>
    <t>without affecting central opioid analgesia.</t>
  </si>
  <si>
    <t>Title = The effect of telmisartan on the steady-state pharmacokinetics of digoxin in healthy male volunteers.</t>
  </si>
  <si>
    <t>Abstract = A multiple-dose, open-label, two-period, crossover randomized study was conducted in 12 healthy male volunteers to investigate the effect of multiple-dose telmisartan on the steady-state pharmacokinetics of digoxin.</t>
  </si>
  <si>
    <t>On day 1 of a 7-day medication period, subjects received a loading dose of digoxin 0.5 mg in the morning, followed by an evening dose of digoxin 0.25 mg, either alone or together with telmisartan 120 mg administered in the morning.</t>
  </si>
  <si>
    <t>On the subsequent 6 days, either digoxin 0.25 mg or digoxin 0.25 mg together with telmisartan 120 mg was administered once daily in the morning.</t>
  </si>
  <si>
    <t>Each 7-day medication period was separated by a washout period of &amp;gt; or = 14 days.</t>
  </si>
  <si>
    <t>A steady-state plasma concentration-time profile was assessed for digoxin during each period and for telmisartan during the period with the combined treatment.</t>
  </si>
  <si>
    <t>Multiple-dose telmisartan administered with digoxin resulted in higher serum digoxin concentrations than those observed after digoxin given alone.</t>
  </si>
  <si>
    <t>Geometric mean AUC144-168, Cmax, and Cmin values for digoxin when given in combination with telmisartan were higher by 22%, 50%, and 13%, respectively, compared with values when given alone.</t>
  </si>
  <si>
    <t>However, the 90% confidence interval for the geometric mean of Cmin was within the predefined 80% to 125% range of no interaction.</t>
  </si>
  <si>
    <t>During combination medication, digoxin tmax was shorter and</t>
  </si>
  <si>
    <t xml:space="preserve"> Cmax/AUC144-168 increased,</t>
  </si>
  <si>
    <t xml:space="preserve"> suggesting that the rise in digoxin Cmax may be due to more rapid drug absorption.</t>
  </si>
  <si>
    <t>Study medications were well tolerated, with the incidence, nature, and intensity of adverse events being similar during both medication periods.</t>
  </si>
  <si>
    <t>Also, no changes in vital signs or clinical laboratory tests were observed during the study.</t>
  </si>
  <si>
    <t>Although there was some evidence for a pharmacokinetic interaction between digoxin and telmisartan found in this study,</t>
  </si>
  <si>
    <t xml:space="preserve"> the safety and tolerability of digoxin were unaffected by concurrent administration of telmisartan in the study population.</t>
  </si>
  <si>
    <t xml:space="preserve">Since any symptoms of overdose are related only to steady state </t>
  </si>
  <si>
    <t xml:space="preserve">and not peak concentrations and due to the fact that there was a lack of effect on serum trough levels of digoxin in this study, </t>
  </si>
  <si>
    <t>it is unlikely that the findings have any clinical relevance.</t>
  </si>
  <si>
    <t>The magnitude of increase in digoxin concentrations is comparable with increases observed with administration of calcium antagonists, carvedilol, ACE inhibitors such as captopril, and antiarrhythmic drugs such as amiodarone, quinidine, and propafenone.</t>
  </si>
  <si>
    <t>Monitoring of serum digoxin concentrations should be considered when patients first receive telmisartan and in the event of any changes in telmisartan dose.</t>
  </si>
  <si>
    <t>Title = Glucose and insulin exert additive ocular and renal vasodilator effects on healthy humans.</t>
  </si>
  <si>
    <t>Abstract = There is evidence that insulin and glucose cause renal and ocular vasodilation.</t>
  </si>
  <si>
    <t>There is, however, currently no data on the effect of combined hyperglycaemia and hyperinsulinaemia on the renal and ocular blood flow seen in diabetic patients on insulin therapy.</t>
  </si>
  <si>
    <t>We carried out two different 3-way crossover studies in healthy subjects (each, n = 9).</t>
  </si>
  <si>
    <t>In study one, hyperglycaemic clamps (5.6 mmol/l, 11.1 mmol/ 1, 16.7 mmol/l) were carried out during placebo or insulin (dose 1: 1 mU/kg/min; dose 2: 2 mU/kg/min) infusion.</t>
  </si>
  <si>
    <t>The second study was identical but endogenous insulin secretion was blocked with somatostatin.</t>
  </si>
  <si>
    <t>The renal plasma flow, glomerular filtration rate and pulsatile choroidal blood flow were measured using the paraaminohippurate method, the inulin method and a laser interferometric measurement of fundus pulsation amplitude, respectively.</t>
  </si>
  <si>
    <t>Insulin increased renal plasma flow and fundus pulsation amplitude</t>
  </si>
  <si>
    <t xml:space="preserve"> but not the glomerular filtration rate.</t>
  </si>
  <si>
    <t>Hyperglycaemia increased all the renal and ocular parameters studied.</t>
  </si>
  <si>
    <t xml:space="preserve">Haemodynamic effects of glucose and insulin were additive when somatostatin was co-administered </t>
  </si>
  <si>
    <t>but not under basal conditions.</t>
  </si>
  <si>
    <t>Glucose and insulin can exert additive vasodilator properties on renal and ocular circulation.</t>
  </si>
  <si>
    <t>To find out whether this observation is related to the increased regional perfusion in diabetes longitudinal studies on patients with Type I (insulin-dependent) diabetes mellitus are needed.</t>
  </si>
  <si>
    <t>Title = Pharmacokinetic and pharmacodynamic interactions between the novel calcium sensitiser levosimendan and warfarin.</t>
  </si>
  <si>
    <t>Abstract = To study the effects of possible interactions between levosimendan and warfarin on pharmacokinetics and pharmacodynamics.</t>
  </si>
  <si>
    <t>Furthermore, the effects of levosimendan on blood coagulation were investigated.</t>
  </si>
  <si>
    <t>Open, randomised cross-over design with two treatment phases was used.</t>
  </si>
  <si>
    <t>During one phase, levosimendan (0.5 mg four times daily) was given orally to ten healthy subjects for 9 days.</t>
  </si>
  <si>
    <t>On the fourth treatment day with levosimendan, a single oral dose of warfarin (25 mg) was given.</t>
  </si>
  <si>
    <t>Pharmacokinetic parameters of levosimendan from the third and fourth treatment days were compared with each other.</t>
  </si>
  <si>
    <t>During the other treatment phase the subjects received only a single dose of warfarin.</t>
  </si>
  <si>
    <t>Pharmacokinetic parameters of warfarin alone were compared with those determined after concomitant administration of levosimendan.</t>
  </si>
  <si>
    <t>Changes in blood coagulation parameters were evaluated after levosimendan and warfarin alone and after concomitant administration.</t>
  </si>
  <si>
    <t>Warfarin did not change the pharmacokinetics of levosimendan.</t>
  </si>
  <si>
    <t>The distribution volume of warfarin was higher.</t>
  </si>
  <si>
    <t xml:space="preserve"> and elimination half-life shorter after concomitant levosimendan administration than after warfarin alone</t>
  </si>
  <si>
    <t>However, concomitant levosimendan administration did not potentiate the effects of warfarin on blood coagulation assessed using activated partial thromboplastin time (APTT) and thromboplastin time (TT-SPA).</t>
  </si>
  <si>
    <t>Levosimendan alone for 3 days did not change APTT or TT-SPA values.</t>
  </si>
  <si>
    <t>There were no changes in the protein binding of levosimendan or warfarin upon concomitant administration.</t>
  </si>
  <si>
    <t xml:space="preserve">Continuous treatment with oral levosimendan caused headache, </t>
  </si>
  <si>
    <t>which was probably due to cerebral vasodilation.</t>
  </si>
  <si>
    <t>Concomitant levosimendan administration did not potentiate the effect of warfarin on blood coagulation after a single dose.</t>
  </si>
  <si>
    <t>Levosimendan itself had no effects on blood coagulation.</t>
  </si>
  <si>
    <t>Title = Phase I/II study of the P-glycoprotein modulator PSC 833 `in patients with acute myeloid leukemia.</t>
  </si>
  <si>
    <t>Abstract = To determine the maximum-tolerated dose, pharmacokinetic interaction, and activity of PSC 833 compared with daunorubicin (DNR) and cytarabine in patients with poor-risk acute myeloid leukemia.</t>
  </si>
  <si>
    <t xml:space="preserve">Patients received ara-C 3 g/m(2)/d on 5 consecutive days, followed by an IV loading dose of PSC 833 (1.5 mg/kg) and an 84-hour continuous infusion escalating from 6, 9, or 10 mg/kg/d. </t>
  </si>
  <si>
    <t>Daunorubicin was administered as a 72-hour continuous infusion at 34 or 45 mg/m2/d [corrected].</t>
  </si>
  <si>
    <t>Responding patients received consolidation chemotherapy with DNR pharmacokinetics performed without PSC-833 on day 1, and with PSC-833 on day 4.</t>
  </si>
  <si>
    <t>Response was correlated with expression of P-glycoprotein and lung resistance protein (LRP), and in vitro sensitization of leukemia progenitors to DNR cytotoxicity by PSC 833.</t>
  </si>
  <si>
    <t>All 43 patients are assessable for toxicity and response.</t>
  </si>
  <si>
    <t>Grade 3 or greater hyperbilirubinemia (70%) was the only dose-dependent toxicity.</t>
  </si>
  <si>
    <t>Four patients (9%) succumbed to treatment-related complications.</t>
  </si>
  <si>
    <t>Twenty-one patients (49%) achieved a complete remission or restored chronic phase, including 10 of 20 patients treated at the maximum-tolerated dose of 10 mg/kg/d of PSC-833 and 45 mg/m(2) of DNR.</t>
  </si>
  <si>
    <t>The 95% confidence interval for complete response was 33.9% to 63.7%.</t>
  </si>
  <si>
    <t xml:space="preserve">Administration of PSC 833 did not alter the mean area under the curve for DNR, </t>
  </si>
  <si>
    <t>although clearance decreased approximately two-fold (P =.04).</t>
  </si>
  <si>
    <t>Daunorubicinol clearance decreased 3.3-fold (P =.016).</t>
  </si>
  <si>
    <t xml:space="preserve">Remission rates were not effected by mdr-1 expression, </t>
  </si>
  <si>
    <t>but LRP overexpression was associated with chemotherapy resistance.</t>
  </si>
  <si>
    <t>Combined treatment with infused PSC 833 and DNR is well tolerated and has activity in patients with poor risk acute myeloid leukemia.</t>
  </si>
  <si>
    <t>Administration of PSC 833 delays elimination of daunorubicinol, but yields variable changes in DNR systemic exposure.</t>
  </si>
  <si>
    <t>Title = Aspirin and angiotensin-converting enzyme inhibitors among elderly survivors of hospitalization for an acute myocardial infarction.</t>
  </si>
  <si>
    <t>Abstract = Aspirin and angiotensin-converting enzyme (ACE) inhibitors are recommended for secondary prevention after acute myocardial infarction (AMI), but several studies have suggested that the combination of these medications may produce a negative interaction.</t>
  </si>
  <si>
    <t>To evaluate the effect and interaction of aspirin and ACE inhibitors on mortality among elderly patients who survived a hospitalization for AMI.</t>
  </si>
  <si>
    <t>We evaluated the effect and interaction of aspirin and ACE inhibitors on mortality in patients aged 65 years and older who survived hospitalization with a confirmed AMI who were ideal candidates for the therapies.</t>
  </si>
  <si>
    <t>Among the 14 129 patients, 26% received aspirin only, 20% received ACE inhibitors only, 38% received both, and 16% received neither at discharge.</t>
  </si>
  <si>
    <t>In the multivariate analysis, patients who received both aspirin and ACE inhibitors alone had a significantly lower 1-year mortality (adjusted risk ratio [ARR], 0.86 [95% confidence interval (CI), 0.78-0.95] vs 0.85 [95% CI, 0.77-0.93], respectively) compared with patients who received neither aspirin nor ACE inhibitors at discharge.</t>
  </si>
  <si>
    <t xml:space="preserve">Prescribing both aspirin and ACE inhibitors was associated with a slightly lower risk of mortality (ARR, 0.81; 95% CI, 0.74-0.88) than that seen in aspirin-only or ACE inhibitor-only groups, </t>
  </si>
  <si>
    <t>but the difference was not significantly different from the use of either medication alone.</t>
  </si>
  <si>
    <t xml:space="preserve">The benefit of ACE inhibitors and aspirin is consistent with what would be expected from overall results of randomized trials; </t>
  </si>
  <si>
    <t xml:space="preserve">prescribed together, the effect is slightly greater than with either one alone, </t>
  </si>
  <si>
    <t>but not significantly or substantially so.</t>
  </si>
  <si>
    <t>Title = Acute hydrocortisone administration does not affect subjective responses to d-amphetamine in humans.</t>
  </si>
  <si>
    <t>Abstract = Stress and glucocorticoids facilitate and reinstate psychostimulant self-administration in rodents.</t>
  </si>
  <si>
    <t>However, the effects of stress and glucocorticoids on the subjective and behavioral effects of psychostimulants have not been well studied in humans.</t>
  </si>
  <si>
    <t>To examine the effects of acute hydrocortisone pretreatment on the subjective and behavioral effects of d-amphetamine.</t>
  </si>
  <si>
    <t>Hydrocortisone (100 mg) and d-amphetamine (20 mg) were administered orally to 16 healthy male and female volunteers in a four-session, placebo-controlled, within-subject, crossover design.</t>
  </si>
  <si>
    <t>To prevent stomach irritation, subjects received rantidine hydrochloride before each experimental session.</t>
  </si>
  <si>
    <t>Dependent measures included self-reported mood and subjective effects (Addiction Research Center inventory, the profile of mood states, and a series of visual analogue scales), vital signs, salivary cortisol, and psychomotor performance.</t>
  </si>
  <si>
    <t>Hydrocortisone elevated salivary cortisol levels, produced modest dysphoria,</t>
  </si>
  <si>
    <t xml:space="preserve"> and reduced subjects' reports of wanting more drug.</t>
  </si>
  <si>
    <t>However, hydrocortisone pretreatment did not affect any of the physiological, behavioral, or subjective effects of d-amphetamine.</t>
  </si>
  <si>
    <t>In contrast to the effects of glucocorticoids in rodent studies, these results indicate that an acute increase in cortisol does not enhance the psychostimulant effects of d-amphetamine in humans.</t>
  </si>
  <si>
    <t>Title = Drug interactions as a cause of overanticoagulation on phenprocoumon or acenocoumarol predominantly concern antibacterial drugs.</t>
  </si>
  <si>
    <t>Abstract = The risk of hemorrhage when coumarin anticoagulants are used sharply increases when the international normalized ratio (INR) is &amp;gt; or = 6.0.</t>
  </si>
  <si>
    <t>Such overanticoagulation may be caused by drug interactions.</t>
  </si>
  <si>
    <t>We performed a case-control study among previously stable outpatients of an anticoagulation clinic using phenprocoumon or acenocoumarol to identify changes in the use of potentially interacting drugs related to overanticoagulation.</t>
  </si>
  <si>
    <t>Three hundred case patients with INR values &amp;gt; or = 6.0 were compared with 302 randomly selected matched control subjects with INR values within the target zone.</t>
  </si>
  <si>
    <t>Information on changes in the use of 87 potentially interacting drugs in the 4 weeks before the index day was collected by interviewing patients and by reviewing the anticoagulant medical record.</t>
  </si>
  <si>
    <t>Forty-five potentially interacting drugs were not used in the 4-week study period, and only 15 drugs were used by at least 10 patients.</t>
  </si>
  <si>
    <t>For a number of drugs, too few patients had a relevant change in use to judge their association with overanticoagulation.</t>
  </si>
  <si>
    <t>A course of a combination product of sulfamethoxazole and trimethoprim strongly increased the risk of overanticoagulation (adjusted odds ratio, 24.2; 95% confidence interval [CI], 2.8 to 209.1; population attributable risk percentage [PAR%], 5.7%), especially in patients receiving acenocoumarol.</t>
  </si>
  <si>
    <t>Penicillins were associated with a risk of overanticoagulation of 2.4 (95% CI, 1.00 to 5.5); the corresponding PAR% was 3.4%.</t>
  </si>
  <si>
    <t>The effect was confined to amoxicillin (INN, amoxicilline) plus clavulanic acid.</t>
  </si>
  <si>
    <t>Drug interactions as a cause of overanticoagulation predominantly concerned antibacterial drugs.</t>
  </si>
  <si>
    <t>If possible, the use of sulfamethoxazole-trimethoprim and amoxicillin plus clavulanic acid should be avoided in patients receiving coumarins.</t>
  </si>
  <si>
    <t>If there is no therapeutic alternative available, increased monitoring of INR values is warranted to prevent overanticoagulation and potential bleeding complications.</t>
  </si>
  <si>
    <t>Title = Effects of combination psychotropic drug treatment on heart rate variability in psychiatric patients.</t>
  </si>
  <si>
    <t>Abstract = The aim of this study was to evaluate the effects of combination psychotropic drug treatment on heart rate variability (HRV), which was mainly controlled by the parasympathetic nervous system.</t>
  </si>
  <si>
    <t>Mean R-R intervals (mRR) and coefficient of variation (CV), an index of HRV, were studied in 22 psychiatric patients and 21 age- and sex-matched healthy controls.</t>
  </si>
  <si>
    <t>Next, in the patient group focusing on both anticholinergic and antidopaminergic properties, combination psychotropic drug daily doses were converted into biperiden milligram equivalents (BPDeq) and chlorpromazine milligram equivalents (CPZeq), respectively.</t>
  </si>
  <si>
    <t>The relationship between mRR and CV and these equivalent dosages was examined.</t>
  </si>
  <si>
    <t>A significant reduction in both mRR (P &amp;lt; 0.05) and CV (P &amp;lt; 0.05) was found in the patient group.</t>
  </si>
  <si>
    <t>In addition, significant negative correlations were observed between the dose of BPDeq and mRR (P &amp;lt; 0.05), and between the dose of BPDeq and CV (P &amp;lt; 0.005).</t>
  </si>
  <si>
    <t>In contrast, no significant correlations were observed between the dose of CPZeq and either parameter.</t>
  </si>
  <si>
    <t>These findings suggest that the effects of combination psychotropic drug treatment on HRV are mainly due to their anticholinergic properties.</t>
  </si>
  <si>
    <t>Therefore, CV is a useful indicator to assess the parasympathetic activity of psychiatric patients under combination psychotropic drug treatment.</t>
  </si>
  <si>
    <t>Title = Desflurane reduces the effective therapeutic infusion rate (ETI) of cisatracurium more than isoflurane, sevoflurane, or propofol.</t>
  </si>
  <si>
    <t>Abstract = The present study investigated the interaction between the cumulative dose requirements of cisatracurium and anesthesia with isoflurane, sevoflurane, desflurane or propofol using closed-loop feedback control.</t>
  </si>
  <si>
    <t>Fifty-six patients (18-85 yr, vitrectomies of more than one hour) were studied.</t>
  </si>
  <si>
    <t>In the volatile anesthetics groups, anesthesia was maintained by 1.3 MAC of isoflurane, sevoflurane or desflurane; in the propofol group, anesthesia was maintained by a continuous infusion of 6-8 mg.kg(-1).hr(-1) propofol.</t>
  </si>
  <si>
    <t>After bolus application of 0.1 mg.kg(-1) cisatracurium, a T1%-level of 10% of control level (train-of-four stimulation every 20 sec) was maintained using closed-loop feedback controlled infusion of cisatracurium.</t>
  </si>
  <si>
    <t>The effective therapeutic infusion rate (ETI) was estimated from the asymptotic steady-state infusion rate Iss.</t>
  </si>
  <si>
    <t>The Iss was derived from fitting an asymptotic line to the measured cumulative dose requirement curve.</t>
  </si>
  <si>
    <t>The ETI of the different groups was compared using Kruskal-Wallis- test, followed by rank sum test, corrected for the number of comparisons, P &amp;lt;0.05 was regarded as showing significant difference.</t>
  </si>
  <si>
    <t>ETI in the isoflurane group was 35.6 +/- 8.6 microg.m(-2).min(-1), in the sevoflurane group 36.4+/- 11.9 microg m(-2).min(-1), in the desflurane group 23.8 +/- 6.3 microg.m(-2).min(-1).</t>
  </si>
  <si>
    <t>The ETI of the volatile anesthetic groups were all significantly lower than the ETI in the propofol group at 61.7 +/- 25.3 microg.m(-2).min(-1) (P &amp;lt;0.002).</t>
  </si>
  <si>
    <t>The ETI in the desflurane group was significantly lower than in all other groups (P &amp;lt;0.02).</t>
  </si>
  <si>
    <t>In comparison to propofol, isoflurane, sevoflurane and desflurane reduce the cumulative dose requirements of cisatracurium to maintain a 90% neuromuscular blockade by 42%, 41% and 60%, respectively.</t>
  </si>
  <si>
    <t>Title = Centrally mediated effects of bromocriptine on cardiac sympathovagal balance.</t>
  </si>
  <si>
    <t>Abstract = Bromocriptine, a dopamine agonist, is known to lower cardiovascular mortality in L-dopa-treated patients with Parkinson's disease</t>
  </si>
  <si>
    <t>, probably by reducing the cardiac sympathetic activity.</t>
  </si>
  <si>
    <t>We aimed at unmasking the central effects of bromocriptine on the heart by power spectrum analysis.</t>
  </si>
  <si>
    <t>Ten healthy subjects (aged 31+/-2 years) in supine and sitting positions were evaluated after the administration of bromocriptine (2.5 mg) alone and after pharmacological peripheral D(2)-like blockade by domperidone (20 mg).</t>
  </si>
  <si>
    <t>We calculated (autoregressive method) the following: the low-frequency (LF) component (an index of cardiac sympathetic tone), the high-frequency (HF) component (an index of cardiac vagal tone), and the LF/HF ratio (an index of cardiac sympathovagal balance).</t>
  </si>
  <si>
    <t xml:space="preserve">With subjects in the supine position, bromocriptine alone induced a significant increase in the LF component and the LF/HF ratio, </t>
  </si>
  <si>
    <t>together with a reduction in norepinephrine plasma levels and blood pressure values.</t>
  </si>
  <si>
    <t>These conflicting effects can be explained as the combined result of direct and indirect (reflex-mediated) actions of bromocriptine in vivo.</t>
  </si>
  <si>
    <t>No changes in cardiac autonomic drive were observed with subjects in the sitting position.</t>
  </si>
  <si>
    <t>After domperidone pretreatment, bromocriptine induced a reduction in the LF component and in the LF/HF ratio.</t>
  </si>
  <si>
    <t>The sitting position caused an increase in heart rate and in the LF/HF ratio.</t>
  </si>
  <si>
    <t>We demonstrated both peripheral and central effects of bromocriptine.</t>
  </si>
  <si>
    <t>In particular, pretreatment with a peripheral antagonist (domperidone) allowed us to unmask the central effect of bromocriptine on cardiac sympathetic drive.</t>
  </si>
  <si>
    <t>Title = Observation and experiment with the efficacy of drugs: a warning example from a cohort of nonsteroidal anti-inflammatory and ulcer-healing drug users.</t>
  </si>
  <si>
    <t>Abstract = Observational data are well suited for many types of medical research, especially when randomized controlled trials are inappropriate.</t>
  </si>
  <si>
    <t>However, some researchers have attempted to justify routine use of observational data in situations in which randomized controlled trials are normally conducted.</t>
  </si>
  <si>
    <t xml:space="preserve">Literature searches cannot be used to directly compare the results of the two types of research, </t>
  </si>
  <si>
    <t>because invalid observational studies normally are not publishable in the journal literature.</t>
  </si>
  <si>
    <t>The author created a study (1989-1994) to determine the efficacy of one exposure (ulcer-healing drugs) in preventing the serious upper gastrointestinal toxicity associated with another exposure (nonsteroidal anti-inflammatory drugs (NSAIDs)).</t>
  </si>
  <si>
    <t>A cohort of subjects from Tayside, Scotland, receiving both NSAIDs and ulcer-healing drugs appeared to experience a large rise in their risk of gastric bleeding and perforation (e.g., the rate ratio was 10.00 (95% confidence interval: 6.68, 14.97) when this cohort was compared with one receiving NSAIDs alone).</t>
  </si>
  <si>
    <t>This increased risk was due to confounding.</t>
  </si>
  <si>
    <t>Thus, use of a "restricted cohort design" was not able to eliminate uncontrollable bias.</t>
  </si>
  <si>
    <t>It is possible that if many different studies were carried out, then observational research would be found to be only occasionally useful for studying drug efficacy.</t>
  </si>
  <si>
    <t>Title = Lack of pharmacokinetic and pharmacodynamic interaction between rizatriptan and paroxetine.</t>
  </si>
  <si>
    <t>Abstract = Rizatriptan is a potent, oral 5-HT(1B/1D) agonist with a rapid onset of action being investigated for the acute treatment of migraine.</t>
  </si>
  <si>
    <t>This study examined the clinical and pharmacolinetic interaction between rizatriptan and the selective serotonin reuptake inhibitor, paroxetine.</t>
  </si>
  <si>
    <t>In this two-period crossover study, 12 healthy young subjects (6 males and 6 females) received 1 mg rizatriptan following 14 days of treatment with placebo or paroxetine (20 mg once daily).</t>
  </si>
  <si>
    <t>Plasma was sampled for rizatriptan and N-monodesmethyl rizatriptan, a minor but active metabolite of rizatriptan.</t>
  </si>
  <si>
    <t>Safety evaluations included monitoring for adverse events, vital signs, and visual analog scale assessment of mood.</t>
  </si>
  <si>
    <t>Plasma levels of rizatriptan and N-monodesmethyl rizatriptan were not altered when rizatriptan was administered with paroxetine compared to the placebo.</t>
  </si>
  <si>
    <t>Clinically, coadministration of rizatriptan with paroxetine was well tolerated.</t>
  </si>
  <si>
    <t>Blood pressure, heart rate, and temperature changes during the observation period did not differ to a clinically significant degree when rizatriptan was administered with paroxetine compared to the placebo.</t>
  </si>
  <si>
    <t>No effects on mood occurred following treatment with the combination compared to rizatriptan alone.</t>
  </si>
  <si>
    <t>Adverse events following rizatriptan administration with paroxetine were similar to those reported when rizatriptan was given with the placebo.</t>
  </si>
  <si>
    <t>Title = The effects of combined treatment with beta 1-selective receptor antagonists and lipid-lowering drugs on fat metabolism and measures of fatigue during moderate intensity exercise: a placebo-controlled study in healthy subjects.</t>
  </si>
  <si>
    <t>Abstract = We examined the effects of different combinations of beta 1-selective adrenoceptor blockers and lipid-lowering drugs, on fat metabolism and fatigue during moderate intensity exercise in 14 healthy young volunteers.</t>
  </si>
  <si>
    <t>The study was a randomized crossover design, each subject completing 5, 90 min walks at 50% of predetermined maximal oxygen uptake (VO2 max), one following each 3 day treatment period with either: atenolol 100 mg and bezafibrate 400 mg, atenolol 100 mg and fluvastatin 40 mg, metoprolol CR 100 mg and bezafibrate 400 mg, metoprolol CR 100 mg and fluvastatin 40 mg, or placebo.</t>
  </si>
  <si>
    <t>Plasma free fatty acid (FFA) concentration during exercise was significantly reduced on all treatments, in comparison with placebo, P = 0.0001.</t>
  </si>
  <si>
    <t>Following 90 min of exercise FFA levels were as follows: placebo 573 mumol l-1 (105-1041), metoprolol CR + fluvastatin 277 mumol l-1 (0-647), metoprolol CR + bezafibrate 182 mumol l-1 (0-396), atenolol + fluvastatin 211 mumol l-1 (0-511), and atenolol + bezafibrate 123 mumol l-1 (0-352).</t>
  </si>
  <si>
    <t>Total fat oxidation during exercise was also reduced on all treatments in comparison with placebo: 38.1% (2-74), compared with 29.1% (0-61) on metoprolol CR + fluvastatin, P = 0.02, 26.2% (2-51) on metoprolol CR + bezafibrate, P = 0.002, 25.5% (3-48) on atenolol + fluvastatin, P = 0.009, and 22.8% (0-47) on atenolol + bezafibrate treatment, P = 0.0002.</t>
  </si>
  <si>
    <t>Plasma ammonia concentration was elevated on all treatments during exercise in comparison with placebo.</t>
  </si>
  <si>
    <t>After 90 min of exercise, plasma ammonia levels were as follows: placebo 37 mumol l-1 (0-84), metoprolol CR + fluvastatin 56 mumol l-1 (2-110), metoprolol CR + bezafibrate 79 mumol l-1 (0-167), atenolol + fluvastatin 90 mumol l-1 (10-170), and atenolol + bezafibrate 100 mumol l-1 26-174).</t>
  </si>
  <si>
    <t>In comparison with placebo, metoprolol CR + fluvastatin had the least adverse impact on measures of perceived exertion and the 'feeling scale' during exercise.</t>
  </si>
  <si>
    <t>Metoprolol CR + bezafibrate, atenolol + fluvastatin, and atenolol + bezafibrate treatments had greater adverse effects, particularly on perceived 'cardiorespiratory effort' and 'feeling scale' scores.</t>
  </si>
  <si>
    <t>In healthy volunteers, combinations of beta 1-selective blockers and lipid-lowering drugs were associated with significant reductions in fat metabolism,</t>
  </si>
  <si>
    <t xml:space="preserve"> increased plasma ammonia levels, and raised the perception of effort during exercise, in comparison with placebo.</t>
  </si>
  <si>
    <t>Metoprolol CR + fluvastatin had the least effect, combinations metoprolol CR + bezafibrate and atenolol + fluvastatin had intermediate effects, and atenolol + bezafibrate had the most adverse effect.</t>
  </si>
  <si>
    <t>Title = Effects of age on cardiovascular responses to adrenaline in man.</t>
  </si>
  <si>
    <t xml:space="preserve">Abstract = Whereas the effects of ageing on beta-receptor mediated responses have been extensively studied in vitro and in vivo using the beta-adrenoceptor agonist isoprenaline, </t>
  </si>
  <si>
    <t>little is known regarding ageing induced changes in responses to endogenous catecholamines.</t>
  </si>
  <si>
    <t>In the present study, we assessed age-related changes in cardiac responses to the endogenous beta-adrenoceptor agonist adrenaline and the influence of age-related changes in arterial baroreflex function on these responses.</t>
  </si>
  <si>
    <t>Adrenaline alone was infused in 14 young subjects, age 30 +/- 2 years (eight males, six females), and 18 older subjects (six males, 12 females), age 60 +/- 2 years, and together with ganglionic blockade (trimetaphan) in seven young and 11 older subjects.</t>
  </si>
  <si>
    <t>Adrenaline was infused at 3-4 incremental rates, each rate for 8 min.</t>
  </si>
  <si>
    <t>Cardiac function was assessed by echocardiography.</t>
  </si>
  <si>
    <t>Adrenaline alone, at infusion rates 20-160 ng kg-1 min-1 caused similar increases in heart rate in the two groups.</t>
  </si>
  <si>
    <t xml:space="preserve">In contrast, adrenaline caused larger increases in stroke volume, ejection fraction, cardiac index and systolic blood pressure </t>
  </si>
  <si>
    <t>and larger decreases in end-systolic wall stress and diastolic blood pressure in the young compared with older subjects.</t>
  </si>
  <si>
    <t>Older females exhibited the smallest increases in stroke volume index and ejection fraction.</t>
  </si>
  <si>
    <t>With concomitant ganglionic blockade, all above cardiovascular responses to adrenaline were similar in the young and older group.</t>
  </si>
  <si>
    <t>Plasma adrenaline increased similarly in the two groups.</t>
  </si>
  <si>
    <t>We conclude that ganglionic blockade does not unmask an age-related decrease in cardiovascular responses to adrenaline (in contrast to isoprenaline).</t>
  </si>
  <si>
    <t>A concomitant ageing induced decrease in neuronal uptake (which applies to adrenaline, but not isoprenaline) may explain such a differential effect.</t>
  </si>
  <si>
    <t>Title = Fluoxetine, but not tricyclic antidepressants, potentiates the 5-hydroxytryptophan-mediated increase in plasma cortisol and prolactin secretion in subjects with major depression or with obsessive compulsive disorder.</t>
  </si>
  <si>
    <t>Abstract = It has been suggested that the clinical efficacy of chronic treatment with selective serotonin reuptake inhibitors (SSRIs) such as fluoxetine and perhaps all antidepressants is due to their ability to enhance serotonergic activity.</t>
  </si>
  <si>
    <t>The effects of chronic treatment with fluoxetine or tricyclic antidepressants on the L-5-hydroxytryptophan (200 mg, L-5-HTP; PO)-induced increases in plasma cortisol and prolactin (PRL) concentrations were studied in patients with major depression or obsessive compulsive disorder (OCD).</t>
  </si>
  <si>
    <t>Administration of L-5-HTP increased plasma cortisol and PRL levels in medicated and unmedicated patients with major depression or OCD.</t>
  </si>
  <si>
    <t>The L-5-HTP-induced cortisol and PRL responses were significantly higher in fluoxetine-treated than in tricyclic-treated or unmedicated major depressed patients.</t>
  </si>
  <si>
    <t>The latter two groups did not differ significantly in their cortisol or PRL responses to L-5-HTP.</t>
  </si>
  <si>
    <t>The L-5-HTP-induced increases in cortisol and PRL in fluoxetine-treated patients with major depression or OCD were not significantly different.</t>
  </si>
  <si>
    <t>The results suggest that fluoxetine, but not tricyclic antidepressants, potentiates 5-HT receptor-mediated stimulation of cortisol and PRL secretion in humans, consistent with available evidence that fluoxetine treatment, but not tricyclic antidepressants, increases central serotonergic activity in patients with MD or OCD by a presynaptic mechanism.</t>
  </si>
  <si>
    <t>Title = Medroxyprogesterone acetate addition or substitution for tamoxifen in advanced tamoxifen-resistant breast cancer: a phase III randomized trial. Australian-New Zealand Breast Cancer Trials Group.</t>
  </si>
  <si>
    <t>Abstract = To determine whether a strategy of adding medroxyprogesterone acetate (MPA) to tamoxifen (TAM) is superior to the substitution of MPA for TAM among women with advanced breast cancer and disease progressing on TAM.</t>
  </si>
  <si>
    <t>To assess the patterns or response and subsequent progression in sites and tissues according to prior involvement and treatment.</t>
  </si>
  <si>
    <t>Two-hundred-fifteen postmenopausal women with advanced breast cancer progressing on TAM after receiving TAM for at least six months were randomized: 109 to add MPA 500 mg/day orally (TAM + MPA), and 106 to stop TAM and to substitute MPA.</t>
  </si>
  <si>
    <t>There were no significant differences between the groups with respect to complete plus partial response rates: TAM + MPA 10%, MPA 9%, median time to progression TAM + MPA 3.0 months, MPA 4.5 months, or median overall survival, TAM + MPA 17.2 months, MPA 18.4 months.</t>
  </si>
  <si>
    <t>In a multivariate model, prognostic factors significant for a shorter time to disease progression were worse for performance status, involvement of more than one tissue, prior radiotherapy, and shorter time from recurrence after primary therapy to randomization.</t>
  </si>
  <si>
    <t xml:space="preserve">Adjusting for these factors, treatment with TAM + MPA was associated with a higher relative risk for disease progression, with a hazards ratio of 1.31, </t>
  </si>
  <si>
    <t>but this was not significant (95% confidence interval, 0.98 to 1.74; P = .067).</t>
  </si>
  <si>
    <t>However, in an exploratory analysis, the time to disease progression, among patients with progesterone receptor positive (PR+) tumors, was 6.3 months with MPA versus 2.9 months with TAM + MPA, with a hazards ratio of 1.92 (95% confidence interval, 1.12 to 3.32; P = .02).</t>
  </si>
  <si>
    <t>There was a significant interaction, P = .04, between PR status and treatment, indicating an advantage to treatment substitution for those who have PR+ tumors.</t>
  </si>
  <si>
    <t>Tumor response occurred in 14% of assessed metastatic sites.</t>
  </si>
  <si>
    <t>Subsequent progression occurred in a new tissue alone in 13% of patients, in both new and previously involved (old) tissues in 76%, and in old tissues only in 11%.</t>
  </si>
  <si>
    <t>In 23% of patients, progression occurred only at a new site, in 50% at both old and new sites, and in 27% only at old sites.</t>
  </si>
  <si>
    <t>No significant differences in the patterns of response or progression were seen in the different treatment groups.</t>
  </si>
  <si>
    <t>Among women with breast cancer whose disease is progressing after at least six months of treatment with TAM, there is no advantage to maintaining TAM when MPA is to be given.</t>
  </si>
  <si>
    <t>An overall effect of treatment on the pattern of failure at old sites or at new sites or tissues cannot be discerned.</t>
  </si>
  <si>
    <t>Title = Zolmitriptan (311C90) does not interact with fluoxetine in healthy volunteers.</t>
  </si>
  <si>
    <t>Abstract = Zolmitriptan (Zomig, formerly 311C90) is a selective 5-hydroxytryptamine (5-HT)1B/1D-receptor agonist with central and peripheral activity for the acute treatment of migraine.</t>
  </si>
  <si>
    <t>This randomized, placebo-controlled, crossover study investigated the effects of fluoxetine administration on the pharmacokinetics and pharmacodynamics of zolmitriptan.</t>
  </si>
  <si>
    <t>Twenty volunteers were given single doses of fluoxetine 20 mg or an identical placebo daily for 28 days prior to receiving a single 10 mg oral dose of zolmitriptan.</t>
  </si>
  <si>
    <t>Sixteen volunteers completed the two treatment phases.</t>
  </si>
  <si>
    <t>The pharmacokinetic parameters of zolmitriptan and its metabolites were not significantly affected by fluoxetine pretreatment.</t>
  </si>
  <si>
    <t>The pharmacodynamic effects of zolmitriptan were also unaffected by fluoxetine pretreatment.</t>
  </si>
  <si>
    <t>There were small, clinically insignificant increases in blood pressure following zolmitriptan which were unaltered by fluoxetine.</t>
  </si>
  <si>
    <t>Zolmitriptan was well tolerated when given alone or concomitantly with fluoxetine.</t>
  </si>
  <si>
    <t>These results indicate that there is no contraindication to the use of zolmitriptan in patients treated concurrently with selective serotonin reuptake inhibitors and that no adjustment of the zolmitriptan dose is required in these circumstances.</t>
  </si>
  <si>
    <t>Title = Pharmacokinetic and pharmacodynamic interaction between the lipoxygenase inhibitor MK-0591 and the cyclooxygenase inhibitor ibuprofen in man.</t>
  </si>
  <si>
    <t>Abstract = Twelve healthy male subjects participated in a double-blind, placebo-controlled, randomized, three-period, crossover study to investigate the safety, tolerability, biochemical activity and pharmacokinetics of ibuprofen, a cyclooxygenase inhibitor and MK-0591, a 5-lipoxygenase inhibitor, given as single entities and in combination.</t>
  </si>
  <si>
    <t>Each subject received for three consecutive 8-day periods, separated by 1 week washout, each of the following treatments: ibuprofen 600 mg three times a day with 125 mg MK-0591 twice a day, ibuprofen 600 mg three times a day with placebo for MK-0591 and MK-0591 125 mg twice a day with placebo for ibuprofen.</t>
  </si>
  <si>
    <t>Cyclooxygenase inhibition was measured by platelet thromboxane (TxB2) generation test, and 5-lipoxygenase inhibition was measured by urinary leukotriene E4 excretion and ex vivo LTB4 generation in calcium-ionophore-stimulated blood.</t>
  </si>
  <si>
    <t>TxB2 suppression on day 8 by ibuprofen was not affected by concomitant treatment with MK-0591.</t>
  </si>
  <si>
    <t>MK-0591 alone had no effect on TxB2 generation.</t>
  </si>
  <si>
    <t>Leukotriene biosynthesis was inhibited by more than 90% by MK-0591 alone and by combined treatment,</t>
  </si>
  <si>
    <t xml:space="preserve"> while ibuprofen alone had no effect.</t>
  </si>
  <si>
    <t xml:space="preserve">Coadministration appears to affect the pharmacokinetics of MK-0591 (decrease of area under the plasma concentration-vs-time curve [AUC] and maximum plasma concentrations [Cmax]) </t>
  </si>
  <si>
    <t>and of ibuprofen (increase of AUC and half-lives of elimination (t1/2) of the (S)-enantiomer, increase of t1/2 the (R)-enantiomer).</t>
  </si>
  <si>
    <t>Combined treatment had no effect on creatinine clearance nor on the number and intensity of the reported adverse experiences.</t>
  </si>
  <si>
    <t>Title = Comparative pharmacokinetics of oral and intravenous ifosfamide/mesna/methylene blue therapy.</t>
  </si>
  <si>
    <t>Abstract = Oral treatment with ifosfamide results in dose-limiting encephalopathy.</t>
  </si>
  <si>
    <t>Methylene blue is effective in reversal and prophylaxis of this side effect.</t>
  </si>
  <si>
    <t>In the present study, the pharmacokinetics of ifosfamide after iv and po therapy in combination with prophylactic administration of methylene blue were investigated.</t>
  </si>
  <si>
    <t>Nine patients with metastatic non-small cell lung cancer were treated by a combination of ifosfamide (3 days), sodium 2-mercaptoethane sulfonate (4 days), and etoposide (8 days).</t>
  </si>
  <si>
    <t>Cycles were repeated every 28 days.</t>
  </si>
  <si>
    <t>Ifosfamide was administered orally, with the exception of one of the first two cycles, when it was administered as a short infusion (randomly assigned).</t>
  </si>
  <si>
    <t>The patients received methylene blue in doses of 50 mg po 3 times daily; an initial dose of 50 mg was given the evening before chemotherapy.</t>
  </si>
  <si>
    <t>Urine samples were collected over the entire treatment period, and concentrations of ifosfamide and its major metabolite, 2-chloroethylamine, were measured by gas liquid chromatography.</t>
  </si>
  <si>
    <t>By the same technique, 2- and 3-dechloroethylifosfamide were determined in plasma and urine.</t>
  </si>
  <si>
    <t>Overall alkylating activity in urine was assayed by reaction of the alkylating metabolites with 4-(4'-nitrobenzyl)-pyridine.</t>
  </si>
  <si>
    <t>The chemotherapeutic regimen was well-tolerated by all of the patients studied.</t>
  </si>
  <si>
    <t>There was no evidence of a shift in the metabolic pattern dependent on the route of administration.</t>
  </si>
  <si>
    <t xml:space="preserve">From the data, we conclude that methylene blue has a neuroprotective effect </t>
  </si>
  <si>
    <t>and that the pharmacokinetics of ifosfamide are not influenced by its comedication.</t>
  </si>
  <si>
    <t>Title = Zolpidem 10 mg given at daytime is not antagonized by 300 mg caffeine in man.</t>
  </si>
  <si>
    <t>Abstract = Caffeine counteracts various effects of traditional benzodiazepines (BZDs).</t>
  </si>
  <si>
    <t>As zolpidem, a short-acting hypnotic, is an atypical GABAA-BZD agonist, we investigated when caffeine would counteract the effects of zolpidem as well.</t>
  </si>
  <si>
    <t>In daytime study I, zolpidem 10 mg (capsule) and caffeine 150 or 300 mg (in decaffeinated coffee) were given, alone and in combinations, to parallel groups (n = 15-17) of healthy students in double-blind and placebo-controlled manner.</t>
  </si>
  <si>
    <t>Objective and subjective tests were done before and 45 min and 90 min after intake.</t>
  </si>
  <si>
    <t>Ranked delta values (changes from baseline) were analysed by one-way contrast ANOVA and Scheffe's tests.</t>
  </si>
  <si>
    <t>In daytime study II, four healthy subjects took zolpidem 10 mg alone, and together with blinded caffeine 250 mg or (at -45 min) erythromycin 750 mg.</t>
  </si>
  <si>
    <t>Objective and subjective effects were measured and plasma zolpidem concentrations assayed at baseline and 45 min and 90 min after zolpidem intake.</t>
  </si>
  <si>
    <t xml:space="preserve">In study I, practice effects after placebo (ad + 30%) were seen for letter cancellation and digit symbol substitution </t>
  </si>
  <si>
    <t>but not for flicker fusion tests.</t>
  </si>
  <si>
    <t xml:space="preserve">Zolpidem alone significantly impaired (P &amp;lt; 0.05 vs delta placebo) letter cancellation and digit symbol substitution at 45 min and 90 min, lowered the flicker fusion threshold at 45 min, </t>
  </si>
  <si>
    <t>and caused subjective drowsiness, mental slowness, clumsiness and feeling of poor performance.</t>
  </si>
  <si>
    <t>Caffeine alone showed a non-significant trend to improve objective performance.</t>
  </si>
  <si>
    <t>The combined effects of zolpidem and either dose of caffeine matched those measured after zolpidem alone.</t>
  </si>
  <si>
    <t>Zolpidem + caffeine 300 mg was not stronger than zolpidem + caffeine 150 mg in impairing immediate memory and causing subjective sedation.</t>
  </si>
  <si>
    <t xml:space="preserve">In study II, zolpidem caused objective and subjective sedation; </t>
  </si>
  <si>
    <t>neither caffeine nor erythromycin modulated the effects of zolpidem or plasma zolpidem concentrations.</t>
  </si>
  <si>
    <t>The sedative effects of 10 mg of zolpidem are not antagonized by 150-300 mg of caffeine in pharmacodynamic or pharmacokinetic terms.</t>
  </si>
  <si>
    <t>Title = The influence of cisapride and clarithromycin on QT intervals in healthy volunteers.</t>
  </si>
  <si>
    <t>Abstract = Recently a few cases of long QT syndrome were reported during treatment with cisapride.</t>
  </si>
  <si>
    <t xml:space="preserve">In most of these cases, risk factors for cardiac arrhythmias or pharmacologic interactions might have been involved, </t>
  </si>
  <si>
    <t>and the role of cisapride remained unclear.</t>
  </si>
  <si>
    <t>Macrolides such as clarithromycin potentially interact with the metabolic elimination of cisapride and have overlapping indication areas.</t>
  </si>
  <si>
    <t>We therefore studied whether combined treatment with clarithromycin and cisapride leads to pharmacokinetic changes and increased QT intervals.</t>
  </si>
  <si>
    <t>The study was an open, randomized, 2-way crossover study with washout periods of 1 week.</t>
  </si>
  <si>
    <t>Twelve healthy volunteers were recruited.</t>
  </si>
  <si>
    <t>Treatments were cisapride (10 mg 4 times a day) for 10 days with concomitant clarithromycin (500 mg twice a day) from days 6 through 10, or clarithromycin (500 mg twice a day) for 10 days combined with cisapride (10 mg 4 times a day) from days 6 through 10.</t>
  </si>
  <si>
    <t>Frequent ECG recordings were performed for 24 hours before drug treatment (baseline).</t>
  </si>
  <si>
    <t>After 5 days of monotherapy and combination therapy, frequent ECG recordings and assessments of plasma drug levels were performed for 24 hours.</t>
  </si>
  <si>
    <t>Clarithromycin alone was associated with a minimal increase in QTc intervals.</t>
  </si>
  <si>
    <t>Monotherapy with 10 mg cisapride 4 times a day led to a concentration-dependent QTc elevation, amounting to 6 ms during steady state.</t>
  </si>
  <si>
    <t>Combination of cisapride and clarithromycin caused an average QTc increase of 25 ms above pretreatment values and 3-fold increases in cisapride concentrations.</t>
  </si>
  <si>
    <t>QTc elevations after cisapride or clarithromycin alone remained within the normal range of diurnal variation.</t>
  </si>
  <si>
    <t>Coadministration of cisapride and clarithromycin produced a substantial QT prolongation.</t>
  </si>
  <si>
    <t>The data support the recently purported interaction between cisapride and clarithromycin and thus the filed contraindication to combine these drugs.</t>
  </si>
  <si>
    <t>Title = Clinical implications of warfarin interactions with five sedatives.</t>
  </si>
  <si>
    <t>Abstract = The intensity, uniformity and time course of anticoagulant interference by phenobarbital, secobarbital, glutethimide, chloral hydrate and methaqualone were systematically investigated in 16 patients receiving coumarin therapy.</t>
  </si>
  <si>
    <t>Each subject received an individualized fixed daily dose of warfarin and served as his own pre- and postsedative treatment control.</t>
  </si>
  <si>
    <t>Prothrombin times were measured four times weekly during five long-term experiments.</t>
  </si>
  <si>
    <t xml:space="preserve">Anticoagulant inhibition was observed during the administration of phenobarbital, secobarbital and glutethimide; </t>
  </si>
  <si>
    <t>there was no significant change in prothrombin test results during the trials of chloral hydrate and methaqualone.</t>
  </si>
  <si>
    <t>Barbiturates and glutethimide should not be administered to patients receiving coumarin drugs.</t>
  </si>
  <si>
    <t>The concurrent use of drugs from these groups is decreasing according to a survey of 200 hospital medical records.</t>
  </si>
  <si>
    <t>Chloral hydrate and methaqualone interact pharmacologically with orally administered anticoagulant agents, but the effect is not clinically significant.</t>
  </si>
  <si>
    <t>It is concluded that chloral hydrate and methaqualone may be administered safely without additional caution in prothrombin test monitoring during oral anticoagulant therapy.</t>
  </si>
  <si>
    <t>Title = Unaltered ibuprofen-induced faecal blood loss upon coadministration of moclobemide.</t>
  </si>
  <si>
    <t>Abstract = The influence of moclobemide on ibuprofen-induced faecal blood loss was investigated in 24 volunteers.</t>
  </si>
  <si>
    <t>The subjects were randomly assigned to one of two groups and received from day 1 until day 14 either moclobemide 150 mg t.i.d.(group A) or placebo t.i.d.(group B).</t>
  </si>
  <si>
    <t>On days 8-14, when moclobemide concentrations in group A were at steady state, all volunteers additionally received ibuprofen (600 mg t.i.d).</t>
  </si>
  <si>
    <t>From day 15 to 21, all subjects received placebo alone.</t>
  </si>
  <si>
    <t>Faecal blood loss (FBL) was quantified daily by the 51Cr-labelled erythrocyte method.</t>
  </si>
  <si>
    <t>As expected for ibuprofen, a significant increase in FBL during the second week of the study was observed.</t>
  </si>
  <si>
    <t>There was no difference in FBL between the two treatment groups (moclobemide or placebo).</t>
  </si>
  <si>
    <t>Similar FBL values were observed in both groups (group A vs B): during the first week the FBL values were (mean +/- SD) 0.40 +/- 0.23 ml/day vs 0.55 +/- 0.53 ml/day on days 1-3 and 0.40 +/- 0.21 ml/day vs 0.37 +/- 0.13 ml/day on days 4-7.</t>
  </si>
  <si>
    <t>The increase in FBL during the second week was comparable in both groups, with and without moclobemide (days 8-10: 0.78 +/- 0.59 ml/day vs 0.80 +/- 0.58 ml/day; days 11-14: 1.49 +/- 0.95 ml/day vs 1.28 +/- 0.62 ml/day).</t>
  </si>
  <si>
    <t>A decline in FBL was observed during the third week under placebo in both groups, but baseline values were not reached during the observation period.</t>
  </si>
  <si>
    <t>Again there was no difference between the two groups (days 15-17: 0.91 +/- 0.52 ml/day vs 0.92 +/- 0.47 ml/day; days 18-21: 0.74 +/- 0.30 ml/day vs 0.68 +/- 0.48 ml/day).</t>
  </si>
  <si>
    <t>No statistically significant interaction was found between week and type of treatment, indicating that no significant influence of moclobemide on the ibuprofen-induced faecal blood loss occurred.</t>
  </si>
  <si>
    <t>No notable pharmacokinetic interaction between moclobemide and ibuprofen was observed.</t>
  </si>
  <si>
    <t>Moclobemide plasma concentration-time profiles with and without concomitantly administered ibuprofen were superimposable.</t>
  </si>
  <si>
    <t>The results demonstrate that the concomitant administration of ibuprofen and moclobemide to healthy volunteers does not result in a clinically significant interaction, either at the pharmacodynamic (faecal blood loss) or at the pharmacokinetic level.</t>
  </si>
  <si>
    <t>Title = An evaluation of the quinolone-theophylline interaction using the Food and Drug Administration spontaneous reporting system.</t>
  </si>
  <si>
    <t>Abstract = A review of the Food and Drug Administration's spontaneous reporting system identified 48 reports of adverse events in patients who received concomitant therapy with ciprofloxacin (n = 39) or norfloxacin (n = 9) and theophylline.</t>
  </si>
  <si>
    <t>The mean (SD) age of these cases was 68.4 (18.5) years; 25 patients (52%) were female.</t>
  </si>
  <si>
    <t>The mean percent change in theophylline concentrations was 114%, with a range of 32% to 308% following the addition of a quinolone to the patient's theophylline regimen.</t>
  </si>
  <si>
    <t>Fourteen (36%) of the 39 patients receiving ciprofloxacin and three (33%) of the nine patients receiving norfloxacin experienced a seizure.</t>
  </si>
  <si>
    <t>The accumulated evidence suggests that extreme caution should be used when quinolones are prescribed in conjunction with theophylline, particularly in elderly patients.</t>
  </si>
  <si>
    <t>Further research is required to identify risk factors that will more specifically predict the magnitude of the interaction.</t>
  </si>
  <si>
    <t>Title = Absence of drug interaction between temafloxacin and low dose heparin.</t>
  </si>
  <si>
    <t>Abstract = An open 5-day study was conducted in 12 healthy male volunteers to determine the potential for drug interaction between low dose standard heparin and temafloxacin, a new fluorinated quinolone antibiotic.</t>
  </si>
  <si>
    <t>Heparin 5000IU was administered subcutaneously on the morning of the first and last study days and temafloxacin 600mg was administered twice daily for 4 days.</t>
  </si>
  <si>
    <t>The mean change in activated factor X (antifactor Xa) concentration relative to baseline 2h after coadministration was similar to that after heparin alone.</t>
  </si>
  <si>
    <t xml:space="preserve">Likewise, changes in activated partial prothrombin time, prothrombin time and thrombin time were similar after either heparin alone or concomitant temafloxacin administration, </t>
  </si>
  <si>
    <t>indicating the absence of interaction between temafloxacin and low dose standard heparin in healthy volunteers.</t>
  </si>
  <si>
    <t>Title = Interaction study between Org 10172, a low molecular weight heparinoid, and acetylsalicylic acid in healthy male volunteers.</t>
  </si>
  <si>
    <t>Abstract = Potential interactions between Org 10172 (Lomoparan, i.v. bolus injection of 3,250 anti-Xa units followed by 750 units twice daily s.c. for 8 days) and acetylsalicylic acid (ASA) (500 mg orally 14 and 2 h before i.v. Org 10172 administration) were studied in eight healthy male volunteers using an open, randomised three-way cross-over design.</t>
  </si>
  <si>
    <t>Except for moderate bruising at venepuncture and s.c. injection sites which were equally distributed over all three treatments (Org 10172 alone, ASA alone, Org 10172 and ASA combined), no side effects were observed.</t>
  </si>
  <si>
    <t>The effects of the separate drugs on several haemostatic parameters were as expected, although the prolongations in bleeding time after ASA were highly variable and tended to be somewhat more pronounced after the combination (p greater than 0.05).</t>
  </si>
  <si>
    <t>Org 10172 did not influence the inhibiting effects of ASA on platelet function nor the functional recovery afterwards, as evaluated by thromboxane A2 (TXA2) generation and collagen-induced platelet aggregation.</t>
  </si>
  <si>
    <t>Furthermore, no important interactions were observed with regard to the coagulation tests and plasma anti-Xa activity.</t>
  </si>
  <si>
    <t>Although this study did not entirely exclude small interactions between Org 10172 and ASA in this relatively small group of subjects, these effects are probably without clinical significance.</t>
  </si>
  <si>
    <t>Title = Allopurinol in the treatment of American cutaneous leishmaniasis.</t>
  </si>
  <si>
    <t xml:space="preserve">Abstract = Pentavalent antimony, the generally accepted treatment for leishmaniasis, is given parenterally, and it is expensive </t>
  </si>
  <si>
    <t>and not readily available in developing countries.</t>
  </si>
  <si>
    <t>An inexpensive, orally administered compound would be a substantial advance in treatment.</t>
  </si>
  <si>
    <t>Previous studies in vitro have shown synergism between allopurinol and pentavalent antimony in tissue-culture systems.</t>
  </si>
  <si>
    <t>We designed this clinical study to determine whether synergism could be demonstrated in patients.</t>
  </si>
  <si>
    <t>We performed a randomized, controlled study of the efficacy of allopurinol plus meglumine antimoniate (Glucantime), as compared with meglumine antimoniate alone, in patients with cutaneous leishmaniasis, who were recruited from a village in southeastern Colombia.</t>
  </si>
  <si>
    <t>In addition, those who declined injections were treated with allopurinol alone, and those who declined any treatment were considered controls.</t>
  </si>
  <si>
    <t>All the patients were followed for one year after the completion of treatment.</t>
  </si>
  <si>
    <t>Lesions that healed completely at three months and remained healed during follow-up were considered to be cured.</t>
  </si>
  <si>
    <t>The cure rate for patients treated with meglumine antimoniate was 36 percent; the addition of allopurinol increased the rate to 74 percent (P less than 0.001).</t>
  </si>
  <si>
    <t>Treatment with allopurinol alone yielded a cure rate of 80 percent (P less than 0.001).</t>
  </si>
  <si>
    <t>There were no cures among the untreated patients.</t>
  </si>
  <si>
    <t>There was no significant difference between the cure rate with allopurinol plus meglumine antimoniate and that with allopurinol alone.</t>
  </si>
  <si>
    <t>No major toxic effects were observed.</t>
  </si>
  <si>
    <t>For the treatment of American cutaneous leishmaniasis, the combination of allopurinol and meglumine antimoniate is significantly more effective than meglumine antimoniate alone, probably because of the efficacy of allopurinol alone, which appears to be as good as the combination.</t>
  </si>
  <si>
    <t>Title = [Nitroglycerin reduces requirement of pancuronium in surgical patients].</t>
  </si>
  <si>
    <t>Abstract = We performed a study on 34 adult surgical patients between 15 and 56 years of age, to evaluate whether synergism between nitroglycerin and pancuronium exists or not.</t>
  </si>
  <si>
    <t>Neuromuscular (NM) transmission was measured by electromyography of the thenar muscle using transcutaneous electrodes.</t>
  </si>
  <si>
    <t>Anesthesia was induced by droperidol 0.2 mg.kg-1, fentanyl 50 micrograms, thiamylal 150-250 mg, and succinylcholine 1 mg.kg-1, and maintained with nitrous oxide and O2 (67:33) supplemented with repeated i.v. doses of fentanyl (within 15 micrograms.kg-1).</t>
  </si>
  <si>
    <t>Pancuronium 4 mg was given at the 20% recovery from succinylcholine induced NM block.</t>
  </si>
  <si>
    <t>Sequential i.v. doses of pancuronium 1 mg were injected repeatedly at the every 20% recovery until the end of operation.</t>
  </si>
  <si>
    <t>To control blood pressure, nitroglycerin, ranging from 0 to 5 micrograms.kg-1.min-1, was given intravenously.</t>
  </si>
  <si>
    <t>The linear multiple regression analysis was performed between the dose of pancuronium (micrograms.kg-1.hr-1) and the dose of nitroglycerin (micrograms.kg-1.min-1), the age, sex, or body weight of the patients.</t>
  </si>
  <si>
    <t>The results show that the dose of pancuronium decreases with increasing dose of nitroglycerin.</t>
  </si>
  <si>
    <t>No relationship was found between the dose of pancuronium and the age, sex, or body weight of the patients.</t>
  </si>
  <si>
    <t>In conclusion, nitroglycerin reduces requirement of pancuronium in surgical patients.</t>
  </si>
  <si>
    <t>Title = Effect of central cholinergic neurotransmission enhancement by pyridostigmine on the growth hormone secretion elicited by clonidine, arginine, or hypoglycemia in normal and obese subjects.</t>
  </si>
  <si>
    <t>Abstract = Obesity is associated with an impairment of the GH secretion elicited by all stimuli known to date, but the basic mechanism of this alteration is unknown.</t>
  </si>
  <si>
    <t>To determine whether obesity is associated with a chronic state of tonic somatostatin secretion, several tests with GH stimuli with or without pyridostigmine were undertaken in both obese subjects and matched controls.</t>
  </si>
  <si>
    <t>Pyridostigmine reduces somatostatin release from the hypothalamus by increasing central cholinergic neurotransmission.</t>
  </si>
  <si>
    <t xml:space="preserve">The administration of clonidine (300 micrograms, orally) to obese subjects did not modify basal GH values (1.9 +/- 0.7 micrograms/L at 90 min), while in control subjects the clonidine-induced GH peak was 13.1 +/- 1.6 micrograms/L. </t>
  </si>
  <si>
    <t>Pretreatment with pyridostigmine (120 mg, orally) notably increased clonidine-stimulated GH secretion in both the obese (6.9 +/- 1.8 micrograms/L) and control (17.6 +/- 2.7 micrograms/L) subjects.</t>
  </si>
  <si>
    <t>Since clonidine acts by releasing endogenous GHRH, similar studies were undertaken employing arginine, which presumably enhances GH release by reducing somatostatin discharge.</t>
  </si>
  <si>
    <t>Arginine administration in obese subjects induced an increase in GH levels of 5 +/- 2.3 micrograms/L,</t>
  </si>
  <si>
    <t xml:space="preserve"> which was significantly smaller than that in the matched control subjects (13.3 +/- 2.4 micrograms/L).</t>
  </si>
  <si>
    <t>Pretreatment with pyridostigmine increased the arginine action toward a GH peak of 12.2 +/- 2.2 micrograms/L in the obese and 21.6 +/- 2.5 micrograms/L in control subjects.</t>
  </si>
  <si>
    <t>As a third hypothalamic stimulus of GH secretion, trials of insulin-induced hypoglycemia were carried out.</t>
  </si>
  <si>
    <t>Hypoglycemia induced an increase in GH levels in obese subjects of 12.2 +/- 1.8 micrograms/L, which was higher than that produced by any other stimulus</t>
  </si>
  <si>
    <t>, but lower than that in control subjects (28.4 +/- 5.5 micrograms/L).</t>
  </si>
  <si>
    <t>In contrast with the previous two GH stimuli, pretreatment with pyridostigmine did not modify the hypoglycemia-induced GH release in either obese or normal subjects.</t>
  </si>
  <si>
    <t>Our results lend support to the view that clonidine acts through GH-releasing hormone release and arginine by reducing somatostatin discharge from the hypothalamus.</t>
  </si>
  <si>
    <t>In addition, they seem to indicate that hypoglycemia acts by a combination of both mechanisms, mainly through a reduction in somatostatin release.</t>
  </si>
  <si>
    <t>These findings support the idea that obesity is associated with a state of chronic somatostatin hypersecretion as the basis for the derangements in GH secretion.</t>
  </si>
  <si>
    <t>Title = Myopathy and rhabdomyolysis associated with lovastatin-gemfibrozil combination therapy.</t>
  </si>
  <si>
    <t>Abstract = The Food and Drug Administration documents the receipt of 12 case reports of severe myopathy or rhabdomyolysis associated with concomitant use of lovastatin and gemfibrozil, including 10 voluntary postmarketing, and 2 required, reports.</t>
  </si>
  <si>
    <t>All patients had serum creatine kinase levels of more than 10,000 U/L, 4 tested showed myoglobinuria, and 5 had acute renal failure.</t>
  </si>
  <si>
    <t>The patients' symptoms resolved when both drugs were discontinued.</t>
  </si>
  <si>
    <t>For the first year of marketing of lovastatin, spontaneous reports of myopathy with documentation of creatine kinase level were reviewed for the use of lovastatin, gemfibrozil, and combination therapy.</t>
  </si>
  <si>
    <t>The median creatine kinase level in reports involving concomitant lovastatin and gemfibrozil use was 15,250 U/L, 20 times that in reports with gemfibrozil use alone and 30 times that in reports with lovastatin use alone.</t>
  </si>
  <si>
    <t>Because of the potential for severe myopathy and life-threatening rhabdomyolysis, and given alternative drug combinations for treating hyperlipoproteinemia, the use of lovastatin in combination with gemfibrozil is to be discouraged.</t>
  </si>
  <si>
    <t>Title = Local hemodynamic effects of serotonin and ketanserin in healthy subjects: studies in the forearm.</t>
  </si>
  <si>
    <t>Abstract = The vascular effects of serotonin and the selective 5-HT2 antagonist ketanserin were investigated in the forearm of healthy subjects.</t>
  </si>
  <si>
    <t>The drugs were infused into the brachial artery in doses that did not elicit systemic hemodynamic effects (0.1-80 ng/kg/min for serotonin and 5-125 ng/kg/min for ketanserin).</t>
  </si>
  <si>
    <t>The interaction between serotonin and ketanserin was studied by combined infusions of serotonin with ketanserin, and the relative 5-HT2 and alpha 1-adrenoceptor blocking potencies of ketanserin were studied by simultaneous infusions of the selective alpha 1-agonist methoxamine, the indirect sympathomimetic drug tyramine, and serotonin with two doses of ketanserin.</t>
  </si>
  <si>
    <t>Forearm blood flow (FBF) was measured by venous occlusion plethysmography.</t>
  </si>
  <si>
    <t>Heart rate and intra-arterial blood pressure were recorded continuously.</t>
  </si>
  <si>
    <t>All doses of serotonin induced an initial transient vasodilation that was followed by a steady vasodilation for the lower doses (0.1-10 ng/kg/min) and a steady vasoconstriction for the highest dose of serotonin (p less than 0.05).</t>
  </si>
  <si>
    <t>Ketanserin induced a dose-dependent vasodilation, which was significant from the dose of 15 ng/kg/min (p less than 0.05).</t>
  </si>
  <si>
    <t>The vasodilation induced by serotonin (1 ng/kg/min) was significantly enhanced by ketanserin, whereas the vasoconstriction elicited by serotonin of 80 ng/kg/min was reversed by ketanserin (p less than 0.05).</t>
  </si>
  <si>
    <t>The vasoconstriction induced by methoxamine and tyramine was attenuated at a lower dose of ketanserin than the vascular response induced by serotonin.</t>
  </si>
  <si>
    <t>It is concluded that serotonin acts mainly as a vasodilatator in healthy subjects, whereas only at very high doses is vasoconstriction mediated by 5-HT2 receptors observed.</t>
  </si>
  <si>
    <t>The vasodilation induced by ketanserin is most likely due to its alpha 1-adrenoceptor blocking potencies.</t>
  </si>
  <si>
    <t>Title = Safety: cimetidine and concomitant theophylline or warfarin--drug interactions and their implications.</t>
  </si>
  <si>
    <t>Abstract = Theophylline and warfarin are two drugs whose interactions with cimetidine may have clinically significant effects.</t>
  </si>
  <si>
    <t>Therefore, recent efficacy studies comparing cimetidine 800 mg at bedtime (HS) with 300 mg QID included studies of interactions between cimetidine and these agents.</t>
  </si>
  <si>
    <t>Thirty healthy men were stratified into three age groups: 18 to 35, 36 to 53, and 54 to 70 years and were given 300 mg QID of anhydrous theophylline sustained-action tablets.</t>
  </si>
  <si>
    <t>When steady state was reached (nine days), cimetidine was begun concomitantly in a dosage of 300 mg QID or 800 mg HS for ten days.</t>
  </si>
  <si>
    <t>Three days after cimetidine was started, morning and evening trough theophylline serum levels were monitored.</t>
  </si>
  <si>
    <t>The area under the theophylline serum level-time curve (AUC) was determined on days 5 and 10 of the cimetidine regimen.</t>
  </si>
  <si>
    <t>Upon discontinuation of cimetidine, morning and evening trough serum theophylline levels were measured to determine when all subjects had returned to precimetidine steady-state conditions.</t>
  </si>
  <si>
    <t>A new baseline AUC was then obtained and concomitant administration of the alternate cimetidine regimen was started.</t>
  </si>
  <si>
    <t>Serum theophylline levels were measured as with the first cimetidine regimen.</t>
  </si>
  <si>
    <t>Theophylline was continued for an additional ten days with monitoring of trough levels, after the second cimetidine regimen was completed.</t>
  </si>
  <si>
    <t>AUC was measured after precimetidine steady-state conditions were reached.</t>
  </si>
  <si>
    <t>Steady-state theophylline levels were increased less by the 800-mg HS cimetidine regimen than by the 300-mg QID regimen.</t>
  </si>
  <si>
    <t xml:space="preserve">Although both regimens significantly (P less than 0.05) increased the theophylline AUC and maximum serum concentration (Cmax) in all age groups, </t>
  </si>
  <si>
    <t>the effect of cimetidine 800 mg HS was significantly less for all subject data combined and particularly for the oldest groups of subjects, indicating that the theophylline-cimetidine interaction is age-related.</t>
  </si>
  <si>
    <t>New theophylline steady-state levels were achieved by day 5 of concomitant cimetidine administration, and precimetidine theophylline serum trough levels, Cmax, and AUC were observed five days after discontinuation of both cimetidine regimens.</t>
  </si>
  <si>
    <t>The effects of the same two cimetidine regimens on the pharmacodynamics and pharmacokinetics of warfarin were also evaluated in 25 patients stabilized on anticoagulant therapy.</t>
  </si>
  <si>
    <t>The preliminary data indicate that patients with a baseline prothrombin time ratio (PTR) of less than 2.0 would not be expected to exceed a PTR greater than 2.5 after two weeks of concomitant administration of cimetidine at either dosage.(ABSTRACT TRUNCATED AT 400 WORDS)</t>
  </si>
  <si>
    <t>Title = Lack of interaction between cimetidine and buspirone.</t>
  </si>
  <si>
    <t>Abstract = Simultaneous administration of cimetidine and many benzodiazepine anxiolytics has resulted in decreased body clearance and marked prolongation of the half-life of these agents.</t>
  </si>
  <si>
    <t>The pharmacokinetic interaction of buspirone, a new nonbenzodiazepine anxiolytic, and cimetidine was studied in 10 healthy male volunteers.</t>
  </si>
  <si>
    <t>Each received, in order, buspirone 45 mg/day (days 1-7), no drug (days 8-14), cimetidine 1 g/day (days 15-21), buspirone 45 mg/day plus cimetidine 1 g/day (days 22-28), and cimetidine 1 g/day (days 29-31).</t>
  </si>
  <si>
    <t>Buspirone and 1-pyrimidinyl piperazine (1-PP), an active metabolite, pharmacokinetics, urinary excretion of cimetidine, a manual dexterity test, the Stroop color-word interference test, and a visual analog mood scale were evaluated on each treatment.</t>
  </si>
  <si>
    <t>There were no significant (p greater than 0.05) differences among treatments for any measurement except for a slight (31%) but significant (p less than 0.05) increase in the 1-PP Cmax value.</t>
  </si>
  <si>
    <t xml:space="preserve">These results suggest that within the normal therapeutic dosage ranges for both drugs, </t>
  </si>
  <si>
    <t>it is unlikely that a clinically significant interaction between them will occur.</t>
  </si>
  <si>
    <t>Title = Cardiovascular effects of caffeine and nifedipine.</t>
  </si>
  <si>
    <t>Abstract = Because caffeine and nifedipine may have opposing effects on intracellular calcium concentration, a possible interaction between these agents on blood pressure and heart rate was examined.</t>
  </si>
  <si>
    <t>With a randomized, double-blind, crossover design, 10 normal, caffeine-abstaining subjects received caffeine, 300 mg, or placebo followed by nifedipine, 10 mg, or placebo.</t>
  </si>
  <si>
    <t>Caffeine increased blood pressure, whereas nifedipine reduced it and caused a reflex increase in heart rate.</t>
  </si>
  <si>
    <t>With caffeine pretreatment, nifedipine decreased blood pressure significantly more than with placebo pretreatment.</t>
  </si>
  <si>
    <t>However, nifedipine reduced blood pressure to the same absolute level on both the caffeine and placebo pretreatment days.</t>
  </si>
  <si>
    <t>The reflex increase in heart rate after nifedipine was not affected by prior caffeine or placebo administration.</t>
  </si>
  <si>
    <t>Caffeine pretreatment does not alter the cardiovascular responses to nifedipine but the pressor effect of caffeine is completely reversed by subsequent nifedipine administration.</t>
  </si>
  <si>
    <t>Title = Psychomotor, respiratory and neuroendocrinological effects of nalbuphine and haloperidol, alone and in combination, in healthy subjects.</t>
  </si>
  <si>
    <t>Abstract = 1. Actions and interactions on performance and respiration of single intramuscular doses of 0.15 mg kg-1 nalbuphine and oral haloperidol twice daily for 2 days were studied double-blind and cross-over in 12 healthy volunteers.</t>
  </si>
  <si>
    <t>2. Objective measurements of performance (choice reaction, tracking, attention, flicker fusion, Maddox wing, digit symbol substitution) and respiratory function (minute volume, end-tidal carbon dioxide), and subjective assessments on visual analogue scales were done at baseline and 1 h, 2.5 h and 4 h after the injection of nalbuphine.</t>
  </si>
  <si>
    <t>Plasma concentrations of nalbuphine were estimated by radioreceptor ([3H]-dihydromorphine) assay, and those of prolactin and growth hormone by radioimmunoassay.</t>
  </si>
  <si>
    <t>3. Nalbuphine affected digit substitution, reaction time, extraocular muscle balance and flicker recognition, and depressed respiration most clearly 1 and 2.5 h post injection.</t>
  </si>
  <si>
    <t>Motor skills were impaired only briefly.</t>
  </si>
  <si>
    <t xml:space="preserve">Haloperidol alone proved inert on performance but enhanced the decremental effects of nalbuphine on digit substitution and exophoria at 1 h. </t>
  </si>
  <si>
    <t>It did not interact with nalbuphine on the ventilatory function.</t>
  </si>
  <si>
    <t>4. Plasma concentrations of nalbuphine expressed as morphine equivalents ranged from 5 to 52 ng ml-1, indicating considerable mu-opiate affinity.</t>
  </si>
  <si>
    <t>Treatment with haloperidol increased plasma prolactin moderately whilst nalbuphine raised it markedly 1 and 2.5 h post injection.</t>
  </si>
  <si>
    <t>Nalbuphine elevated plasma growth hormone at 1 h post injection only.</t>
  </si>
  <si>
    <t>Title = Pharmacokinetic and pharmacodynamic interactions of propafenone and cimetidine.</t>
  </si>
  <si>
    <t>Abstract = The pharmacokinetics and pharmacodynamics of the extensively metabolized antiarrhythmic agent propafenone were assessed alone and during concomitant administration of cimetidine.</t>
  </si>
  <si>
    <t>Twelve healthy subjects were given successively the following treatments: propafenone 225 mg q8h plus cimetidine placebo; cimetidine 400 mg q8h plus propafenone placebo; and propafenone 225 mg plus cimetidine 400 mg q8h.</t>
  </si>
  <si>
    <t>After a minimum of 5 days on each regimen, plasma drug concentrations and electrocardiogram conduction intervals were measured during a drug washout period.</t>
  </si>
  <si>
    <t>The maximum concentration of propafenone in plasma was 993 +/- 532 ng/mL when propafenone was given alone compared with 1230 +/- 591 ng/mL when propafenone was given with cimetidine (P = .0622).</t>
  </si>
  <si>
    <t>Differences in tmax, t1/2, and Cp ss did not approach statistical significance when propafenone alone was compared with propafenone plus cimetidine.</t>
  </si>
  <si>
    <t>When compared with cimetidine, propafenone significantly increased the PR interval from 161 +/- 5 msec to 192 +/- 6 msec (P less than .01) and the QRS duration from 89 +/- 3 msec to 98 +/- 4 msec (P less than .01).</t>
  </si>
  <si>
    <t>Combination therapy caused a modest additional increase in QRS duration to 103 +/- 3 msec (P less than .01).</t>
  </si>
  <si>
    <t>In conclusion, cimetidine caused small changes in propafenone pharmacokinetics and pharmacodynamics; but these changes are unlikely to be clinically important.</t>
  </si>
  <si>
    <t>Title = The paradoxical effect of cimetidine and ranitidine on glibenclamide pharmacokinetics and pharmacodynamics.</t>
  </si>
  <si>
    <t>Abstract = The potential interactions between H2-receptor antagonists, cimetidine and ranitidine, and glibenclamide were studied in 15 non-smoking male volunteers.</t>
  </si>
  <si>
    <t>The study consisted of six treatment phases.</t>
  </si>
  <si>
    <t>Treatment A (3 h oral glucose tolerance test) consisted of 75 g dextrose in 300 ml carbonated water.</t>
  </si>
  <si>
    <t>Treatment B consisted of one 5 mg tablet of glibenclamide in addition to a glucose tolerance test.</t>
  </si>
  <si>
    <t>Treatment C, cimetidine 300 mg orally four times daily for 4 days and Treatment D, ranitidine 150 mg orally twice daily for 4 days were administered in a randomized, crossover fashion.</t>
  </si>
  <si>
    <t>On day 3 of Treatments C and D, subjects received an oral glucose tolerance test.</t>
  </si>
  <si>
    <t>On day 4 of Treatments C and D, subjects received 5 mg of glibenclamide in addition to cimetidine (Treatment E) or ranitidine (Treatment F) and an oral glucose tolerance test.</t>
  </si>
  <si>
    <t>Compared with the control treatment, cimetidine increased the glibenclamide AUC (973 vs 710 ng ml-1 h),</t>
  </si>
  <si>
    <t xml:space="preserve"> but during ranitidine dosing glibenclamide AUC (726 ng ml-1 h) was not significantly different from the control.</t>
  </si>
  <si>
    <t>Apparent oral glibenclamide clearance decreased from 8.25 l h-1 under the control treatment to 6.0 l h-1 following cimetidine but was unchanged during ranitidine (7.97 l h-1).</t>
  </si>
  <si>
    <t>Plasma glucose concentrations were unexpectedly higher when glibenclamide was administered with cimetidine or ranitidine (glucose AUC 237 mg dl-1 h, 228 mg dl-1 h) when compared with glibenclamide administered alone (195 mg dl-1 h, P less than 0.0001).</t>
  </si>
  <si>
    <t>Plasma insulin concentrations were significantly elevated when H2-receptor antagonists and glibenclamide were administered concurrently.(ABSTRACT TRUNCATED AT 250 WORDS)</t>
  </si>
  <si>
    <t>Title = The effect of methotrimeprazine on arterial blood gases in human volunteers.</t>
  </si>
  <si>
    <t>Abstract = Since methotrimeprazine proved to be both an effective tranquilizer and analgesic, its effect in a tranquilizing dose of 0.15 mg/kg on the arterial blood gases was determined in human volunteers.</t>
  </si>
  <si>
    <t>Because of the known potentiating effect of some phenothiazines on the narcotic-analgesic induced respiratory depression and analgesia, the effect of methotrimeprazine on the meperidine-induced respiratory depression was also studied.</t>
  </si>
  <si>
    <t>Before, and at five minute intervals after the administration of the test drugs, PaO2, PaCO2 and pH were determined by a Radiometer Copenhagen Blood Gas Analyzer (Radiometer Copenhagen, 72 Endruvej, Denmark) through a Riley-needle.</t>
  </si>
  <si>
    <t>Continuous ECG lead II tracings were taken during the experiment.</t>
  </si>
  <si>
    <t>No significant decrease in PaO2 or increase in PaCO2 (P less than 0.01) was observed in 6 healthy volunteers (mean age = 25 yrs) after 0.15 mg/kg i.v. methotrimeprazine.</t>
  </si>
  <si>
    <t xml:space="preserve">In 19 volunteers (mean age = 32 yrs), the intravenous infusion of 1.5 mg/kg meperidine caused significant decrease in PaO2 </t>
  </si>
  <si>
    <t>and increase in PaCO2 five minutes after its administration.</t>
  </si>
  <si>
    <t>The combined administration of both drugs to 6 volunteers (mean age = 23 yr) caused initially the same decrease in PaO2 as after meperidine alone with subsequent increase in PaO2 over normal levels, however, the PaCO2 significantly increased both as compared to baseline values and as compared with meperidine alone.</t>
  </si>
  <si>
    <t>The pH reductions after the combination of both drugs were greater than after meperidine alone, which in combination with the PaCO2 values confirms the potentiation of meperidine-induced respiratory depression by methotrimeprazine.</t>
  </si>
  <si>
    <t>The results indicate the methotrimeprazine alone causes no significant respiratory depression, but it potentiates the respiratory depression caused by meperidine.</t>
  </si>
  <si>
    <t>Title = The incidence, magnitude, and time course of the amiodarone-warfarin interaction.</t>
  </si>
  <si>
    <t>Abstract = Eight patients concurrently treated with amiodarone and warfarin sodium were studied to characterize the interaction between these drugs.</t>
  </si>
  <si>
    <t>All fulfilled the following criteria: (1) stable and therapeutic prothrombin time (PT) at baseline, defined as at least two consecutive PTs obtained within two weeks before beginning amiodarone therapy that varied by less than or equal to 15%; (2) no warfarin dosage adjustment in the two weeks prior to amiodarone therapy; (3) no other drugs given that alter coagulation study results; and (4) follow-up PTs obtained 1, 2, 4, and 8 weeks after initiation of amiodarone treatment.</t>
  </si>
  <si>
    <t>A clinically significant change in PT was defined as greater than 15%.</t>
  </si>
  <si>
    <t>Mean baseline PT was 19.8 s for patients receiving 5.99 mg/d of warfarin sodium.</t>
  </si>
  <si>
    <t>Patients had a mean maximum increase in PT of 44% (range, 22% to 108%), which occurred during the first two weeks.</t>
  </si>
  <si>
    <t>In six patients, the PT returned to within 15% of baseline by week 4 or 8, and the daily warfarin requirement had decreased by 35% (range, 25% to 50%).</t>
  </si>
  <si>
    <t>Two patients had PTs varying by greater than 15% from baseline at week 8 despite a 33% reduction in warfarin dosage in each case.</t>
  </si>
  <si>
    <t>No patient in this series encountered complications of anticoagulant therapy, perhaps due to early recognition and dosage reduction.</t>
  </si>
  <si>
    <t>Although the mechanism remains unclear, our study indicates that amiodarone potentiation of warfarin effects occurs in all patients, occurs in the first two weeks of amiodarone therapy, variably increases PT by 22% to 108%, and lowers the warfarin requirement by 25% to 50%.</t>
  </si>
  <si>
    <t>We recommend a 25% prophylactic reduction of warfarin dosage and weekly measurements of PT for one month when amiodarone therapy is initiated.</t>
  </si>
  <si>
    <t>Title = Probucol with colestipol in the treatment of hypercholesterolemia.</t>
  </si>
  <si>
    <t>Abstract = The effects of therapy with 1 g of probucol and 20 g of colestipol were compared with those of the drugs used singly on 47 patients with hypercholesterolemia in a double-blind, double-placebo, diet-controlled, crossover trial that lasted 18 months.</t>
  </si>
  <si>
    <t>The probucol and colestipol combination, but neither drug alone, reduced mean serum low-density-lipoprotein (LDL)-cholesterol levels from 242 +/- 51 (SE) mg/dL during the diet and placebo phase to 171 +/- 41 mg/dL.</t>
  </si>
  <si>
    <t xml:space="preserve">Probucol significantly lowered high-density-lipoprotein (HDL)-cholesterol levels </t>
  </si>
  <si>
    <t>and increased LDL:HDL-cholesterol ratios.</t>
  </si>
  <si>
    <t>Combination therapy did not change LDL:HDL cholesterol ratios.</t>
  </si>
  <si>
    <t>Probucol alone or in combination reduced very-low-density-lipoprotein cholesterol levels, despite concomitant elevations of serum triglyceride levels caused by colestipol in the combination protocol.</t>
  </si>
  <si>
    <t>Gastrointestinal side effects of single drugs were abolished when drugs were used in combination.</t>
  </si>
  <si>
    <t>Compared with the values in the diet-placebo phase, LDL-cholesterol levels were reduced by more than 20% in 81% of patients, by more than 30% in 49%, and by more than 40% in 17%.</t>
  </si>
  <si>
    <t>This drug combination proved to be safer and have greater hypocholesterolemic effects in more patients than other marketed drug treatments.</t>
  </si>
  <si>
    <t>Title = Effect of cimetidine premedication on morphine-induced ventilatory depression.</t>
  </si>
  <si>
    <t>Abstract = The potential respiratory interaction between morphine and cimetidine was studied by determining resting ventilation, PETCO2 and ventilatory response to added carbon dioxide in eight healthy volunteers on three separate occasions following administration of : (1) cimetidine 600 mg p.o., (2) morphine 10 mg IM, (3) morphine 10 mg IM preceded by cimetidine 600 mg p.o. Individual entry into the study was randomized and separated by at least one week.</t>
  </si>
  <si>
    <t>All measurements were determined at time 0, 30, 60, 120, 180, 240, 360, 480, 600, 720 minutes and at the end of 24 hours.</t>
  </si>
  <si>
    <t>In addition, serum morphine levels were measured in six subjects during the first six hours following morphine administration.</t>
  </si>
  <si>
    <t>Cimetidine alone had negligible respiratory effects.</t>
  </si>
  <si>
    <t>Morphine alone reduced resting ventilation, elevated PETCO2 and reduced the ventilatory response to added CO2, while the morphine-cimetidine combination caused a more profound depression of the CO2 response and delay in its recovery.</t>
  </si>
  <si>
    <t>No significant difference between resting ventilation and PETCO2 was observed.</t>
  </si>
  <si>
    <t>We conclude that cimetidine premedication interacts with morphine to prolong the respiratory depression but the magnitude of this interaction is small and clinically insignificant in healthy subjects.</t>
  </si>
  <si>
    <t>Caution, however, should be exercised in susceptible patients.</t>
  </si>
  <si>
    <t>Title = The responsiveness of human eccrine sweat glands to choline and carbachol. Application to the study of peripheral cholinergic functioning in Alzheimer-type dementia.</t>
  </si>
  <si>
    <t>Abstract = The responsiveness of human eccrine sweat glands to intradermally injected choline and carbachol was studied in vivo using a plastic paint impression method.</t>
  </si>
  <si>
    <t>Both drugs exerted consistent dose-related effects, choline being significantly less potent than carbachol.</t>
  </si>
  <si>
    <t>The responses to both drugs attained a maximum level approximately 3 min after the injection, but the responses to choline had a less pronounced peak and declined more slowly than the response to carbachol.</t>
  </si>
  <si>
    <t>The response to choline, but not the response to carbachol, was antagonised by hemicholinium-3.</t>
  </si>
  <si>
    <t>Young males showed greater responsiveness to both drugs than young females, this being reflected in higher maxima of the dose-response curves obtained for the males.</t>
  </si>
  <si>
    <t>Smaller responses to both drugs were observed in old females than in young females, this being reflected in lower maxima of the dose-response curves obtained for the elderly group.</t>
  </si>
  <si>
    <t>A group of elderly female patients with clinical diagnoses of Alzheimer-type dementia showed smaller responses to both drugs than the group of non-demented elderly females.</t>
  </si>
  <si>
    <t>The results show that choline can stimulate eccrine sweat glands, possibly by an indirect mechanism involving active uptake and metabolic conversion to acetylcholine.</t>
  </si>
  <si>
    <t>The reduced responsiveness seen in the patients suffering from Alzheimer-type dementia could reflect either a loss of function of cholinergic sympathetic neurones or impaired functioning of the sweat glands themselves.</t>
  </si>
  <si>
    <t>Title = [2 epidemics of arsenical encephalopathy in the treatment of trypanosomiasis, Uganda, 1992-1993].</t>
  </si>
  <si>
    <t>Abstract = Since 1988, the french non-governmental organisation Medecins Sans Frontieres is running a control program of human african trypanosomiasis in the district of Moyo, North-Uganda.</t>
  </si>
  <si>
    <t>Between 1988 and 1993, more than 7,000 patients were diagnosed and treated.</t>
  </si>
  <si>
    <t>Since 1988, it has been noted that incidence of melarsoprol reaction had increased systematically between June and October of each year, indicating strong seasonal variation.</t>
  </si>
  <si>
    <t>In 1992 and 1993, two outbreaks of arsenical reactive encephalopathy (ARE) occurred in the sleeping sickness center of Adjumani.</t>
  </si>
  <si>
    <t>The incidence of ARE suddenly exceeded 10% of the patients treated by melarsoprol during August 1992 and September 1993.</t>
  </si>
  <si>
    <t>The onset of 80% of those "epidemic" cases, occurred between the 5th and the 11th day of treatment.</t>
  </si>
  <si>
    <t>Two retrospective studies were conducted in 1992 (75 cases) and in 1993 (51 cases).</t>
  </si>
  <si>
    <t>Among the risk factors studied, two appear to increase the risk of ARE: the prescription of thiabendazole to treat strongyloidiasis during the melarsoprol cure and the bad general clinical conditions of patients.</t>
  </si>
  <si>
    <t>These observations suggest that exogenous co-factors could be involved in the occurrence of ARE.</t>
  </si>
  <si>
    <t>Recommendations were to avoid administration of diffusible anti-helminthic treatment during the cure, and to improve the general conditions of patients before the cure of melarsoprol.</t>
  </si>
  <si>
    <t>Title = Functional effects of phosphoramidon and captopril on exogenous neuropeptides in human nasal mucosa.</t>
  </si>
  <si>
    <t>Abstract = The functional effects of the intranasal application of exogenous vasoactive intestinal polypeptide (VIP), substance P (SP) and calcitonin gene-related peptide (CGRP) were evaluated in 12 healthy volunteers before and after neutral endopeptidase (NEP) inhibition with phosphoramidon (PA) and angiotensin-converting enzyme (ACE) inhibition with captopril.</t>
  </si>
  <si>
    <t>The three neuropeptides increased nasal airway resistance (NAR) measured by anterior rhinomanometry and superficial capillary blood flow measured by laser Doppler flowmetry (LDF).</t>
  </si>
  <si>
    <t xml:space="preserve">After pretreatment of the nasal mucosa with PA, the effects of VIP, SP and CGRP on the LDF signal, NAR and mucus production were potentiated, </t>
  </si>
  <si>
    <t>whereas local pretreatment with captopril did not modify these functional effects.</t>
  </si>
  <si>
    <t>These observations suggest that NEP, but not ACE, may participate in the catabolism of neuropeptides when applied directly to the human nasal mucosa.</t>
  </si>
  <si>
    <t xml:space="preserve">Furthermore, since these neuropeptides induced nasal obstruction, increased blood flow and rhinorrhea, </t>
  </si>
  <si>
    <t>a decreased activity of the enzymes involved in their degradation could be involved in the physiopathology of rhinitis symptoms.</t>
  </si>
  <si>
    <t>Title = [Termination of early pregnancy by two regimens of mifepristone with misoprostol: a multicentre clinical trial].</t>
  </si>
  <si>
    <t>Abstract = Six hundred women in early pregnancy (&amp;lt; 49 days), who requested medical abortion were randomly allocated into 3 groups.</t>
  </si>
  <si>
    <t>In group 1 (n = 301), an initial dose of mifepristone 50 mg was given, followed by 25 mg every 12 hours up to a total dose of 150 mg mifepristone, plus a single oral dose misoprostol 600 micrograms in the morning of the third day.</t>
  </si>
  <si>
    <t>In group 2 (n = 150), the same regimen of mifepristone was given, but dl-15-methyl-PGF2 alpha (PG05) 1 mg vaginal suppository was inserted on the third day.</t>
  </si>
  <si>
    <t>In group 3 (n = 149), a single dose of mifepristone 200 mg was given and misoprostol 600 micrograms was used as in group 1.</t>
  </si>
  <si>
    <t>The complete abortion rate were 95.3%, 97.3% and 95.4% incomplete abortion rate were 3.0%, 2.0% and 2.6% for group 1, 2 and 3, respectively.</t>
  </si>
  <si>
    <t>No significant difference of the two rates was shown among these 3 groups approximate 82% of the women had lower abdominal pain.</t>
  </si>
  <si>
    <t>The overall, occurrence of diarrhea in PG05 group (38.7%) was significantly higher than that in the other 2 groups (21.6 and 20.1%, respectively) (P &amp;lt; 0.001), and so was the occurrence of vomiting.</t>
  </si>
  <si>
    <t>It was concluded that misoprostol, as an orally-effective prostaglandin, in combination with 2 regimens of mifepristone for induced abortion during early pregnancy was as effective as PG05 vaginal suppository.</t>
  </si>
  <si>
    <t>In addition, it has the advantages of convenience for use, less side effects, easy storage and transfer, and low cost.</t>
  </si>
  <si>
    <t>Title = Lack of interaction between a new antihistamine, mizolastine, and lorazepam on psychomotor performance and memory in healthy volunteers.</t>
  </si>
  <si>
    <t>Abstract = 1. The possible interaction between a new H1 antihistamine, mizolastine, and lorazepam was assessed in a randomised, double-blind, cross-over, placebo-controlled study involving 16 healthy young male volunteers who received mizolastine 10 mg or placebo once daily for 8 days with a 1 week wash-out interval.</t>
  </si>
  <si>
    <t>The interaction of mizolastine, at steady-state, with a single oral dose of lorazepam or placebo was assessed on days 6 or 8 of each treatment period.</t>
  </si>
  <si>
    <t>2. Psychomotor performance and cognitive function were evaluated using objective tests (critical flicker fusion threshold, choice reaction time, tapping, arithmetic calculation, body sway) and self-ratings (visual analogue scale, ARCI) before and at 2, 4, 6 and 8 h after dosing.</t>
  </si>
  <si>
    <t>Short-term memory (Sternberg memory scanning immediate free recall of a word list) and long-term memory (delayed free recall and recognition of words and pictures) were assessed before and at 3 h after dosing.</t>
  </si>
  <si>
    <t>Pharmacodynamic interactions were evaluated by repeated measures ANOVA in a 2 x 2 factorial interaction model.</t>
  </si>
  <si>
    <t>3. Mizolastine, 10 mg once daily, at steady-state, was devoid of sedation and detrimental effect on skilled performance and memory.</t>
  </si>
  <si>
    <t>4. In contrast, a single 2 mg dose of lorazepam produced marked impairment of psychomotor performance, cognitive functions (significant reduction in flicker fusion threshold, tapping and arithmetic calculation and increase in reaction times and body sway) and subjective sedation from 2 to 8 h after dosing.</t>
  </si>
  <si>
    <t>In addition, lorazepam induced an anterograde amnesia, characterised by a decrease in delayed free recall and recognition, and a deficit in short term memory.(ABSTRACT TRUNCATED AT 250 WORDS)</t>
  </si>
  <si>
    <t>Title = Evidence for reduction of norepinephrine uptake sites in the failing human heart.</t>
  </si>
  <si>
    <t>Abstract = This study investigated the role of neuronal uptake of norepinephrine (uptake-1) in human heart failure as a local factor for altering concentrations of norepinephrine at the cardiac myocyte membranes.</t>
  </si>
  <si>
    <t>Several beta-adrenergic neuroeffector defects occur in heart failure.</t>
  </si>
  <si>
    <t>Whether an alteration in norepinephrine uptake-1 occurs is still unresolved.</t>
  </si>
  <si>
    <t>The role of norepinephrine uptake-1 was studied in electrically stimulated (1 Hz, 37 degrees C) human ventricular cardiac preparations and isolated myocardial membranes.</t>
  </si>
  <si>
    <t>The effectiveness of norepinephrine in increasing the force of contraction was decreased in relation to the degree of heart failure.</t>
  </si>
  <si>
    <t>In contrast, the potency of norepinephrine was increased in failing hearts (New York Heart Association functional class IV) in relation to the concentrations producing 50% of the maximal effect (EC50).</t>
  </si>
  <si>
    <t>The EC50 values for isoproterenol, which is not a substrate for norepinephrine uptake-1, were reduced in myocardium in functional classes II to III and IV compared with those in nonfailing myocardium.</t>
  </si>
  <si>
    <t>The uptake inhibitors cocaine and desipramine (3 mumol/liter) potentiated the positive inotropic effects of norepinephrine in nonfailing myocardium (p &amp;lt; 0.05) but not in functional class IV myocardium.</t>
  </si>
  <si>
    <t>Radioligand binding experiments using the uptake inhibitor hydrogen-3 mazindol revealed a significant decrease by approximately 30% in norepinephrine uptake-1 carrier density in functional classes II to III and IV myocardium versus nonfailing myocardium (p &amp;lt; 0.05).</t>
  </si>
  <si>
    <t>In human heart failure, there is a presynaptic defect in the sympathetic nervous system, leading to reduced uptake-1 activity.</t>
  </si>
  <si>
    <t>This defect in the failing heart can be mimicked by the effects of uptake blocking agents, such as cocaine and desipramine, in the nonfailing heart only.</t>
  </si>
  <si>
    <t>Compromised norepinephrine uptake-1 in functional class IV cannot be further increased by cocaine and desipramine.</t>
  </si>
  <si>
    <t>The pathophysiologic consequences could be an increased synaptic concentration of norepinephrine predisposing to adenylyl cyclase desensitization.</t>
  </si>
  <si>
    <t>Title = Interaction between mivacurium and succinylcholine.</t>
  </si>
  <si>
    <t>Abstract = We investigated the interaction between mivacurium and succinylcholine when mivacurium was administered during the early recovery from succinylcholine block.</t>
  </si>
  <si>
    <t>We studied 40 adult patients during propofol-alfentanil-N2O-O2 anesthesia.</t>
  </si>
  <si>
    <t>Neuromuscular function was monitored using an electromyographic method (Relaxograph, Datex, Helsinki, Finland).</t>
  </si>
  <si>
    <t>Patients randomly received either 1.0 mg/kg of succinyl-choline followed by 0.15 mg/kg of mivacurium when the first twitch (T1) during succinylcholine block recovered to 5%, or 0.15 mg/kg of mivacurium without succinylcholine.</t>
  </si>
  <si>
    <t>Serum cholinesterase activity was lower than normal range in two patients and higher than normal range in four patients, but the dibucaine number value was normal in every patient.</t>
  </si>
  <si>
    <t>The mean onset time (3.8 +/- 0.9 min) (mean +/- SD) or maximal neuromuscular block (96.6% +/- 7.2%) of mivacurium did not differ between the groups.</t>
  </si>
  <si>
    <t>The T1 recovery times of mivacurium were slightly shorter (P &amp;lt; 0.05) after succinylcholine administration than without it.</t>
  </si>
  <si>
    <t>During recovery of mivacurium block, the fade was significantly greater, i.e., the train-of-four (TOF) ratio was lower, after succinylcholine administration than without it.</t>
  </si>
  <si>
    <t>Recovery index (T1 25%-75%, mean 4.7 +/- 1.3 min) and the time from the administration of mivacurium to the recovery of TOF ratio 0.7 (mean 20.4 +/- 5.1 min) were not different between the groups.</t>
  </si>
  <si>
    <t>In conclusion, in healthy patients succinylcholine has negligible effects on a subsequent mivacurium-induced neuromuscular block.</t>
  </si>
  <si>
    <t>Title = Interactions of warfarin with drugs and food.</t>
  </si>
  <si>
    <t>Abstract = To evaluate the quality of studies about drugs and food interactions with warfarin and their clinical relevance.</t>
  </si>
  <si>
    <t>MEDLINE and TOXLINE databases from 1966 to October 1993 using the Medical Subject Headings warfarin, drug interactions, and English only.</t>
  </si>
  <si>
    <t>All articles reporting original data on drug and food interactions with warfarin.</t>
  </si>
  <si>
    <t>Each report, rated independently by at least two investigators (using causality assessment), received a summary score indicating the level of assurance (level 1 = highly probable, level 2 = probable, level 3 = possible, and level 4 = doubtful) that a clinically important interaction had or had not occurred.</t>
  </si>
  <si>
    <t>Inter-rater agreement was assessed using a weighted kappa statistic.</t>
  </si>
  <si>
    <t>Of 793 retrieved citations, 120 contained original reports on 186 interactions.</t>
  </si>
  <si>
    <t>The weighted kappa statistic was 0.67, representing substantial agreement.</t>
  </si>
  <si>
    <t>Of 86 different drugs and foods appraised, 43 had level 1 evidence.</t>
  </si>
  <si>
    <t>Of these, 26 drugs and foods did interact with warfarin.</t>
  </si>
  <si>
    <t>Warfarin's anticoagulant effect was potentiated by 6 antibiotics (cotrimoxazole, erythromycin, fluconazole, isoniazid, metronidazole, and miconazole); 5 cardiac drugs (amiodarone, clofibrate, propafenone, propranolol, and sulfinpyrazone); phenylbutazone; piroxicam; alcohol (only with concomitant liver disease); cimetidine; and omeprazole.</t>
  </si>
  <si>
    <t>Three patients had a hemorrhage at the time of a potentiating interaction (caused by alcohol, isoniazid, and phenylbutazone).</t>
  </si>
  <si>
    <t>Warfarin's anticoagulant effect was inhibited by 3 antibiotics (griseofulvin, rifampin, and nafcillin); 3 drugs active on the central nervous system (barbiturates, carbamazepine, and chlordiazepoxide); cholestyramine; sucralfate; foods high in vitamin K; and large amounts of avocado.</t>
  </si>
  <si>
    <t>Many drugs and foods interact with warfarin, including antibiotics, drugs affecting the central nervous system, and cardiac medications.</t>
  </si>
  <si>
    <t>Many of these drug interactions increase warfarin's anticoagulant effect.</t>
  </si>
  <si>
    <t>Title = Lack of interaction between diazepam and nimodipine during chronic oral administration to healthy elderly subjects.</t>
  </si>
  <si>
    <t>Abstract = 1.Nimodipine (30 mg three times daily) and diazepam (10 mg once daily), were given orally to 24 elderly healthy subjects in a randomized, non-blinded, threefold-crossover study.</t>
  </si>
  <si>
    <t>Each of the three treatment periods lasted 5 days separated by 2 week washout phases.</t>
  </si>
  <si>
    <t>2. Plasma concentrations of nimodipine and diazepam were not affected by the combined treatment.</t>
  </si>
  <si>
    <t>3. No clinically relevant changes in haemodynamics, ECG recordings, clinical chemistry or haematology were observed after all of the three treatments.</t>
  </si>
  <si>
    <t>The overall frequency of side effects was lowest during monotherapy with nimodipine and highest during diazepam monotherapy.</t>
  </si>
  <si>
    <t>4. In the test of subjective rating of tiredness (VAS) and the Pauli calculation test, diazepam, alone and with nimodipine co-medication, produced an increase in tiredness and a clear reduction in performance and endurance.</t>
  </si>
  <si>
    <t>After nimodipine monotherapy an improvement was observed only in the Pauli test.</t>
  </si>
  <si>
    <t>Using the critical flicker fusion frequency test (CFF) significant decrements in performance were found after diazepam monotherapy only.</t>
  </si>
  <si>
    <t>5. In summary, there was no evidence that either nimodipine or diazepam affected the pharmacokinetics, safety and tolerance of each other.</t>
  </si>
  <si>
    <t>However, the CNS-effects of diazepam were compensated partially by nimodipine.</t>
  </si>
  <si>
    <t>Title = Azithromycin does not alter the effects of oral midazolam on human performance.</t>
  </si>
  <si>
    <t>Abstract = Since macrolide antibiotics inhibit the oxidative hepatic metabolism of various drugs, including midazolam, the present double blind studies were conducted to find out if azithromycin, a new macrolide of the azalide type, would inhibit the metabolism of midazolam and enhance the effects of midazolam on human performance.</t>
  </si>
  <si>
    <t>In Study I, 64 healthy medical students, divided in four parallel groups received placebo, midazolam (10 mg or 15 mg), and midazolam 10 mg combined with azithromycin (500 mg + 250 mg).</t>
  </si>
  <si>
    <t>In Study II, three males received oral midazolam 10 mg in combination with placebo, azithromycin or erythromycin 750 mg (as a positive control) in a cross-over trial.</t>
  </si>
  <si>
    <t>Objective and subjective tests were done before the intake of midazolam and 30 and 90 min after it, and venous blood was sampled for the assay of midazolam.</t>
  </si>
  <si>
    <t>In the placebo group in Study I, the mean numbers of letters cancelled (LC) at baseline, 30 min and 90 min were 21, 20 and 20, respectively, and the corresponding mean numbers of correct digit symbol substitutions (DSS) were 126, 137 and 140, indicating a practice effect.</t>
  </si>
  <si>
    <t>Midazolam 10 mg impaired these performances (21, 13 and 12 for LC, and 127, 113 and 111 for DSS).</t>
  </si>
  <si>
    <t>Either dose of midazolam produced clumsiness, mental slowness and poor subjective performance, midazolam 15 mg being slightly more active.</t>
  </si>
  <si>
    <t>The corresponding, scores in the azithromycin+midazolam group were 21, 16, 16 for LC, and 132, 121 and 119 for DSS, the only significant difference from placebo being the impairment of DSS at 90 min.(ABSTRACT TRUNCATED AT 250 WORDS)</t>
  </si>
  <si>
    <t>Title = The effect of the interaction of acyclovir with zidovudine on progression to AIDS and survival. Analysis of data in the Multicenter AIDS Cohort Study.</t>
  </si>
  <si>
    <t>Abstract = To examine the effect of acyclovir use on disease progression and survival in human immunodeficiency virus (HIV)-seropositive persons treated with zidovudine.</t>
  </si>
  <si>
    <t>Four university-based or -affiliated clinics.</t>
  </si>
  <si>
    <t>Prospective cohort study of homosexual and bisexual men with semi-annual follow-up.</t>
  </si>
  <si>
    <t>Intent-to-treat Cox models were fit to determine the relation between the use of acyclovir (modeled as a time-dependent covariate) and disease progression, controlling for baseline and time-dependent clinical and laboratory prognostic variables.</t>
  </si>
  <si>
    <t>The acquired immunodeficiency syndrome (AIDS)-free duration and survival time were calculated from the first use of zidovudine.</t>
  </si>
  <si>
    <t>Analysis included study visits 7 to 17 (from 1987 to 1992).</t>
  </si>
  <si>
    <t>786 HIV-seropositive participants in the Multicenter AIDS Cohort Study who began zidovudine therapy before a clinical diagnosis of AIDS; of these, 515 subsequently received acyclovir.</t>
  </si>
  <si>
    <t>Participants were asked at each visit whether they had "used any medication for health reasons not related to AIDS or if they had taken any medication to help fight AIDS or the HIV virus"; 488 patients indicated acyclovir use under either or both questions, and 242 patients indicated only the latter use.</t>
  </si>
  <si>
    <t xml:space="preserve">The use of acyclovir for any indication was not associated with an effect on progression to AIDS </t>
  </si>
  <si>
    <t>but was associated with a 26% decrease in the risk for death (relative hazard, 0.74; P = 0.07).</t>
  </si>
  <si>
    <t>The use of acyclovir for HIV infection was also not associated with an effect on progression to AIDS but was associated with a 36% decrease in the risk for death (relative hazard, 0.64; P = 0.01).</t>
  </si>
  <si>
    <t>To further investigate these findings, we examined dose, constancy, and timing of acyclovir use.</t>
  </si>
  <si>
    <t>The median daily dose of acyclovir used for HIV infection was between 600 and 800 mg.</t>
  </si>
  <si>
    <t>No apparent dose effect on survival was found.</t>
  </si>
  <si>
    <t>Longer uninterrupted use of acyclovir for any indication was associated with an 18% decrease in the risk for death for three or more consecutive visits (relative hazard, 0.82; P = 0.23), a 28% decrease for four or more consecutive visits (relative hazard, 0.72; P = 0.09), and a 7% decrease per visit based on the cumulative number of visits while the patient received acyclovir (relative hazard, 0.93 per visit increase; P = 0.03).</t>
  </si>
  <si>
    <t>Use of acyclovir for any indication and use of acyclovir for HIV infection were each associated with a 44% decreased probability of death if the drug was used after AIDS developed (P = 0.007 and P = 0.005, respectively) but not before.</t>
  </si>
  <si>
    <t>To further investigate the prolongation of survival, two landmark analyses were done.</t>
  </si>
  <si>
    <t>The first analysis began at a landmark of 1 year after initiation of zidovudine therapy and compared three groups of patients: those who used acyclovir at or before this landmark, those who had never started acyclovir or started the drug after the landmark, and those who had never used acyclovir.</t>
  </si>
  <si>
    <t>The 90% survival times were 1325, 1059, and 982 days, respectively.</t>
  </si>
  <si>
    <t>The second analysis began at a landmark of developing either a CD4 count less than 50 cells/microL or clinical AIDS.</t>
  </si>
  <si>
    <t>The 90% survival times for the three groups were 398, 261, and 176 days, respectively.</t>
  </si>
  <si>
    <t>Our analysis suggests that consistent use of acyclovir at a dose sufficient to suppress herpetic recurrences (that is, 600 to 800 mg/d) has a clinically significant effect on prolonging survival in a well-characterized cohort with extensive previous exposure to herpesvirus infections.</t>
  </si>
  <si>
    <t>Further clinical investigation of low-dose acyclovir with concomitant antiretroviral therapy is warranted.</t>
  </si>
  <si>
    <t>Title = Modulation of vinblastine resistance with cyclosporine: a phase I study.</t>
  </si>
  <si>
    <t>Abstract = Tumor cell resistance is a major cause of failure to cure advanced malignancies.</t>
  </si>
  <si>
    <t>Multidrug resistance is thought to be an important mechanism of such resistance.</t>
  </si>
  <si>
    <t>Our aims were to identify doses of cyclosporine that would achieve blood levels effective in modulating multidrug resistance to vinblastine and to evaluate the toxicities and maximum tolerated dose of cyclosporine when administered in conjunction with vinblastine.</t>
  </si>
  <si>
    <t>We conducted a phase I trial of vinblastine and escalating doses of cyclosporine.</t>
  </si>
  <si>
    <t>Cyclosporine was given by continuous intravenous infusion over 120 hours and vinblastine was administered by continuous infusion from hour 12 to hour 108.</t>
  </si>
  <si>
    <t>Sixty-two patients entered the trial, of whom 60 were evaluable.</t>
  </si>
  <si>
    <t>Cyclosporine was escalated from 1 to 15.6 mg/kg/day.</t>
  </si>
  <si>
    <t xml:space="preserve">Vinblastine doses were reduced to 1.6 and then 1.2 mg/m2/day </t>
  </si>
  <si>
    <t>because of increasing vinblastine toxicity at higher cyclosporine doses.</t>
  </si>
  <si>
    <t>The maximum tolerated dose of cyclosporine at 1.2 mg/m2/day vinblastine was 12.5 mg/kg/day; at this dose level, mean blood cyclosporine level was 1.25 +/- 0.41 mumol/L. Significant nephrotoxicity was observed at higher cyclosporine doses in two of four patients.</t>
  </si>
  <si>
    <t>Nephrotoxicity was not significant at doses at or lower than this maximum tolerated dose and was not cyclosporine dose dependent.</t>
  </si>
  <si>
    <t>Myelosuppression, neurotoxicity, and transient hyperbilirubinemia were observed and were cyclosporine dose dependent.</t>
  </si>
  <si>
    <t>CONCLUSIONS.</t>
  </si>
  <si>
    <t>Cyclosporine by continuous infusion may be safely given in high doses concurrently with continuous-infusion vinblastine.</t>
  </si>
  <si>
    <t>Plasma levels of cyclosporine &amp;gt; or = 1 mumol/L can be sustained during vinblastine administration.</t>
  </si>
  <si>
    <t>No sustained effect on T-cell subsets was observed.</t>
  </si>
  <si>
    <t>Vinblastine toxicity is enhanced by cyclosporine in a dose-dependent fashion and correlates with cyclosporine-induced hyperbilirubinemia.</t>
  </si>
  <si>
    <t>Title = Ifosfamide-induced subclinical nephrotoxicity and its potentiation by cisplatinum.</t>
  </si>
  <si>
    <t>Abstract = Renal function was assessed in 72 children and adolescents 3.5 to 123 months after completion of chemotherapy employing ifosfamide (n = 39) or ifosfamide plus cisplatinum (n = 33).</t>
  </si>
  <si>
    <t>No patient had preexisting renal parenchymal disease.</t>
  </si>
  <si>
    <t>Whereas reduction in glomerular filtration rate was present in six of 69 patients (8.7%), impairment of tubular transport for phosphate, glucose, and amino acids was more frequent: 32.8% of the patients showed reduction in phosphate reabsorption, and glucose and amino acid reabsorption was lowered in 16.4% and 55.0%, respectively.</t>
  </si>
  <si>
    <t>Elevated sodium excretion was found only occasionally, and there was no evidence of renal tubular acidosis.</t>
  </si>
  <si>
    <t>Proximal tubular damage is related to ifosfamide chemotherapy, but correlation between ifosfamide dose and phosphate reabsorption was not linear.</t>
  </si>
  <si>
    <t>The most severe depletion of phosphate reabsorption was seen in patients treated with both ifosfamide and cisplatinum.</t>
  </si>
  <si>
    <t>On reexamination of phosphate reabsorption after a median interval of 8 months, the majority of patients with initially reduced values showed further deterioration of this function.</t>
  </si>
  <si>
    <t>Title = The increased risk of hospitalizations for acute liver injury in a population with exposure to multiple drugs.</t>
  </si>
  <si>
    <t>Abstract = We conducted a nested case-control study to estimate and compare the relative risks for hospitalizations for newly diagnosed acute liver injury associated with the use of non-steroidal antiinflammatory drugs (NSAIDs) and other hepatotoxic drugs and their interaction.</t>
  </si>
  <si>
    <t>The source population comprised 228,392 members of the Saskatchewan Health Plan from 1982 to 1986.</t>
  </si>
  <si>
    <t>We used hospital records and the databases of the Department of Health.</t>
  </si>
  <si>
    <t>Thirty-four cases with confirmed liver injury were hospitalized.</t>
  </si>
  <si>
    <t>We randomly selected 500 controls from the source population.</t>
  </si>
  <si>
    <t>Crude risks ranged from 1 case per 100,000 prescriptions in current users of methyldopa, ampicillin, or NSAIDs to 14 cases per 100,000 prescriptions in current users of erythromycin estolate.</t>
  </si>
  <si>
    <t>The age-adjusted odds ratios for current users of NSAIDs was 1.8 [95% confidence interval (CI) = 0.8-3.7] and for other hepatotoxic drugs 5.9 (95% CI = 2.8-12.4).</t>
  </si>
  <si>
    <t>The adjusted relative excess risk due to the interaction between current exposure to both categories of drugs was 3.6, accounting for 31% of the cases of acute liver injury among those with exposure to both types of drugs.</t>
  </si>
  <si>
    <t>We conclude that the risk of hospitalization for acute noninfectious liver injury is different among users of various individual potentially hepatotoxic drugs.</t>
  </si>
  <si>
    <t>Concomitant current exposure to two or more drugs increases this risk above what would merely be expected from the sum of the individual risks.</t>
  </si>
  <si>
    <t>Title = Absence of effect of sertraline on time-based sensitization of cognitive impairment with haloperidol.</t>
  </si>
  <si>
    <t>Abstract = This double-blind, randomized, placebo-controlled study evaluated the effects of haloperidol alone and haloperidol plus sertraline on cognitive and psychomotor function in 24 healthy male subjects.</t>
  </si>
  <si>
    <t>All subjects received placebo on Day 1 and haloperidol 2 mg on Days 2 and 25.</t>
  </si>
  <si>
    <t>From Days 9 to 25, subjects were randomly assigned to either sertraline (12 subjects) or placebo (12 subjects); the sertraline dose was titrated from 50 to 200 mg/day from Days 9 to 16, and remained at 200 mg/day for the final 10 days of the drug administration period.</t>
  </si>
  <si>
    <t>Cognitive function testing was performed before dosing and over a 24-hour period after dosing on Days 1, 2, and 25.</t>
  </si>
  <si>
    <t xml:space="preserve">Impairment of cognitive function was observed 6 to 8 hours after administration of haloperidol on Day 2 </t>
  </si>
  <si>
    <t>but was not evident 23 hours after dosing.</t>
  </si>
  <si>
    <t>When single-dose haloperidol was given again 25 days later, greater impairment with earlier onset was noted in several tests in both treatment groups, suggesting enhancement of this effect.</t>
  </si>
  <si>
    <t>There was no indication that sertraline exacerbated the impairment produced by haloperidol since an equivalent effect also occurred in the placebo group.</t>
  </si>
  <si>
    <t>Three subjects (2 on sertraline and 1 on placebo) withdrew from the study because of side effects.</t>
  </si>
  <si>
    <t>Ten subjects in each group reported side effects related to treatment.</t>
  </si>
  <si>
    <t>The side effect profiles of sertraline and of placebo were similar.</t>
  </si>
  <si>
    <t>Haloperidol produced a clear profile of cognitive impairment that was not worsened by concomitant sertraline administration.</t>
  </si>
  <si>
    <t>Title = Quinolone-based antibacterial chemoprophylaxis in neutropenic patients: effect of augmented gram-positive activity on infectious morbidity. National Cancer Institute of Canada Clinical Trials Group.</t>
  </si>
  <si>
    <t>Abstract = To determine whether augmented quinolone-based antibacterial prophylaxis in neutropenic patients with cancer reduces infections caused by gram-positive cocci and preserves the protective effect against aerobic gram-negative bacilli.</t>
  </si>
  <si>
    <t>Open, randomized, controlled, multicenter clinical trial.</t>
  </si>
  <si>
    <t>Centers participating in the National Cancer Institute of Canada Clinical Trials Group.</t>
  </si>
  <si>
    <t>111 eligible and evaluable patients hospitalized for severe neutropenia (neutrophil count &amp;lt; 0.5 x 10(9)/L lasting at least 14 days) who were receiving cytotoxic therapy for acute leukemia or bone marrow autografting.</t>
  </si>
  <si>
    <t>One of three oral antibacterial prophylactic regimens (norfloxacin, 400 mg every 12 hours; ofloxacin, 400 mg every 12 hours; or ofloxacin, 400 mg, plus rifampin, 300 mg every 12 hours) beginning with cytotoxic therapy.</t>
  </si>
  <si>
    <t>Incidence and cause of suspected or proven infection.</t>
  </si>
  <si>
    <t>Microbiologically documented overall infection rates for norfloxacin, ofloxacin, and ofloxacin plus rifampin were 47%, 24%, and 9%, respectively (P &amp;lt; 0.001).</t>
  </si>
  <si>
    <t>Corresponding rates were 24%, 13%, and 3%, respectively for staphylococcal bacteremia (P = 0.03) and, 21%, 3%, and 3%, respectively for streptococcal bacteremia (P &amp;lt; 0.01).</t>
  </si>
  <si>
    <t>The pattern of bacteremia suggested that rifampin played a role in suppressing staphylococcal infection.</t>
  </si>
  <si>
    <t>Both ofloxacin alone and ofloxacin plus rifampin had a clinically significant antistreptococcal effect.</t>
  </si>
  <si>
    <t>Aerobic gram-negative rods were cleared from rectal surveillance cultures in all patients after a median of 5.5 days and caused infection in only one patient (0.9%).</t>
  </si>
  <si>
    <t>The reductions in the number of microbiologically documented infections among ofloxacin recipients and ofloxacin plus rifampin recipients were offset by concomitant increases in the number of unexplained fevers (24% of norfloxacin recipients, 53% of ofloxacin recipients, and 49% of ofloxacin plus rifampin recipients; P = 0.02).</t>
  </si>
  <si>
    <t>No statistically significant difference was found among the treatment arms with respect to the overall incidence of febrile neutropenic episodes as defined for this trial (79% for the norfloxacin group, 82% for the ofloxacin group, and 77% for the ofloxacin plus rifampin group).</t>
  </si>
  <si>
    <t>Quinolone-based antibacterial chemoprophylaxis protected patients from aerobic gram-negative bacillary infections.</t>
  </si>
  <si>
    <t>Augmentation of the gram-positive activity reduced the incidence of gram-positive infections but did not influence the overall incidence of febrile neutropenic episodes.</t>
  </si>
  <si>
    <t>Title = Atropine augmentation in dobutamine stress echocardiography: role and incremental value in a clinical practice setting.</t>
  </si>
  <si>
    <t>Abstract = This study sought to evaluate the role and incremental value of atropine in a large patient group undergoing dobutamine stress echocardiography.</t>
  </si>
  <si>
    <t>The use of atropine to potentiate dobutamine stress is not standard practice.</t>
  </si>
  <si>
    <t>Although the utility of atropine has been described, data on its incremental value remain limited and do not exist for a routine clinical practice setting.</t>
  </si>
  <si>
    <t>Dobutamine stress echocardiography was performed in 1,171 patients with use of a standard protocol.</t>
  </si>
  <si>
    <t>Atropine (maximal dose 2.0 mg) was given to 299 patients (26%) who did not attain target heart rate.</t>
  </si>
  <si>
    <t>Coronary angiography was performed in 183 patients (46 received atropine), 148 of whom were found to have significant coronary artery disease (&amp;gt; or = 70% diameter stenosis in a major epicardial vessel, &amp;gt; or = 50% stenosis for left main coronary artery disease).</t>
  </si>
  <si>
    <t>All tests were reviewed independently by experienced observers.</t>
  </si>
  <si>
    <t>There were no major adverse events.</t>
  </si>
  <si>
    <t>Patients receiving atropine had a lower rest heart rate (65 vs. 74 beats/min, p &amp;lt; 0.0001) and more often received beta-adrenergic blocking agents (49% vs. 14%, p &amp;lt; 0.0001).</t>
  </si>
  <si>
    <t>Of 444 patients in whom stress-induced ischemia developed, 70 (16%) required atropine before ischemia became evident.</t>
  </si>
  <si>
    <t>Sensitivity for detection of significant coronary artery disease was 90% with dobutamine alone and 95% after the addition of atropine.</t>
  </si>
  <si>
    <t>In 66 patients with normal wall motion at rest, test sensitivity was 65% before and 84% after atropine was given.</t>
  </si>
  <si>
    <t>Atropine use did not compromise test specificity.</t>
  </si>
  <si>
    <t>New diagnostic information was obtained in 20 (50%) of 40 patients with angiographic coronary artery disease given atropine.</t>
  </si>
  <si>
    <t>Proportionately more patients with single-vessel disease required atropine before an ischemic response was observed; this effect appeared related to the higher ischemic threshold in these patients.</t>
  </si>
  <si>
    <t>Augmentation of heart rate had a modest influence on the overall diagnostic sensitivity of dobutamine stress echocardiography in our study cohort.</t>
  </si>
  <si>
    <t>However, it was particularly helpful in patients receiving beta-blockers and those with milder coronary disease.</t>
  </si>
  <si>
    <t>Despite the use of &amp;gt; or = 1 mg of atropine in some patients, this incremental value was not achieved at the expense of safety.</t>
  </si>
  <si>
    <t>Title = Different concepts in first-line treatment of essential hypertension. Comparison of a low-dose reserpine-thiazide combination with nitrendipine monotherapy. German Reserpine in Hypertension Study Group.</t>
  </si>
  <si>
    <t>Abstract = Low-dose combination therapy has been proposed as a rational first-line approach to hypertension treatment.</t>
  </si>
  <si>
    <t>We compared the efficacy and tolerability of the fixed combination of reserpine (0.1 mg) plus the thiazide clopamid (5 mg) with its single components and the calcium-antagonist nitrendipine (20 mg) in a randomized, double-blind, parallel study of 273 hypertensive patients with diastolic blood pressure (BP) between 100 and 114 mm Hg.</t>
  </si>
  <si>
    <t>The four groups did not differ regarding baseline characteristics (mean age, 58 years; 51% men; mean BP after a 2-week placebo period, 158 to 160/103 to 104 mm Hg).</t>
  </si>
  <si>
    <t>After 6 weeks of treatment with one capsule daily, mean reductions in sitting BP from baseline at 24 hours after dosing in the reserpine-clopamid combination, reserpine, clopamid, and nitrendipine groups were -23.0/-17.1, -14.0/-11.7, -13.6/-11.9, and -11.6/-12.3 mm Hg, respectively (2P &amp;lt; .01).</t>
  </si>
  <si>
    <t>The corresponding normalization rates (diastolic BP &amp;lt; 90 mm Hg) were 55%, 40%, 36%, and 33% (2P = .11).</t>
  </si>
  <si>
    <t>All patients whose BP had not been normalized at this point received two capsules of the respective medication once daily from weeks 7 to 12.</t>
  </si>
  <si>
    <t>At week 12, mean BP reductions were -25.7/-18.1, -14.6/-12.2, -17.7/-13.4, and -14.9/-15.3 mm Hg in the four groups, respectively (2P &amp;lt; .01).</t>
  </si>
  <si>
    <t>The respective normalization rates were 69%, 35%, 39%, and 45% (2P &amp;lt; .0001).</t>
  </si>
  <si>
    <t>Linear regression modeling indicated that reserpine and clopamid combined acted more than additively.</t>
  </si>
  <si>
    <t>As regards tolerability, adverse experiences were observed in 27%, 28%, 29%, and 48% of patients, respectively (2P &amp;lt; .05).</t>
  </si>
  <si>
    <t>The respective rates of premature discontinuation because of adverse effects were 3%, 3%, 7%, and 13% (2P = .06).</t>
  </si>
  <si>
    <t>In conclusion, a low-dose combination of reserpine and clopamid lowered BP significantly more than both the components alone and nitrendipine.</t>
  </si>
  <si>
    <t>Moreover, the combination was tolerated as well as its components and significantly better than nitrendipine.</t>
  </si>
  <si>
    <t>Thus, the use of this low-dose reserpine-thiazide combination appears to be a rational alternative to conventional monotherapy in the first-line treatment of hypertension.</t>
  </si>
  <si>
    <t>Title = Upper gastrointestinal bleeding associated with NSAIDs, other drugs and interactions: a nested case-control study in a new general practice database.</t>
  </si>
  <si>
    <t>Abstract = To test the ability a new Spanish primary care research database (BIFAP) to capture the association between upper gastrointestinal bleeding (UGIB) and NSAIDs and other drugs and compare the results with previous studies.</t>
  </si>
  <si>
    <t>We performed a nested case-control study in persons aged 40-90 years old included in the period 2001-2005.</t>
  </si>
  <si>
    <t>Potential cases were selected through a computer search followed by an individual blinded review.</t>
  </si>
  <si>
    <t>Controls matched for age, sex and calendar year were randomly selected.</t>
  </si>
  <si>
    <t>The exposure window was defined as 0-30 days before the index date.</t>
  </si>
  <si>
    <t>Adjusted odds ratios were obtained through unconditional logistic regression models.</t>
  </si>
  <si>
    <t>In a study cohort of 669,115 subjects (1,576,442 person-years) we retrieved 1,193 valid incident cases.</t>
  </si>
  <si>
    <t>Increased risks were found with current use of NSAIDs (RR = 1.72; 95 %CI: 1.41-2.09), metamizole (1.52; 1.09-2.13), low-dose aspirin (1.74; 1.37-2.21), other antiplatelet drugs (1.73; 1.27-2.36), and oral anticoagulants (2.00; 1.44-2.77).</t>
  </si>
  <si>
    <t>We did not find an increased risk with current use of oral corticosteroids (1.11; 0.66-1.86), SSRIs (1.05; 0.77-1.42), or paracetamol (1.00; 0.82-1.23).</t>
  </si>
  <si>
    <t>Acid-suppressing drugs reduced the risk among users of NSAIDs (0.58; 0.39-0.85), particularly in users with antecedents of peptic ulcer (0.16; 0.05-0.58).</t>
  </si>
  <si>
    <t>We detected a decreasing time-trend in the relative risk and the population attributable proportion associated with NSAIDs over the study period.</t>
  </si>
  <si>
    <t xml:space="preserve">The increased risk of UGIB associated with NSAIDs was lower than previously reported, </t>
  </si>
  <si>
    <t>which could partly be explained by methodological differences,</t>
  </si>
  <si>
    <t xml:space="preserve"> but a decreasing burden over time of this drug safety problem is suggested.</t>
  </si>
  <si>
    <t>BIFAP has shown to be a valuable tool for pharmacoepidemiological research.</t>
  </si>
  <si>
    <t>Title = Sex steroids, GHRH, somatostatin, IGF-I, and IGFBP-1 modulate ghrelin's dose-dependent drive of pulsatile GH secretion in healthy older men.</t>
  </si>
  <si>
    <t>Abstract = Ghrelin is a potent endogenous stimulator of GH secretion.</t>
  </si>
  <si>
    <t>However, clinical factors that regulate ghrelin dose-responsiveness are incompletely defined.</t>
  </si>
  <si>
    <t>The aim of the study was to test the multipathway hypothesis that testosterone (T) and estradiol, GHRH, and somatostatin (SS) jointly modulate ghrelin's action.</t>
  </si>
  <si>
    <t>Healthy older men (n = 21) participated in a double-blind, prospectively randomized, placebo (Pl)-controlled study in a Clinical Translational Research Center.</t>
  </si>
  <si>
    <t>To create a range of sex-steroid milieus, men received leuprolide + Pl (n = 10) or leuprolide + T addback (n = 11).</t>
  </si>
  <si>
    <t>Sixteen to 21 d later, subjects received three separate randomly ordered overnight constant i.v. infusions of saline, GHRH, and SS.</t>
  </si>
  <si>
    <t>Interactions between the peptide clamp and ghrelin were tested by superimposed injections of four randomly ordered bolus i.v. doses of ghrelin (0.03, 0.135, 0.60, and 2.7 Î¼g/kg).</t>
  </si>
  <si>
    <t>GH was measured every 10 min, and GH responses were assessed by nonlinear dose-response analysis.</t>
  </si>
  <si>
    <t>Linear associations were assessed by stepwise regression.</t>
  </si>
  <si>
    <t>The descending numerical order of ghrelin efficacy (maximal GH secretory-burst mass; micrograms/liter) was 107 (GHRH + Pl), 104 (GHRH + T), 73 (saline + T), 73 (SS + T), 60 (saline + Pl), and 52 (SS + Pl) [means], wherein SS + T exceeded SS + Pl.</t>
  </si>
  <si>
    <t xml:space="preserve"> GHRH and IGF binding protein-1 augmented, </t>
  </si>
  <si>
    <t>whereas IGF-I attenuated ghrelin potency.</t>
  </si>
  <si>
    <t>Age and IGF-I decreased ghrelin/GHRH synergy.</t>
  </si>
  <si>
    <t>Ghrelin sensitivity was independent of interventions.</t>
  </si>
  <si>
    <t xml:space="preserve">These studies introduce composite regulatory effects of sex hormones, GHRH, SS, IGF binding protein-1, and IGF-I on ghrelin dose-responsiveness, </t>
  </si>
  <si>
    <t>suggesting multipathway modulation of GH-secretagogue action.</t>
  </si>
  <si>
    <t>Title = The influence of omeprazole on platelet inhibition of clopidogrel in various CYP2C19 mutant alleles.</t>
  </si>
  <si>
    <t xml:space="preserve">Abstract = Currently, concerns of clopidogrel and proton pump inhibitors (especially omeprazole) interaction are raised, </t>
  </si>
  <si>
    <t>because they are both metabolized by CYP2C19.</t>
  </si>
  <si>
    <t>What is more, omeprazole can also inhibit the activity of CYP2C19.</t>
  </si>
  <si>
    <t>The study was to compare the influence of omeprazole on platelet inhibition of clopidogrel in various CYP2C19 mutant alleles.</t>
  </si>
  <si>
    <t>One hundred forty-two consecutive patients undergoing elective coronary stenting received aspirin and clopidogrel, and were randomized to omeprazole or the placebo.</t>
  </si>
  <si>
    <t>Enrolled patients were analyzed for adenosine diphosphate-induced platelet aggregation (ADP-Ag), and CYP2C19*2 and CYP2C19*3 were identified by polymerase chain reaction-restriction fragment length polymorphism.</t>
  </si>
  <si>
    <t>Of the patients included, 47 (33.1%) belonged to homozygous extensive metabolizers (homEMs) (CYP2C19*1/*1), 70 (49.3%) belonged to heterozygous extensive metabolizers (hetEMs) (*1/*2 or *1/*3), and 25 (17.6%) belonged to poor metabolizers (PMs) (*2/*3 or *2/*2).</t>
  </si>
  <si>
    <t>ADP-Ag had a significant difference among the three genotypic groups (p&amp;lt;0.01).</t>
  </si>
  <si>
    <t>Moreover, the present study revealed that the degree of the interaction between clopidogrel and omeprazole was not homogeneous within the various genotypes of CYP2C19.</t>
  </si>
  <si>
    <t>The difference of ADP-Ag between the patients with and without omeprazole was significantly largest in homEMs (45.7%Â±14.2% vs. 35.5%Â±16.0%, p&amp;lt;0.05).</t>
  </si>
  <si>
    <t>However, any significant difference of ADP-Ag between the patients with and without omeprazole was not observed in other two genotypic groups (hetEMs and PMs, p&amp;gt;0.05).</t>
  </si>
  <si>
    <t>In conclusion, concomitant therapy with omeprazole appears to reduce the antiplatelet effect of clopidogrel most significantly in homEMs of CYP2C19.</t>
  </si>
  <si>
    <t>Title = Less blood loss under concomitant administration of tranexamic acid and indirect factor Xa inhibitor following total knee arthroplasty: a prospective randomized controlled trial.</t>
  </si>
  <si>
    <t>Abstract = The objective of this prospective randomized controlled trial was to assess the efficacy and safety of simultaneous application of tranexamic acid and indirect factor Xa inhibitor following total knee arthroplasty (TKA).</t>
  </si>
  <si>
    <t>Seventy-two primary osteoarthritis patients undergoing unilateral TKA using fondaparinux as a basic thromboprophylaxis were randomized to receive either placebo (36 patients) or tranexamic acid (36 patients).</t>
  </si>
  <si>
    <t>Prophylaxis against venous thromboembolism in all patients was administered with subcutaneous doses of 2.5 mg fondaparinux for 5 days post-operatively.</t>
  </si>
  <si>
    <t>Post-operative retransfusion volume, allogenic transfusion volumes and drain amount were recorded for each patient.</t>
  </si>
  <si>
    <t>Level of haemoglobin, prothrombin time, activated partial thromboplastin time and D-dimer were also assessed.</t>
  </si>
  <si>
    <t>Doppler ultrasonography was performed preoperatively and 7 days after surgery.</t>
  </si>
  <si>
    <t>The rate of transfusion was lower in the tranexamic acid group than in the placebo group (p = 0.007).</t>
  </si>
  <si>
    <t>The drained blood volume during the initial 24 h and until drain removal was smaller in the tranexamic acid group than in the placebo group (p &amp;lt; 0.001).</t>
  </si>
  <si>
    <t>However, the haematologic laboratory results did not show any significant differences between the two groups.</t>
  </si>
  <si>
    <t>The prevalence of deep-vein thrombosis (DVT) was 4 (11.1 %) in the placebo group and 3 (8.3 %) in the tranexamic acid group (p = n.s.).</t>
  </si>
  <si>
    <t>There was no proximal DVT and no symptomatic pulmonary embolism in either group.</t>
  </si>
  <si>
    <t xml:space="preserve">The use of tranexamic acid could reduce acute blood loss significantly </t>
  </si>
  <si>
    <t>without any adverse effect resulted from drug interaction with concomitant use of indirect factor Xa inhibitor following TKA.</t>
  </si>
  <si>
    <t>Therefore, simple combination of these drugs can be recommended to reduce post-operative blood loss as well as to reduce DVT following TKA.</t>
  </si>
  <si>
    <t>Title = Warfarin-antibiotic interactions in older adults of an outpatient anticoagulation clinic.</t>
  </si>
  <si>
    <t xml:space="preserve">Abstract = Several classes of drugs, such as antibiotics, may interact with warfarin to cause an increase in warfarins anticoagulant activity </t>
  </si>
  <si>
    <t>and the clinical relevance of warfarin-antibiotic interactions in older adults is not clear.</t>
  </si>
  <si>
    <t>The aim of this study was to determine the effect of oral antibiotics, such as amoxicillin, azithromycin, cephalexin, ciprofloxacin, levofloxacin, and moxifloxacin, on the international normalized ratio (INR) in patients â‰¥65 years on stable warfarin therapy.</t>
  </si>
  <si>
    <t>The secondary objective was to compare the effect of warfarin-antibiotic interactions on outcomes of overanticoagulation.</t>
  </si>
  <si>
    <t>Data for this retrospective cohort study were collected through a medical record review of patients in an outpatient anticoagulation clinic of a Veterans Affairs medical center.</t>
  </si>
  <si>
    <t>Patients aged â‰¥65 years on stable warfarin therapy and with at least 1 prescription of an oral antibiotic of interest during the period from January 1, 2003 to March 1, 2011 were included.</t>
  </si>
  <si>
    <t>A mixed-effects repeated-measures ANOVA model was used to determine the effect of antibiotics on the mean change in patients' INR.</t>
  </si>
  <si>
    <t>The Fisher exact test was used to determine the association between the antibiotics and secondary outcomes of overanticoagulation, using cephalexin as the control.</t>
  </si>
  <si>
    <t>Statistical significance was defined as a P value &amp;lt;0.05.</t>
  </si>
  <si>
    <t>A total of 205 patients had 364 prescriptions for warfarin and antibiotics concomitantly,</t>
  </si>
  <si>
    <t xml:space="preserve"> and there was a significant interaction between antibiotic and time (F(15, 358) = 1.9; P = 0.0221).</t>
  </si>
  <si>
    <t>Antibiotics with a significant increase in INR were amoxicillin (P = 0.0019), azithromycin (P &amp;lt; 0.0001), ciprofloxacin (P = 0.002), levofloxacin (P &amp;lt; 0.0001) and moxifloxacin (P &amp;lt; 0.0001).</t>
  </si>
  <si>
    <t>There was a significant association between type of antibiotic and secondary outcomes of overanticoagulation.</t>
  </si>
  <si>
    <t>In older patients on stable warfarin therapy, antibiotics may lead to an increase in INR.</t>
  </si>
  <si>
    <t xml:space="preserve">However, this may not result in clinically significant outcomes of bleeding or hospitalization, </t>
  </si>
  <si>
    <t>suggesting that antibiotics may be prescribed for older adults taking warfarin as long as their INR is being routinely monitored.</t>
  </si>
  <si>
    <t>Title = A population-based assessment of the drug interaction between levothyroxine and warfarin.</t>
  </si>
  <si>
    <t>Abstract = Most drug interaction resources suggest that levothyroxine can dramatically potentiate the effect of warfarin.</t>
  </si>
  <si>
    <t>However, the mechanistic basis of the interaction is speculative, and little evidence supports a meaningful drug interaction.</t>
  </si>
  <si>
    <t>We conducted a population-based nested case-control study to examine the risk of hospitalization for hemorrhage following the initiation of levothyroxine in a cohort of 260,076 older patients receiving warfarin.</t>
  </si>
  <si>
    <t>In this group, we identified 10,532 case subjects hospitalized for hemorrhage and 40,595 controls.</t>
  </si>
  <si>
    <t>In the primary analysis, we found no association between hospitalization for hemorrhage during warfarin therapy and initiation of levothyroxine in the preceding 30 days (adjusted odds ratio 1.11, 95% confidence interval 0.67-1.86).</t>
  </si>
  <si>
    <t>Secondary analyses using more remote initiation of levothyroxine also found no association.</t>
  </si>
  <si>
    <t>These findings suggest that concerns about a clinically meaningful levothyroxine-warfarin drug interaction are not justified.</t>
  </si>
  <si>
    <t>Drug interaction resources that presently characterize this interaction as important should reevaluate this classification.</t>
  </si>
  <si>
    <t>Title = The influence of insulin infusion on the metabolism of amyloid Î² peptides in plasma.</t>
  </si>
  <si>
    <t>Abstract = Accumulating body of evidence suggests pathophysiologic links between Alzheimer's disease and diabetes mellitus (DM).</t>
  </si>
  <si>
    <t>For example, the two crucial peptides playing a role in both degenerative disorders, amyloid Î² (AÎ²) and insulin, are metabolized by the same enzyme, insulin degrading enzyme.</t>
  </si>
  <si>
    <t>Euglycemic hyperinsulinemic clamp is a method of estimating insulin sensitivity, based on the assumption that during steady-state hyperinsulinemic euglycemia, glucose infusion rate equals tissue glucose uptake, that is, the higher the glucose infusion rate, the higher the insulin sensitivity.</t>
  </si>
  <si>
    <t>The aim of this study was to analyze the influence of insulin on the plasma concentrations of AÎ² peptides.</t>
  </si>
  <si>
    <t>Blood samples were collected from 20 healthy young male volunteers before insulin infusion (clamp) and then at 120 and 360 minutes.</t>
  </si>
  <si>
    <t>In the second protocol, insulin was accompanied by Intralipid, which is mainly a mixture of triacylglycerols, and heparin, given as an activator of lipoprotein lipase, inducing insulin resistance.</t>
  </si>
  <si>
    <t>Analyses of plasma AÎ²1-42, AÎ²x-42, AÎ²1-40, and AÎ²x-40 were performed with multiplexing technology.</t>
  </si>
  <si>
    <t>Furthermore, concentrations of the AÎ² peptides in healthy persons were compared with those in 16 type 1 DM patients receiving chronic insulin therapy.</t>
  </si>
  <si>
    <t xml:space="preserve">When applied alone (i.e., without Intralipid), insulin infusion increased concentrations of AÎ²42 (full length and N-terminally shortened) </t>
  </si>
  <si>
    <t>but not of AÎ²40.</t>
  </si>
  <si>
    <t>When combined with Intralipid, infusion of insulin resulted in increased concentrations of all peptides (nonsignificant tendency in case of AÎ²x-40).</t>
  </si>
  <si>
    <t>We did not observe differences between AÎ² peptide concentrations in healthy subjects and those in type 1 DM patients.</t>
  </si>
  <si>
    <t xml:space="preserve">Infusion of insulin in nonphysiologic high doses increases plasma concentrations of AÎ² peptides; </t>
  </si>
  <si>
    <t>in case of AÎ²40, only when applied together with Intralipid, which perhaps might be explained by hypothetical shift of insulin degrading enzyme activity from degradation of AÎ² peptides to the degradation of insulin.</t>
  </si>
  <si>
    <t>Title = Clinical impact of drug-drug interaction between aspirin and prednisolone at a cancer center.</t>
  </si>
  <si>
    <t>Abstract = Adverse gastrointestinal (GI) events are complications in aspirin and prednisolone cotherapy.</t>
  </si>
  <si>
    <t>The prevalence of adverse GI events would be expected to be increased with cotherapy due to the overlapping toxicities of the 2 drugs.</t>
  </si>
  <si>
    <t>However, there is a dearth of literature investigating how often this interaction causes clinically important adverse GI events.</t>
  </si>
  <si>
    <t>This retrospective study aimed to determine the prevalence of adverse GI events associated with the coadministration of aspirin and prednisolone.</t>
  </si>
  <si>
    <t>The use of gastroprotectant agents was also studied.</t>
  </si>
  <si>
    <t>The medical records of patients with cancer prescribed aspirin and prednisolone therapy between January 2007 and June 2011 were analyzed.</t>
  </si>
  <si>
    <t>The duration of aspirin-prednisolone overlap, prevalence of adverse GI events, and details on the concurrent use of other medications were evaluated.</t>
  </si>
  <si>
    <t>The study included data from 142 patients (male, 64.8%; mean [SD] age, 67.4 [11.0] years).</t>
  </si>
  <si>
    <t>A total of 78.9% of the patients were on some form of gastroprotectant, the most common class of which was proton pump inhibitors.</t>
  </si>
  <si>
    <t>The prevalence of adverse GI events was 4.2% (6 patients).</t>
  </si>
  <si>
    <t>Four patients had presented with GI symptoms (abdominal pain, diarrhea, dysphagia, and vomiting); 3 patients had signs of GI injury (duodenal ulcers, iron deficiency anemia, and a Mallory-Weiss tear).</t>
  </si>
  <si>
    <t>The Naranjo algorithm classified 5 patients experienced possible adverse drug reactions (ADRs), and 1 as a probable ADR.</t>
  </si>
  <si>
    <t>Our study found that the prevalence of adverse GI events was low and managed to establish a weak association between the occurrence of events and the coadministration of aspirin and prednisolone.</t>
  </si>
  <si>
    <t>This finding, together with the concurrent prescription of gastroprotectants, suggests that the clinical impact of the aspirin and prednisolone DDI is minimal.</t>
  </si>
  <si>
    <t>Title = Effects of multiple doses of albiglutide on the pharmacokinetics, pharmacodynamics, and safety of digoxin, warfarin, or a low-dose oral contraceptive.</t>
  </si>
  <si>
    <t>Abstract = Albiglutide is a glucagon-like peptide-1 analog that is currently under investigation for the treatment of type 2 diabetes mellitus as a once-weekly injection.</t>
  </si>
  <si>
    <t>Three open-label phase 1 studies were conducted in healthy human participants to investigate potential pharmacokinetic (PK) and/or pharmacodynamic (PD) interactions between albiglutide and medications that may be used concomitantly.</t>
  </si>
  <si>
    <t>Digoxin 0.5 mg, warfarin 25 mg, or a standard, low-dose oral contraceptive containing norethindrone (NE) 0.5 mg and ethinyl estradiol (EE) 0.035 mg were administered alone and after steady-state albiglutide exposure (50 mg weekly for 4-5 weeks).</t>
  </si>
  <si>
    <t>The lack of a drug-drug interaction was concluded if the 90% CIs of geometric least-squares means ratio of area under the curve and maximum concentration were fully contained within 0.80 to 1.25.</t>
  </si>
  <si>
    <t>The effects of albiglutide on the PD of warfarin (international normalized ratio) and on the PD of a low-dose oral contraceptive (luteinizing hormone [LH], follicle-stimulating hormone [FSH], and progesterone) were assessed.</t>
  </si>
  <si>
    <t>Safety and tolerability were also assessed.</t>
  </si>
  <si>
    <t>Overall, the PK profiles of digoxin, warfarin, NE, and EE were unaffected by albiglutide administration; standard bioequivalence criteria were met with a few exceptions that were not considered clinically relevant.</t>
  </si>
  <si>
    <t>Warfarin international normalized ratio was unaffected by albiglutide administration.</t>
  </si>
  <si>
    <t>No clinically meaningful differences in LH, FSH, or progesterone were observed.</t>
  </si>
  <si>
    <t>Most treatment-emergent adverse events were mild, and all resolved by study end.</t>
  </si>
  <si>
    <t>Based on tolerability and the lack of clinically significant PK or PD interactions, no dose adjustments should be required when albiglutide is administered concomitantly with these medications.</t>
  </si>
  <si>
    <t>Title = Safety profile of caffeine and 1,3-dimethylamylamine supplementation in healthy men.</t>
  </si>
  <si>
    <t>Abstract = Caffeine and 1,3-dimethylamylamine (DMAA) are widely used alone and in combination with dietary supplements.</t>
  </si>
  <si>
    <t>No investigation has determined the safety profile of chronic intake of caffeine or DMAA, alone or in combination, within the same study design.</t>
  </si>
  <si>
    <t>A total of 50 young and healthy men completed 12Â weeks of daily supplementation with either a placebo (nÂ =Â 11), caffeine at 250Â mgÂ day(-1) (nÂ =Â 14), DMAA at 50Â mgÂ day(-1) (nÂ =Â 13), or caffeine at 250Â mgÂ day(-1)Â +Â DMAA at 50Â mgÂ day(-1) (nÂ =Â 12).</t>
  </si>
  <si>
    <t>Before and after 6 and 12Â weeks of supplementation, the following variables were measured: body mass/composition, resting respiratory rate, blood pressure, 12-lead electrocardiogram, urinalysis, complete blood count, metabolic panel, lipid panel, and oxidative stress, inflammatory, and cardiac biomarkers.</t>
  </si>
  <si>
    <t xml:space="preserve">No interaction effects were noted for any variable (pÂ &amp;gt;Â 0.05), </t>
  </si>
  <si>
    <t>with little change occurring across time for subjects in any of the four conditions.</t>
  </si>
  <si>
    <t>With the exception of urinary pH (pÂ =Â 0.05; Pre (6.5Â Â±Â 0.1) higher than week 6 (6.1Â Â±Â 0.1)) and blood CO2 (pÂ =Â 0.02; week 12 (25.9Â Â±Â 0.3Â mmolÂ L(-1)) higher than week 6 (24.8Â Â±Â 0.3Â mmolÂ L(-1))),</t>
  </si>
  <si>
    <t xml:space="preserve"> no time effect was noted for any other variable (pÂ &amp;gt;Â 0.05).</t>
  </si>
  <si>
    <t>These data indicate that 12Â weeks of daily supplementation with caffeine and DMAA, alone or in combination, does not result in a statistically significant change in any of the measured outcome variables.</t>
  </si>
  <si>
    <t>Title = Hospitalization for hemorrhage among warfarin recipients prescribed amiodarone.</t>
  </si>
  <si>
    <t>Abstract = Amiodarone inhibits the hepatic metabolism of warfarin, potentiating its anticoagulant effect.</t>
  </si>
  <si>
    <t>However, the clinical consequences of this are not well established.</t>
  </si>
  <si>
    <t>Our objective in this study was to characterize the risk of hospitalization for a hemorrhage associated with the initiation of amiodarone within a cohort of continuous warfarin users in Ontario.</t>
  </si>
  <si>
    <t>We conducted a population-based retrospective cohort study among Ontario residents aged â‰¥66 years receiving warfarin.</t>
  </si>
  <si>
    <t>Among patients with at least 6 months of continuous warfarin therapy, we identified those who were newly prescribed amiodarone and an equal number who were not, matching on age, gender, year of cohort entry, and a high-dimensional propensity score.</t>
  </si>
  <si>
    <t>The primary outcome was hospitalization for hemorrhage within 30 days of amiodarone initiation.</t>
  </si>
  <si>
    <t>Between July 1, 1994, and March 31, 2009, we identified 60,497 patients with at least 6 months of continuous warfarin therapy, of whom 11,665 (19%) commenced amiodarone.</t>
  </si>
  <si>
    <t>For 7,124 (61%) of these, we identified a matched control subject who did not receive amiodarone.</t>
  </si>
  <si>
    <t>Overall, 56 (0.8%) amiodarone recipients and 23 (0.3%) control patients were hospitalized for hemorrhage within 30 days of initiating amiodarone (adjusted hazard ratio 2.45; 95% confidence interval, 1.49-4.02).</t>
  </si>
  <si>
    <t>Seven of 56 (12.5%) patients hospitalized for a hemorrhage after starting amiodarone died in hospital.</t>
  </si>
  <si>
    <t>In conclusion, initiation of amiodarone among older patients receiving warfarin is associated with a more than twofold increase in the risk of hospitalization for hemorrhage, with a relatively high fatality rate.</t>
  </si>
  <si>
    <t>Physicians should closely monitor patients who initiate amiodarone while receiving warfarin.</t>
  </si>
  <si>
    <t>Title = A comparison of adverse drug reactions between high- and standard-dose trimethoprim-sulfamethoxazole in the ambulatory setting.</t>
  </si>
  <si>
    <t xml:space="preserve">Abstract = High-dose trimethoprim-sulfamethoxazole (TMP-SMX) for the empiric treatment of community-acquired methicillin-resistant Staphylococcus aureus skin and soft tissue infections has been evaluated for efficacy, </t>
  </si>
  <si>
    <t>but characterization of adverse reactions is lacking.</t>
  </si>
  <si>
    <t>To describe adverse reactions associated with high-dose TMP-SMX therapy, a retrospective medical record review of outpatients receiving TMP-SMX was conducted.</t>
  </si>
  <si>
    <t>Each episode (case) of a patient receiving high-dose TMP-SMX (at least 4 double-strength tablets per day) was matched by next closest prescription number with a patient (control) receiving standard-dose TMP-SMX.</t>
  </si>
  <si>
    <t>982 cases were reviewed; 491 in each arm.</t>
  </si>
  <si>
    <t>At least one adverse drug reaction (ADR) occurred in 9.1% of patients.</t>
  </si>
  <si>
    <t>There was a significant difference in the incidence for any ADR between high-dose and standard-dose groups (13.0% vs 5.09%, respectively; p&amp;lt;0.0001).</t>
  </si>
  <si>
    <t>More patients taking high-dose TMP-SMX developed hyperkalemia (3.46% vs 0.81%, p=0.0066), acute renal injury (3.67% vs 1.63%, p=0.044), and rash (1.83% vs 0.20%, p=0.021).</t>
  </si>
  <si>
    <t>Patients receiving high-dose TMP-SMX had significantly higher rates of electrolyte abnormality ADR (5.09% vs 1.63%, p=0.0021), gastrointestinal ADR (5.30% vs 2.24%, p=0.011), renal ADR (3.67% vs 1.63%, p=0.044), central nervous system ADR (2.65% vs 0.81%, p=0.047), and hypersensitivity (2.24% vs 0.41%, p=0.022).</t>
  </si>
  <si>
    <t>Concomitant receipt of an angiotensin-converting enzyme (ACE) inhibitor was a univariate variable associated with hyperkalemia, and advanced age and receipt of high-dose TMP-SMX were independent variables.</t>
  </si>
  <si>
    <t>ADRs such as hyperkalemia are more likely to be associated with the use of high-dose TMP-SMX in the ambulatory setting.</t>
  </si>
  <si>
    <t>Clinicians should use caution when initiating high-dose TMP-SMX and consider laboratory monitoring in patients of advanced age or those receiving concomitant ACE inhibitor therapy.</t>
  </si>
  <si>
    <t>Title = Influence of coadministration of antithrombotic medicines, warfarin, and NSAIDs on heparin safety: data from a prospective observational study.</t>
  </si>
  <si>
    <t xml:space="preserve">Abstract = Utilization of heparins has been increasing in the last decade, </t>
  </si>
  <si>
    <t xml:space="preserve"> thus, in-depth analysis is needed to assess heparins safety monitoring patterns, incidence rates of adverse drug reactions (ADR), and frequency of coadministration with other medicines.Â  </t>
  </si>
  <si>
    <t xml:space="preserve">To investigate the safety monitoring of heparin in hospitals and the influence of coadministration of nonsteroidal anti-inflammatory drugs (NSAIDs), antithrombotic medicines, and warfarin on heparin safety.Â  </t>
  </si>
  <si>
    <t>We reviewed hospital records of 339 patients who had orders for heparin or low molecular weight heparin from May 2009 to May 2010.</t>
  </si>
  <si>
    <t xml:space="preserve">IBM SPSS Statistics version 18.0 was used to perform statistical analysis.Â Â  </t>
  </si>
  <si>
    <t>Dalteparin (n=238, 70.21%) was the most frequently prescribed â€¨heparin.</t>
  </si>
  <si>
    <t>The most frequent indications given were for prophylaxis of venous thrombosis (n=135, 39.82%) and treatment of unstable coronary artery disease and myocardial infarction (n=166, 48.97%).</t>
  </si>
  <si>
    <t>ADRs were reported for 75 patients (22.12%), including coagulation abnormalities in 25 patients (7.37%), renal dysfunctions in 24 patients (7.08%), and thrombocytopenia in 10 patients (2.95%).</t>
  </si>
  <si>
    <t>256 patients (75.52%) had relative contraindications.</t>
  </si>
  <si>
    <t xml:space="preserve">ADRs were associated with the previously reported relative contraindications (Spearman's rank correlation coefficient [rS] = 0.261, Pearson's chi-squared test [Ï‡2]= 45.5, P less than 0.0005) </t>
  </si>
  <si>
    <t>and with prolonged treatment with heparins (rS=0.279 and Ï‡2=74.7, P less than 0.0005).</t>
  </si>
  <si>
    <t xml:space="preserve">ADRs were not related to heparin use </t>
  </si>
  <si>
    <t>but indicated increased risk for negative treatment outcomes.</t>
  </si>
  <si>
    <t>Coadministration of heparin with warfarin, acetylsalicylic acid, clopidogrel, ketorolac, and NSAIDs was associated with the increased risk of adverse drug reactions.</t>
  </si>
  <si>
    <t>The relationship was low but statistically significant.</t>
  </si>
  <si>
    <t xml:space="preserve">The strongest relationship was with coadministration of aspirin (rS=0.283, Ï‡2=21.42, P less than 0.0005), </t>
  </si>
  <si>
    <t>while the coadministration of NSAIDs showed only a very weak relationship to the development of ADRs (rS=0.133, Ï‡2=21.01, P less than 0.0005).</t>
  </si>
  <si>
    <t xml:space="preserve">For the development of thrombocytopenia, the strongest risk was calculated for coadministration of warfarin (rS=0.248, Ï‡2=28.14, P less than 0.0005), </t>
  </si>
  <si>
    <t xml:space="preserve">while coadministration of medicines from the list did not have a relationship with the risk of thrombocytosis.Â Â  </t>
  </si>
  <si>
    <t>Safety monitoring of heparin orders is essential, especially for patients with relative contraindications during long-term treatment and in case of coadministration of oral anticoagulants, platelet inhibitors, and NSAIDs.</t>
  </si>
  <si>
    <t>Title = Angiotensin-converting enzyme inhibitor treatment and the development of urinary tract infections: a prescription sequence symmetry analysis.</t>
  </si>
  <si>
    <t>Abstract = Angiotensin-converting enzyme inhibitors (ACEi) can reduce urine output, especially when treatment is first started.</t>
  </si>
  <si>
    <t xml:space="preserve">Since bacterial clearance from the urinary tract is dependent on urine output, </t>
  </si>
  <si>
    <t>it was hypothesized that ACEi may also increase the risk of urinary tract infections (UTIs).</t>
  </si>
  <si>
    <t>Our objective was to assess the risk of UTIs associated with ACEi therapy initiation in the general population.</t>
  </si>
  <si>
    <t>A prescription sequence symmetry analysis was performed with the Dutch 'InterAction Database' (IADB.nl) pharmacy prescription database.</t>
  </si>
  <si>
    <t>We selected all patients from the IADB who were incident users of both ACEi and nitrofurantoin (a proxy for UTIs).</t>
  </si>
  <si>
    <t>A relatively short maximum time-span of 4 weeks between both prescriptions was used to limit time-variant confounding.</t>
  </si>
  <si>
    <t>The sequence ratio was calculated by dividing the number of individuals starting ACEi first and nitrofurantoin second by the number of individuals starting nitrofurantoin treatment first and ACEi second.</t>
  </si>
  <si>
    <t>We adjusted for trends in prescribing and estimated 95 % confidence intervals using exact confidence intervals for binomial distributions.</t>
  </si>
  <si>
    <t>To evaluate whether the effect is specific to ACEi and to assess whether the possible mechanism behind an increased risk of UTIs is related to the renin-angiotensin-aldosterone system, we also estimated the risk for Î²-adrenoceptor antagonists (Î²-blockers).</t>
  </si>
  <si>
    <t>In total, 22,959 incident users of ACEi therapy were eligible for analysis.</t>
  </si>
  <si>
    <t>Of these, 161 patients started ACEi therapy within 4 weeks prior to or after nitrofurantoin therapy initiation.</t>
  </si>
  <si>
    <t>A total of 101 (63 %) started ACEi therapy first followed by nitrofurantoin treatment, while 60 (37 %) patients started nitrofurantoin treatment first, which corresponds to a statistically significant adjusted sequence ratio (ASR) of 1.68 (95 % CI 1.21-2.36).</t>
  </si>
  <si>
    <t>No association was found between Î²-blockers and UTI treatment (ASR 1.01, 95 % CI 0.74-1.38).</t>
  </si>
  <si>
    <t>A significant excess of patients received UTI medication prescriptions following the first month after ACEi initiation.</t>
  </si>
  <si>
    <t>This prescription sequence asymmetry suggests that ACEi initiation increases the risk of developing UTIs.</t>
  </si>
  <si>
    <t>Title = NSAID-antihypertensive drug interactions: which outpatients are at risk for a rise in systolic blood pressure?</t>
  </si>
  <si>
    <t>Abstract = Management guidelines for drug-drug interactions between non-steroidal anti-inflammatory drugs (NSAIDs) and antihypertensives recommend blood pressure monitoring in hypertensive patients.</t>
  </si>
  <si>
    <t xml:space="preserve">We measured the short-term effect of initiating NSAIDs on systolic blood pressure (SBP) in users of antihypertensives, </t>
  </si>
  <si>
    <t>aiming to investigate which outpatients are at risk for an increase in SBP in daily clinical practice.</t>
  </si>
  <si>
    <t>A cohort study with a nested case-control design in Dutch community pharmacies.</t>
  </si>
  <si>
    <t>Patients with a drug-drug interaction alert for a newly initiated NSAID and antihypertensive were interviewed and their SBP was measured at T0, after one week (T1) and after two weeks (T2).</t>
  </si>
  <si>
    <t>We evaluated risk factors for exceeding a predefined limit of change (PLoC) in SBP (â‰¥ 10 mmHg to â‰¥ 140 mmHg) at T1 and T2 versus T0.</t>
  </si>
  <si>
    <t>For 112 patients the SBP at T0 was measured.</t>
  </si>
  <si>
    <t>Two patients were excluded (T0 SBP â‰¥ 180 mmHg).</t>
  </si>
  <si>
    <t>PLoC was exceeded in 10 patients (10.4%) at T1 and in seven patients (8.0%) at T2.</t>
  </si>
  <si>
    <t>Patients using etoricoxib (odds ratio (OR), 21.0; 95% confidence interval (CI), 3.7-120.6) and patients using &amp;gt;1 defined daily dose of an NSAID (OR, 3.3; 95% CI, 1.1-10.0) were at increased risk of a rise in SBP.</t>
  </si>
  <si>
    <t>A newly initiated NSAID has an immediate clinically relevant effect on SBP in some users of antihypertensives.</t>
  </si>
  <si>
    <t>Management guidelines for NSAID-antihypertensive drug-drug interactions should advise SBP monitoring before and after initiation of an NSAID or intensification of NSAID therapy.</t>
  </si>
  <si>
    <t>Monitoring is especially relevant in patients prescribed high dosages of NSAIDs.</t>
  </si>
  <si>
    <t>Etoricoxib should not be used in hypertensive patients.</t>
  </si>
  <si>
    <t>Title = Bleeding events following concurrent use of warfarin and oseltamivir by Medicare beneficiaries.</t>
  </si>
  <si>
    <t>Abstract = During the 2009 H1N1 influenza pandemic, the UK Medicines and Healthcare Products Regulatory Agency received case reports suggesting a potentiation of warfarin anticoagulation by the antiviral drug oseltamivir.</t>
  </si>
  <si>
    <t>We evaluated this putative interaction using Medicare data.</t>
  </si>
  <si>
    <t>To determine the frequency of bleeding following addition of oseltamivir or comparator drugs among Medicare beneficiaries taking warfarin.</t>
  </si>
  <si>
    <t>This was a retrospective cohort evaluation using Medicare nationwide data.</t>
  </si>
  <si>
    <t>Cohort members were Medicare Parts A, B, and D beneficiaries from June 30, 2006 to October 31, 2010 receiving warfarin for at least 1 month prior to a concomitant drug of interest (oseltamivir, ampicillin, trimethoprim-sulfamethoxazole (TMP-SMX), and angiotensin-converting enzyme (ACE) inhibitors).</t>
  </si>
  <si>
    <t>Bleeding within 14 days of new prescriptions for oseltamivir or comparators was identified using inpatient or emergency department ICD-9 (International Classification of Diseases, ninth revision) discharge diagnosis codes for gastrointestinal hemorrhage, epistaxis, hematuria, and intracranial bleeding.</t>
  </si>
  <si>
    <t>Patients with bleeding within 30 days preceding the prescription concomitant to warfarin were excluded.</t>
  </si>
  <si>
    <t>With concomitant ACE inhibitors as reference, adjusted odds ratios (ORs) for any bleeding events within 14 days were 1.47 (95% confidence interval [CI] = 1.08-1.88), 1.24 (95% CI = 0.97-1.57), and 2.74 (95% CI = 2.53-3.03), for warfarin plus ampicillin, oseltamivir, and TMP-SMX, respectively.</t>
  </si>
  <si>
    <t>In a sensitivity analysis, adjusted ORs over a 7-day period were 1.89 (95% CI = 1.29-2.59), 1.47 (95% CI = 1.06-2.02), and 3.07 (95% CI = 2.76-3.49) for warfarin plus ampicillin, oseltamivir, and TMP-SMX, respectively.</t>
  </si>
  <si>
    <t xml:space="preserve">Bleeding with oseltamivir plus warfarin was not significantly increased over a 14-day observation period; </t>
  </si>
  <si>
    <t xml:space="preserve">a sensitivity analysis showed a statistically significant increase over a 7-day period; </t>
  </si>
  <si>
    <t>in contrast, the data consistently showed the known tendency of TMP-SMX to potentiate the effects of warfarin.</t>
  </si>
  <si>
    <t>The results should be interpreted with the limitations of this approach in mind, including the inability to control for unmeasured confounders.</t>
  </si>
  <si>
    <t>Title = Calcium-channel blocker-clarithromycin drug interactions and acute kidney injury.</t>
  </si>
  <si>
    <t>Abstract = Calcium-channel blockers are metabolized by the cytochrome P450 3A4 (CYP3A4; EC 1.14.13.97) enzyme.</t>
  </si>
  <si>
    <t>Blood concentrations of these drugs may rise to harmful levels when CYP3A4 activity is inhibited.</t>
  </si>
  <si>
    <t xml:space="preserve">Clarithromycin is an inhibitor of CYP3A4 </t>
  </si>
  <si>
    <t xml:space="preserve">and azithromycin is not, </t>
  </si>
  <si>
    <t>which makes comparisons between these 2 macrolide antibiotics useful in assessing clinically important drug interactions.</t>
  </si>
  <si>
    <t>To characterize the risk of acute adverse events following coprescription of clarithromycin compared with azithromycin in older adults taking a calcium-channel blocker.</t>
  </si>
  <si>
    <t>Population-based retrospective cohort study in Ontario, Canada, from 2003 through 2012 of older adults (mean age, 76 years) who were newly coprescribed clarithromycin (nâ€‰=â€‰96,226) or azithromycin (nâ€‰=â€‰94,083) while taking a calcium-channel blocker (amlodipine, felodipine, nifedipine, diltiazem, or verapamil).</t>
  </si>
  <si>
    <t>Hospitalization with acute kidney injury (primary outcome) and hospitalization with hypotension and all-cause mortality (secondary outcomes examined separately).</t>
  </si>
  <si>
    <t>Outcomes were assessed within 30 days of a new coprescription.</t>
  </si>
  <si>
    <t>There were no differences in measured baseline characteristics between the clarithromycin and azithromycin groups.</t>
  </si>
  <si>
    <t>Amlodipine was the most commonly prescribed calcium-channel blocker (more than 50% of patients).</t>
  </si>
  <si>
    <t>Coprescribing clarithromycin vs azithromycin with a calcium-channel blocker was associated with a higher risk of hospitalization with acute kidney injury (420 patients of 96,226 taking clarithromycin [0.44%] vs 208 patients of 94,083 taking azithromycin [0.22%]; absolute risk increase, 0.22% [95% CI, 0.16%-0.27%]; odds ratio [OR], 1.98 [95% CI, 1.68-2.34]).</t>
  </si>
  <si>
    <t>In a subgroup analysis, the risk was highest with dihydropyridines, particularly nifedipine (OR, 5.33 [95% CI, 3.39-8.38]; absolute risk increase, 0.63% [95% CI, 0.49%-0.78%]).</t>
  </si>
  <si>
    <t>Coprescription with clarithromycin was also associated with a higher risk of hospitalization with hypotension (111 patients of 96,226 taking clarithromycin [0.12%] vs 68 patients of 94,083 taking azithromycin [0.07%]; absolute risk increase, 0.04% [95% CI, 0.02%-0.07%]; OR, 1.60 [95% CI, 1.18-2.16]) and all-cause mortality (984 patients of 96,226 taking clarithromycin [1.02%] vs 555 patients of 94,083 taking azithromycin [0.59%]; absolute risk increase, 0.43% [95% CI, 0.35%-0.51%]; OR, 1.74 [95% CI, 1.57-1.93]).</t>
  </si>
  <si>
    <t>Among older adults taking a calcium-channel blocker, concurrent use of clarithromycin compared with azithromycin was associated with a small but statistically significant greater 30-day risk of hospitalization with acute kidney injury.</t>
  </si>
  <si>
    <t>These findings support current safety warnings regarding concurrent use of CYP3A4 inhibitors and calcium-channel blockers.</t>
  </si>
  <si>
    <t>Title = A phase I, open-label study of trebananib combined with sorafenib or sunitinib in patients with advanced renal cell carcinoma.</t>
  </si>
  <si>
    <t>Abstract = Trebananib, an investigational peptibody, binds to angiopoietin 1 and 2, thereby blocking their interaction with Tie2.</t>
  </si>
  <si>
    <t>This open-label phase I study examined trebananib 3 mg/kg or 10 mg/kg intravenous (I.V.) once weekly plus sorafenib 400 mg twice per day or sunitinib 50 mg once per day in advanced RCC.</t>
  </si>
  <si>
    <t>Primary end points were adverse event incidence and pharmacokinetics.</t>
  </si>
  <si>
    <t>Thirty-seven patients were enrolled.</t>
  </si>
  <si>
    <t>During trebananib plus sorafenib administration (n = 17), the most common treatment-related adverse events (TRAEs) included rash (n = 12; 71%), diarrhea (n = 12; 71%), hypertension (n = 11; 65%), and fatigue (n = 11; 65%); grade â‰¥ 3 TRAEs (n = 7; 41%); and 2 patients (12%) had peripheral edema.</t>
  </si>
  <si>
    <t>During trebananib plus sunitinib administration (n = 19), the most common TRAEs included diarrhea (n = 14; 74%), fatigue (n = 13; 68%), hypertension (n = 11; 58%), and decreased appetite (n = 11; 58%); grade â‰¥ 3 TRAEs (n = 13; 68%); and 8 (42%) patients had peripheral edema.</t>
  </si>
  <si>
    <t>Trebananib did not appear to alter the pharmacokinetics of sorafenib or sunitinib.</t>
  </si>
  <si>
    <t>No patient developed anti-trebananib antibodies.</t>
  </si>
  <si>
    <t>Objective response rates were 29% (trebananib plus sorafenib) and 53% (trebananib plus sunitinib).</t>
  </si>
  <si>
    <t xml:space="preserve">The toxicities of trebananib 3 mg/kg or 10 mg/kg I.V. plus sorafenib or sunitinib in RCC were similar to those of sorafenib or sunitinib monotherapy, </t>
  </si>
  <si>
    <t>with peripheral edema being likely specific to the combinations.</t>
  </si>
  <si>
    <t>Antitumor activity was observed.</t>
  </si>
  <si>
    <t>Title = Pharmacoepidemiologic and in vitro evaluation of potential drug-drug interactions of sulfonylureas with fibrates and statins.</t>
  </si>
  <si>
    <t xml:space="preserve">Abstract = To examine whether initiation of fibrates or statins in sulfonylurea users is associated with hypoglycaemia, </t>
  </si>
  <si>
    <t>and examine in vitro inhibition of cytochrome P450 (CYP) enzymes by statins, fenofibrate and glipizide.</t>
  </si>
  <si>
    <t>We used healthcare data to conduct nested case-control studies of serious hypoglycaemia (i.e. resulting in hospital admission or emergency department treatment) in persons taking glipizide or glyburide, and calculated adjusted overall and time-stratified odds ratios (ORs) and 95% confidence intervals (CIs).</t>
  </si>
  <si>
    <t>We also characterized the in vitro inhibition of CYP enzymes by statins, fenofibrate and glipizide using fluorometric CYP450 inhibition assays, and estimated area under the concentration-time curve ratios (AUCRs) for the drug pairs.</t>
  </si>
  <si>
    <t>We found elevated adjusted overall ORs for glyburide-fenofibrate (OR 1.84, 95% CI 1.37, 2.47) and glyburide-gemfibrozil (OR 1.57, 95% CI 1.25, 1.96).</t>
  </si>
  <si>
    <t xml:space="preserve">The apparent risk did decline over time </t>
  </si>
  <si>
    <t>as might be expected from a pharmacokinetic mechanism.</t>
  </si>
  <si>
    <t>Fenofibrate was a potent in vitro inhibitor of CYP2C19 (IC50 = 0.2â€‰Î¼m) and CYP2B6 (IC50 = 0.7â€‰Î¼m) and a moderate inhibitor of CYP2C9 (IC50 = 9.7â€‰Î¼m).</t>
  </si>
  <si>
    <t xml:space="preserve">The predicted CYP-based AUCRs for fenofibrate-glyburide and gemfibrozil-glyburide interactions were only 1.09 and 1.04, </t>
  </si>
  <si>
    <t>suggesting that CYP inhibition is unlikely to explain such an interaction.</t>
  </si>
  <si>
    <t>Use of fenofibrate or gemfibrozil together with glyburide was associated with elevated overall risks of serious hypoglycaemia.</t>
  </si>
  <si>
    <t>CYP inhibition seems unlikely to explain this observation.</t>
  </si>
  <si>
    <t>We speculate that a pharmacodynamic effect of fibrates (e.g. activate peroxisome proliferator-activator receptor alpha) may contribute to these apparent interactions.</t>
  </si>
  <si>
    <t>Title = Effects of HM30181, a P-glycoprotein inhibitor, on the pharmacokinetics and pharmacodynamics of loperamide in healthy volunteers.</t>
  </si>
  <si>
    <t>Abstract = HM30181 is a third generation P-glycoprotein (P-gp) inhibitor currently under development.</t>
  </si>
  <si>
    <t>The objectives of this study were to evaluate the effects of a single dose of HM30181 on the pharmacodynamics and pharmacokinetics of loperamide, a P-gp substrate, and to compare them with those of quinidine.</t>
  </si>
  <si>
    <t>Eighteen healthy male subjects were administered loperamide alone (period 1) or with loperamide plus quinidine or HM30181 in period 2 or 3, respectively.</t>
  </si>
  <si>
    <t>In period 3, subjects randomly received one of three HM30181 doses: 15, 60 or 180â€‰mg.</t>
  </si>
  <si>
    <t>Changes in pupil size, alertness, oxygen saturation and the oral bioavailability of loperamide were assessed in each period.</t>
  </si>
  <si>
    <t>In addition, the pharmacokinetics of HM30181 were determined.</t>
  </si>
  <si>
    <t xml:space="preserve">Pupil size, alertness and oxygen saturation did not change over time when loperamide alone or loperamide plus HM30181 was administered </t>
  </si>
  <si>
    <t>while HM30181 significantly increased the systemic exposure to loperamide, i.e. the geometric mean ratio (90% confidence interval) of AUC(0,tlast ) for loperamide with and without HM30181 was 1.48 (1.08, 2.02).</t>
  </si>
  <si>
    <t xml:space="preserve">Co-administered quinidine significantly increased the systemic exposure to loperamide 2.2-fold (1.53, 3.18), </t>
  </si>
  <si>
    <t xml:space="preserve">which also markedly reduced pupil size, </t>
  </si>
  <si>
    <t>resulting in a decrease of 24.7â€‰mmâ€‰h in the area under the effect curve of pupil size change from baseline compared with loperamide alone.</t>
  </si>
  <si>
    <t xml:space="preserve">HM30181 inhibits P-gp mainly in the intestinal endothelium, </t>
  </si>
  <si>
    <t>which can be beneficial because pan-inhibition of P-gp, particularly in the brain, could lead to detrimental adverse events.</t>
  </si>
  <si>
    <t>Further studies are warranted to investigate adequately the dose-exposure relationship of HM30181, along with its duration of effect.</t>
  </si>
  <si>
    <t>Title = Pharmacokinetic and pharmacodynamic interaction between gemigliptin and metformin in healthy subjects.</t>
  </si>
  <si>
    <t>Abstract = Gemigliptin is a novel dipeptidyl peptidase-4 (DPP-4) inhibitor used in the treatment of type 2 diabetes mellitus.</t>
  </si>
  <si>
    <t>This study evaluated possible pharmacodynamic and pharmacokinetic interactions between gemigliptin and metformin and investigated their tolerability.</t>
  </si>
  <si>
    <t>A randomized, open-label, multiple-dose, three-treatment, three-period, three-sequence crossover study was conducted in healthy male subjects.</t>
  </si>
  <si>
    <t>Twenty-seven subjects received gemigliptin (50Â mg once daily), metformin (1,000Â mg twice a day), or both drugs for 7Â days per dosing period.</t>
  </si>
  <si>
    <t>Blood samples were drawn over 24Â h on the seventh day of each period for pharmacokinetic and pharmacodynamic evaluations, including plasma DPP-4 activity and total/active glucagon-like peptide-1 (GLP-1) levels.</t>
  </si>
  <si>
    <t>Meal tolerance tests were conducted for pharmacodynamic assessment on the eighth day.</t>
  </si>
  <si>
    <t>Safety and tolerability were evaluated using adverse events, vital signs, ECGs, and clinical laboratory tests.</t>
  </si>
  <si>
    <t>Coadministration of gemigliptin and metformin had no significant effect on the pharmacokinetics of gemigliptin or metformin.</t>
  </si>
  <si>
    <t>The inhibition of DPP-4 by gemigliptin was not affected by coadministration with metformin.</t>
  </si>
  <si>
    <t xml:space="preserve">Co-therapy of gemigliptin and metformin showed additional effects by increasing plasma active GLP-1 concentrations </t>
  </si>
  <si>
    <t>and lowering serum glucose levels.</t>
  </si>
  <si>
    <t>The plasma glucagon level was lower in co-therapy than with metformin monotherapy.</t>
  </si>
  <si>
    <t xml:space="preserve">The coadministration of gemigliptin and metformin was well-tolerated </t>
  </si>
  <si>
    <t>without serious adverse events.</t>
  </si>
  <si>
    <t xml:space="preserve">Coadministration of gemigliptin and metformin showed beneficial anti-diabetic effects </t>
  </si>
  <si>
    <t>without pharmacokinetic drug-drug interactions.</t>
  </si>
  <si>
    <t>Title = Serious bleeding events due to warfarin and antibiotic co-prescription in a cohort of veterans.</t>
  </si>
  <si>
    <t>Abstract = Antibiotics may interact with warfarin, increasing the risk for significant bleeding events.</t>
  </si>
  <si>
    <t>This is a retrospective cohort study of veterans who were prescribed warfarin for 30 days without interruption through the US Department of Veterans Affairs between October 1, 2002 and September 1, 2008.</t>
  </si>
  <si>
    <t>Antibiotics considered to be high risk for interaction with warfarin include: trimethoprim/sulfamethoxazole (TMP/SMX), ciprofloxacin, levofloxacin, metronidazole, fluconazole, azithromycin, and clarithromycin.</t>
  </si>
  <si>
    <t>Low-risk antibiotics include clindamycin and cephalexin.</t>
  </si>
  <si>
    <t>Risk of bleeding event within 30 days of antibiotic exposure was measured using Cox proportional hazards regression, adjusted for demographic characteristics, comorbid conditions, and receipt of other medications interacting with warfarin.</t>
  </si>
  <si>
    <t>A total of 22,272 patients met inclusion criteria, with 14,078 and 8194 receiving high- and low-risk antibiotics, respectively.</t>
  </si>
  <si>
    <t>There were 93 and 36 bleeding events in the high- and low-risk groups, respectively.</t>
  </si>
  <si>
    <t>Receipt of a high-risk antibiotic (hazard ratio [HR] 1.48; 95% confidence interval [CI], 1.00-2.19) and azithromycin (HR 1.93; 95% CI, 1.13-3.30) were associated with increased risk of bleeding as a primary diagnosis.</t>
  </si>
  <si>
    <t>TMP/SMX (HR 2.09; 95% CI, 1.45-3.02), ciprofloxacin (HR 1.87; 95% CI, 1.42-2.50), levofloxacin (HR 1.77; 95% CI, 1.22-2.50), azithromycin (HR 1.64; 95% CI, 1.16-2.33), and clarithromycin (HR 2.40; 95% CI, 1.16-4.94) were associated with serious bleeding as a primary or secondary diagnosis.</t>
  </si>
  <si>
    <t>International normalized ratio (INR) alterations were common;</t>
  </si>
  <si>
    <t xml:space="preserve"> 9.7% of patients prescribed fluconazole had INR value &amp;gt;6.</t>
  </si>
  <si>
    <t>Patients who had INR performed within 3-14 days of co-prescription were at a decreased risk of serious bleeding (HR 0.61; 95% CI, 0.42-0.88).</t>
  </si>
  <si>
    <t>Warfarin users who are prescribed high-risk antibiotics are at higher risk for serious bleeding events.</t>
  </si>
  <si>
    <t>Early INR evaluation may mitigate this risk.</t>
  </si>
  <si>
    <t>Title = Naltrexone metabolism and concomitant drug concentrations in chronic pain patients.</t>
  </si>
  <si>
    <t>Abstract = Naltrexone is effective in treating opioid dependence by blocking Âµ, Îº and Î´ opiate receptors.</t>
  </si>
  <si>
    <t>Naltrexone is mainly metabolized to an active metabolite 6Î²-naltrexol by dihydrodiol dehydrogenase enzymes.</t>
  </si>
  <si>
    <t>Concomitant opioids will not be effective while patients are taking this antagonist.</t>
  </si>
  <si>
    <t>This was a retrospective analysis of urinary excretion data collected from patients being treated with pain between November 2011 and May 2012.</t>
  </si>
  <si>
    <t>Naltrexone, 6Î²-naltrexol and concomitant opiate concentrations were measured by liquid chromatography-tandem mass spectrometry.</t>
  </si>
  <si>
    <t>Interpatient variability was calculated from first-visit specimens, and intrapatient variability was calculated from patients with two or more visits.</t>
  </si>
  <si>
    <t>Relationships of the metabolic ratio (MR; 6Î²-naltrexol/naltrexone) with age, gender and urinary pH were also explored.</t>
  </si>
  <si>
    <t>From 88 first-visit patient specimens, the median MR was 3.28 (range 0.73-17.42).</t>
  </si>
  <si>
    <t>The MR was higher in women than men (5.00 vs. 3.14, P&amp;lt; 0.05).</t>
  </si>
  <si>
    <t>The MR showed no association based on age and urinary pH.</t>
  </si>
  <si>
    <t>Eighteen of 88 patients taking oral naltrexone tested positive for concomitant opiate use.</t>
  </si>
  <si>
    <t xml:space="preserve">Urinary MRs of 6Î²-naltrexol/naltrexone were highly variable, </t>
  </si>
  <si>
    <t>which may contribute to variability in efficacy, toxicity and patient willingness to take naltrexone as directed.</t>
  </si>
  <si>
    <t>Twenty percent of patients tested positive for opiates and naltrexone, thus showing the importance of monitoring patients taking naltrexone.</t>
  </si>
  <si>
    <t>Title = Effect of esomeprazole with/without acetylsalicylic acid, omeprazole and lansoprazole on pharmacokinetics and pharmacodynamics of clopidogrel in healthy volunteers.</t>
  </si>
  <si>
    <t>Abstract = The effect of proton pump inhibitors (PPIs) on the pharmacokinetics and pharmacodynamics of clopidogrel was assessed in two healthy volunteer crossover studies.</t>
  </si>
  <si>
    <t>Study 1: subjects received clopidogrel alone (300-mg loading dose, then 75 mg/day for 28 days) and two of three PPIs (omeprazole 80 mg, esomeprazole 40 mg or lansoprazole 60 mg) plus clopidogrel for 29 days in three treatment periods (randomized treatment sequence assignment).</t>
  </si>
  <si>
    <t>Study 2: subjects received clopidogrel alone (75 mg/day for 9 days) and clopidogrel alone for 4 days followed by clopidogrel plus fixed-combination esomeprazole 20 mg/low-dose acetylsalicylic acid (ASA) 81 mg for 5 days in two treatment periods (randomized treatment sequence assignment).</t>
  </si>
  <si>
    <t xml:space="preserve">Pharmacokinetic effects were estimated by measuring active metabolite of clopidogrel, </t>
  </si>
  <si>
    <t>and pharmacodynamic effects by inhibition of adenosine diphosphate (ADP)-induced platelet aggregation.</t>
  </si>
  <si>
    <t>There was a relative decrease of up to 50 % in exposure to the active metabolite of clopidogrel with the different PPIs (study 1),</t>
  </si>
  <si>
    <t xml:space="preserve"> and close to 40 % with esomeprazole/low-dose ASA (study 2), compared with clopidogrel alone.</t>
  </si>
  <si>
    <t>There was an absolute decrease of up to 17 % in inhibition of ADP-induced platelet aggregation with co-administration of different PPIs, compared with clopidogrel alone;</t>
  </si>
  <si>
    <t xml:space="preserve"> however, no differences in platelet inhibition were observed during co-administration with the esomeprazole/low-dose ASA fixed-dose combination.</t>
  </si>
  <si>
    <t xml:space="preserve">Omeprazole, esomeprazole and lansoprazole decreased systemic exposure to the active metabolite of clopidogrel in healthy volunteers, </t>
  </si>
  <si>
    <t>leading to modest decreases in its antiplatelet effect.</t>
  </si>
  <si>
    <t>However, no apparent differences in platelet inhibition were observed when esomeprazole was co-administered with low-dose ASA as a fixed-dose combination.</t>
  </si>
  <si>
    <t>Title = Comparison of methylprednisolone plus prednisolone with prednisolone alone as initial treatment in adult-onset minimal change disease: a retrospective cohort study.</t>
  </si>
  <si>
    <t xml:space="preserve">Abstract = Previous studies suggested that intravenous methylprednisolone possibly accelerates remission of proteinuria in adult-onset minimal change disease; </t>
  </si>
  <si>
    <t>its impact on relapse of proteinuria is unknown.</t>
  </si>
  <si>
    <t>This multicenter retrospective cohort study included 125 adult-onset minimal change disease patients diagnosed by kidney biopsy between 2000 and 2009 and treated initially with corticosteroid in five nephrology centers in Japan participating in the Study of Outcomes and Practice Patterns of Minimal Change Disease.</t>
  </si>
  <si>
    <t>Times to first remission and first relapse of proteinuria after initiating the first immunosuppressive therapy were compared between 65 patients with initial use of intravenous methylprednisolone followed by prednisolone and 60 patients with initial use of prednisolone alone using multivariate Cox proportional hazards models.</t>
  </si>
  <si>
    <t>After calculating the probability of receiving methylprednisolone and prednisolone using a logistic regression model (propensity score), the results were ascertained using propensity score-matched and -stratified models.</t>
  </si>
  <si>
    <t xml:space="preserve">During the median 3.6 years of observation (interquartile range=2.0-6.9), all 65 patients in the methylprednisolone and prednisolone group achieved remission within 11 (8-20) days of the corticosteroid initiation, </t>
  </si>
  <si>
    <t>whereas in the prednisolone group, 58 of 60 patients (96.7%) achieved remission within 19 (12-37) days (P&amp;lt;0.001).</t>
  </si>
  <si>
    <t>After achieving first remission, 32 (49.2%) patients in the methylprednisolone and prednisolone group and 43 (74.1%) patients in the prednisolone group developed at least one relapse.</t>
  </si>
  <si>
    <t>Multivariate Cox proportional hazards models revealed that methylprednisolone and prednisolone use was significantly associated with early remission (multivariate-adjusted hazard ratio, 1.56; 95% confidence interval, 1.06 to 2.30) and lower incidence of relapse (0.50; 95% confidence interval, 0.29 to 0.85) compared with prednisolone use alone.</t>
  </si>
  <si>
    <t>These results were ascertained in propensity score-based models.</t>
  </si>
  <si>
    <t>No significant difference was observed in incidence of adverse events, including infection, aseptic osteonecrosis, cataract, diabetes, and gastrointestinal bleeding.</t>
  </si>
  <si>
    <t>Initial use of methylprednisolone was associated with earlier remission and lower incidence of relapse in adult-onset minimal change disease patients.</t>
  </si>
  <si>
    <t>Efficacy of methylprednisolone should be evaluated in randomized controlled trials.</t>
  </si>
  <si>
    <t>Title = A novel design for a dose finding, safety, and drug interaction study of an antiepileptic drug (retigabine) in early clinical development.</t>
  </si>
  <si>
    <t>Abstract = To obtain information on the acceptable doses of the antiepileptic drug (AED) retigabine (RTG), the maximum tolerated dose (MTD), drug interactions, safety and tolerability, and preliminary evidence of efficacy when administered as adjunctive therapy and as monotherapy.</t>
  </si>
  <si>
    <t>Study 202 was an open-label, add-on study in patients with partial or generalized epilepsy treated with valproic acid (VPA), carbamazepine (CBZ), phenytoin (PHT), or topiramate (TPM) as monotherapy.</t>
  </si>
  <si>
    <t>Following baseline assessments, patients entered a dose titration phase of 28 Ã¢Â€Â“ 56 days.</t>
  </si>
  <si>
    <t>The initial daily RTG dose was 100 or 200 mg (2 or 3 ÃƒÂ— daily).</t>
  </si>
  <si>
    <t>The RTG dose was increased every 1 - 2 weeks by 50 - 200 mg to a maximum of 1,600 mg/day.</t>
  </si>
  <si>
    <t>Once the RTG MTD had been attained, patients entered a 14-day maintenance period.</t>
  </si>
  <si>
    <t>Following this, the patient's background AED dose could be reduced, with the possibility of achieving RTG monotherapy.</t>
  </si>
  <si>
    <t>The final dosing regimen attained was maintained for an additional 14 days.</t>
  </si>
  <si>
    <t>Patients who completed study 202 could choose to continue treatment with RTG (with or without other AEDs) in study 208, the long-term extension of study 202.</t>
  </si>
  <si>
    <t>Safety assessments included adverse event (AE) monitoring, clinical laboratory evaluations, electrocardiograms, and physical and neurologic examinations.</t>
  </si>
  <si>
    <t>Patients' seizure diaries to assess the frequency and type of seizures, the percentage change in seizure rate, and the responder rate (&amp;gt;= 50% reduction in seizure rate from baseline) were evaluated.</t>
  </si>
  <si>
    <t>60 patients (mean age 37.2, range 16 - 64 years) were enrolled in study 202, and 47 (78%) continued treatment with RTG in the extension study (208).</t>
  </si>
  <si>
    <t>In study 202, the most commonly reported AEs were: dizziness (53%), asthenia (42%), somnolence (33%), nausea (27%), speech disorder (27%), and tremor (27%).</t>
  </si>
  <si>
    <t>In the extension study, AEs were similar and included dizziness, somnolence, diplopia, feeling "drunk", confusion, fatigue, and dysarthria.</t>
  </si>
  <si>
    <t>The median percent reductions in 28-day seizure rate, relative to baseline in Studies 202 and 208, were ~ 20% and 47%, respectively.</t>
  </si>
  <si>
    <t>RTG did not alter the pharmacokinetics of the four monotherapy AEDs investigated.</t>
  </si>
  <si>
    <t>CBZ and PHT increased RTG clearance by 27% and 36%, respectively,</t>
  </si>
  <si>
    <t xml:space="preserve"> whereas TPM and VPA had no effect on RTG clearance.</t>
  </si>
  <si>
    <t xml:space="preserve">Studies 202 and 208 provided critical information on RTG safety and tolerability, </t>
  </si>
  <si>
    <t>and reductions in seizure rates towards the design and conduct of subsequent pivotal clinical trials.</t>
  </si>
  <si>
    <t>Likewise, information regarding the appropriate dosage of RTG with VPA, CBZ, PHT, or TPM was obtained, which permitted the subsequent pivotal trials to be performed appropriately.</t>
  </si>
  <si>
    <t>*Currently at Shire Pharmaceuticals, Behavioral Health Business Unit, Wayne, PA, USA **Currently at University of Pennsylvania, Department of Neurology, Philadelphia, PA, USA.</t>
  </si>
  <si>
    <t>Title = Acute kidney injury during concomitant use of valacyclovir and loxoprofen: detecting drug-drug interactions in a spontaneous reporting system.</t>
  </si>
  <si>
    <t>Abstract = Little is known about the effects of drug-drug interactions between valacyclovir and non-steroidal anti-inflammatory drugs (NSAIDs).</t>
  </si>
  <si>
    <t>In this study, we analysed the adverse event 'acute kidney injury (AKI)' resulting from a possible interaction between loxoprofen (a non-selective NSAID) and valacyclovir in reports received by FDA Adverse Event Reporting System (AERS) database between January 2004 and June 2012.</t>
  </si>
  <si>
    <t>Adverse event reports of elderly patients aged â‰¥65â€‰years old were included in the study.</t>
  </si>
  <si>
    <t>Exposure categories were divided into three index groups (only valacyclovir or loxoprofen was used, and both drugs were concomitantly used) and a reference group (neither valacyclovir nor loxoprofen were used).</t>
  </si>
  <si>
    <t>Case/non-case AKI reports associated with these drugs were recorded and analysed by the reporting odds ratio (ROR).</t>
  </si>
  <si>
    <t>In total, 447â€‰002 reports were included in the study.</t>
  </si>
  <si>
    <t xml:space="preserve">The ROR, adjusted for year of reporting, age and sex, for an AKI in elderly patients who used only valacyclovir or loxoprofen compared with elderly patients who used neither valacyclovir nor loxoprofen was 4.6 (95%CI: 4.1-5.2) and 1.4 (95%CI: 1.2-1.6), respectively, </t>
  </si>
  <si>
    <t>while the adjusted ROR was 26.0 (95%CI: 19.2-35.3) when both drugs were concomitantly used.</t>
  </si>
  <si>
    <t xml:space="preserve">Case reports in AERS are suggestive that interactions between valacyclovir and loxoprofen resulting in AKI may occur, </t>
  </si>
  <si>
    <t>while this association needs to be analysed by other methods in more detail in order to determine the real strength of the relationship.</t>
  </si>
  <si>
    <t>Title = Valproic acid in combination with all-trans retinoic acid and intensive therapy for acute myeloid leukemia in older patients.</t>
  </si>
  <si>
    <t>Abstract = The outcome of patients with acute myeloid leukemia who are older than 60 years has remained poor because of unfavorable disease characteristics and patient-related factors.</t>
  </si>
  <si>
    <t>The randomized German-Austrian AML Study Group 06-04 protocol was designed on the basis of in vitro synergistic effects of valproic acid (VPA) and all-trans retinoic acid with chemotherapy.</t>
  </si>
  <si>
    <t>Between 2004 and 2006, 186 patients were randomly assigned to receive 2 induction cycles with idarubicin, cytarabine, and all-trans retinoic acid either with VPA or without (STANDARD).</t>
  </si>
  <si>
    <t>In all patients, consolidation therapy was intended.</t>
  </si>
  <si>
    <t xml:space="preserve">Complete remission rates after induction tended to be lower in VPA compared with STANDARD (40% vs 52%; P = .14) </t>
  </si>
  <si>
    <t>as a result of a higher early death rate (26% vs 14%; P = .06).</t>
  </si>
  <si>
    <t>The main toxicities attributed to VPA were delayed hematologic recovery and grade 3/4 infections, observed predominantly during the second induction cycle.</t>
  </si>
  <si>
    <t xml:space="preserve">After restricting VPA to the first induction cycle </t>
  </si>
  <si>
    <t xml:space="preserve">and reducing the dose of idarubicin, </t>
  </si>
  <si>
    <t>these toxicities dropped to rates observed in STANDARD.</t>
  </si>
  <si>
    <t>After a median follow-up time of 84 months, event-free and overall survival were not different between the 2 groups (P = .95 and P = .57, respectively).</t>
  </si>
  <si>
    <t>However, relapse-free-survival was significantly superior in VPA compared with STANDARD (24.4% vs 6.4% at 5 years; P = .02).</t>
  </si>
  <si>
    <t>Explorative subset analyses revealed that AML with mutated Nucleophosmin 1 (NPM1) may particularly benefit from VPA.</t>
  </si>
  <si>
    <t>This trial was registered at www.clinicaltrials.gov as #NCT00151255.</t>
  </si>
  <si>
    <t>Title = Interaction of clopidogrel and statins in secondary prevention after cerebral ischaemia - a randomized, double-blind, double-dummy crossover study.</t>
  </si>
  <si>
    <t xml:space="preserve">Abstract = Variability in responsiveness to clopidogrel is a clinical problem in secondary prevention after cerebral ischaemia </t>
  </si>
  <si>
    <t>which has been suggested to be linked to competitive metabolization of clopidogrel and cytochrome P450 (CYP) 3A4-oxidated statins such as simvastatin.</t>
  </si>
  <si>
    <t>We assessed the hypothesis that simvastatin, in contrast to CYP 2C9-metabolized fluvastatin, reduces clopidogrel-mediated platelet inhibition.</t>
  </si>
  <si>
    <t>We performed a randomized, double-blind, double-dummy, two period crossover study in 13 patients with cerebral ischaemia (8F, 5â€‰M), aged 64.1â€‰Â±â€‰8.0 years (meanâ€‰Â±â€‰SD).</t>
  </si>
  <si>
    <t>After a 14 day period in which all patients received 75â€‰mg clopidogrelâ€‰day(-1) , patients additionally received either 20â€‰mg simvastatinâ€‰day(-1) or 80â€‰mg fluvastatinâ€‰day(-1) for 14 days.</t>
  </si>
  <si>
    <t>Regimens were crossed over after a 14 day wash-out period and switched regimens were continued for another 14 days.</t>
  </si>
  <si>
    <t>Platelet aggregation, clopidogrel active metabolite (CAM) plasma concentrations and routine laboratory parameters including prothrombin time (PT) Quick percent value were assessed at baseline and following each treatment phase.</t>
  </si>
  <si>
    <t>Clopidogrel reduced platelet aggregation in all patients as expected.</t>
  </si>
  <si>
    <t>Platelet aggregation and CAM plasma concentrations were unaltered when simvastatin or fluvastatin was added to clopidogrel.</t>
  </si>
  <si>
    <t xml:space="preserve">Simvastatin decreased PT Quick percent value (decrease from 109â€‰Â±â€‰10.5% to 103â€‰Â±â€‰11%, P &amp;lt; 0.05) when combined with clopidogrel </t>
  </si>
  <si>
    <t>but there was no such change following treatment with fluvastatin and clopidogrel.</t>
  </si>
  <si>
    <t>Our data indicate that treatment with CYP 3A4-metabolized simvastatin does not jeopardize clopidogrel-mediated inhibition of platelet aggregation.</t>
  </si>
  <si>
    <t xml:space="preserve">After co-administration of simvastatin and clopidogrel we observed a decrease in the PT Quick percent value </t>
  </si>
  <si>
    <t>which could be due to simvastatin-induced reduction of activity of prothrombin fragment 1 + 2.</t>
  </si>
  <si>
    <t>Title = First-line pemetrexed plus cisplatin followed by gefitinib maintenance therapy versus gefitinib monotherapy in East Asian patients with locally advanced or metastatic non-squamous non-small cell lung cancer: a randomised, phase 3 trial.</t>
  </si>
  <si>
    <t>Abstract = In the Iressa Pan-ASia Study (IPASS), gefitinib claimed improved progression-free survival (PFS) versus carboplatin-paclitaxel in clinically selected lung cancer patients.</t>
  </si>
  <si>
    <t>The primary objective of this study was to assess the PFS of pemetrexed-cisplatin (PC) followed by gefitinib maintenance versus gefitinib monotherapy in an IPASS-like population.</t>
  </si>
  <si>
    <t>In this open-label, randomised, phase 3 trial, eligible patients were â©¾18 years, chemonaÃ¯ve, East Asian, light ex-smokers/never-smokers with advanced non-squamous non-small cell lung cancer, an Eastern Cooperative Oncology Group (ECOG) performance status 0-1 and unknown epidermal growth factor receptor (EGFR) mutation status who enrolled at 12 sites in Asia.</t>
  </si>
  <si>
    <t>Patients randomly received (1:1) pemetrexed (500 mg/m(2)) plus cisplatin (75mg/m(2)) for six 21-day cycles, followed by gefitinib maintenance or gefitinib monotherapy (250 mg/day).</t>
  </si>
  <si>
    <t>Patient tissue was retrospectively analysed for EGFR mutations.</t>
  </si>
  <si>
    <t>This study is registered with ClinicalTrials.gov, NCT01017874.</t>
  </si>
  <si>
    <t>Between 23rd November 2009 and 27th April 2012, 253 patients entered, and 236 patients were randomly assigned to and treated with PC therapy (N=114) and gefitinib monotherapy (N=118).</t>
  </si>
  <si>
    <t>Between-arm baseline characteristics were balanced.</t>
  </si>
  <si>
    <t>PFS was not significantly different between treatment arms (p=0.217).</t>
  </si>
  <si>
    <t>The unadjusted hazard ratio (HR) was 0.85 (95% confidence interval (CI) 0.63-1.13).</t>
  </si>
  <si>
    <t xml:space="preserve">The HR should be cautiously interpreted </t>
  </si>
  <si>
    <t>as it was not constant.</t>
  </si>
  <si>
    <t>EGFR mutation status was determined for 74 tissue samples; 50 (67.6%) had mutations.</t>
  </si>
  <si>
    <t>In a pre-specified subgroup analysis, only the treatment-by-EGFR mutation interaction was significant (p=0.008) for PFS.</t>
  </si>
  <si>
    <t>For the entire treatment period, a higher proportion of patients in the PC/gefitinib arm versus gefitinib experienced possibly drug-related grade 3-4 treatment-emergent adverse events (39 of 114 [34%] versus 19 of 118 [16%]; p=0.002).</t>
  </si>
  <si>
    <t>In the intention-to-treat (ITT) population, PFS was not significantly different.</t>
  </si>
  <si>
    <t>In the biomarker-assessable population, front-line EGFR tyrosine kinase inhibitor monotherapy was not efficacious in patients with wild-type EGFR.</t>
  </si>
  <si>
    <t>Identification of EGFR mutation status is key in the management of advanced non-squamous non-small cell lung cancer.</t>
  </si>
  <si>
    <t>Eli Lilly and Company.</t>
  </si>
  <si>
    <t>Title = Pharmacoepidemiological assessment of drug interactions with vitamin K antagonists.</t>
  </si>
  <si>
    <t>Abstract = We present a database of prescription drugs and international normalized ratio (INR) data and the applied methodology for its use to assess drug-drug interactions with vitamin K antagonists (VKAs).</t>
  </si>
  <si>
    <t>We use the putative interaction between VKAs and tramadol as a case study.</t>
  </si>
  <si>
    <t>We used a self-controlled case series to estimate the incidence rate ratio (IRR) comparing the rate of INR measurements of â‰¥4.0 in concomitant tramadol and VKA-exposed periods to VKA-only-exposed periods.</t>
  </si>
  <si>
    <t>Secondary analyses considered specific subgroups, alternative exposure criteria, alternative outcome definitions, and other drugs.</t>
  </si>
  <si>
    <t>We identified 513 VKA users with at least 1 INR measurement â‰¥4.0 and concomitant tramadol and VKA exposure during the observation period.</t>
  </si>
  <si>
    <t>The overall IRR was 1.80 (95% confidence interval [CI], 1.53-2.10), with a stronger association among users of phenprocoumon compared to warfarin (IRR, 3.37; 95%CI, 2.50-4.53 and IRR, 1.46; 95%CI, 1.20-1.76, respectively).</t>
  </si>
  <si>
    <t>We observed larger IRRs with stricter outcome definitions.</t>
  </si>
  <si>
    <t>Concomitant tramadol and VKA exposure was also associated with an increased rate of low INR measurements (i.e., &amp;lt;1.5; IRR, 1.70; 95%CI, 1.37-2.13).</t>
  </si>
  <si>
    <t>Morphine and, to some extent, oxycodone, penicillin, beta-blockers, and inhaled beta-agonists were associated with high INR.</t>
  </si>
  <si>
    <t>The approach successfully identified an interaction between tramadol and VKA.</t>
  </si>
  <si>
    <t>However, associations observed for other drugs with no known VKA interaction suggest that the current approach may have too low specificity to be useful as a screening tool, at least for drugs for which time-varying confounding may be present.</t>
  </si>
  <si>
    <t>Title = Comparative risk of ischemic stroke among users of clopidogrel together with individual proton pump inhibitors.</t>
  </si>
  <si>
    <t>Abstract = There is controversy and little information about whether individual proton pump inhibitors (PPIs) differentially alter the effectiveness of clopidogrel in reducing ischemic stroke risk.</t>
  </si>
  <si>
    <t>We, therefore, aimed to elucidate the risk of ischemic stroke among concomitant users of clopidogrel and individual PPIs.</t>
  </si>
  <si>
    <t>We conducted a propensity score-adjusted cohort study of adult new users of clopidogrel, using 1999 to 2009 Medicaid claims from 5 large states.</t>
  </si>
  <si>
    <t>Exposures were defined by prescriptions for esomeprazole, lansoprazole, omeprazole, rabeprazole, and pantoprazole-with pantoprazole serving as the referent.</t>
  </si>
  <si>
    <t>The end point was hospitalization for acute ischemic stroke, defined by International Classification of Diseases Ninth Revision Clinical Modification codes in the principal position on inpatient claims, within 180 days of concomitant therapy initiation.</t>
  </si>
  <si>
    <t>Among 325 559 concomitant users of clopidogrel and a PPI, we identified 1667 ischemic strokes for an annual incidence of 2.4% (95% confidence interval, 2.3-2.5).</t>
  </si>
  <si>
    <t>Adjusted hazard ratios for ischemic stroke versus pantoprazole were 0.98 (0.82-1.17) for esomeprazole; 1.06 (0.92-1.21) for lansoprazole; 0.98 (0.85-1.15) for omeprazole; and 0.85 (0.63-1.13) for rabeprazole.</t>
  </si>
  <si>
    <t xml:space="preserve">PPIs of interest did not increase the rate of ischemic stroke among clopidogrel users when compared with pantoprazole, </t>
  </si>
  <si>
    <t>a PPI thought to be devoid of the potential to interact with clopidogrel.</t>
  </si>
  <si>
    <t>Title = Risk of hyperkalemia and combined use of spironolactone and long-term ACE inhibitor/angiotensin receptor blocker therapy in heart failure using real-life data: a population- and insurance-based cohort.</t>
  </si>
  <si>
    <t>Abstract = Clinical trials and few observational studies report increased hyperkalemia risks in heart failure patients receiving aldosterone blockers in addition to standard therapy.</t>
  </si>
  <si>
    <t>The aim of this study is to assess the hyperkalemia risk and combined use of spironolactone and long-term ACE (angiotensin-converting enzyme) inhibitor/angiotensin receptor blocker (ARB) therapy for heart failure in a real-life setting of a heterogeneous population.</t>
  </si>
  <si>
    <t>Using claims data of the statutory health insurance fund AOK, covering 30% of the German population, we performed a nested case-control study in a cohort of heart failure patients receiving continuous ACE/ARB therapy (nâ€‰=â€‰1,491,894).</t>
  </si>
  <si>
    <t>Hyperkalemia risk associated with concurrent use of spironolactone and ACE/ARB was calculated by conditional logistic regression in 1062 cases and 10,620 risk-set-sampling-matched controls.</t>
  </si>
  <si>
    <t>Risk of hyperkalemia in heart failure patients was significantly associated with spironolactone use (odds ratio (OR) (95% confidence interval (CI))â€‰=â€‰13.59 (11.63-15.88) in all and 11.05 (8.67-14.08) in those with information on New York Heart Association (NYHA) stage of disease).</t>
  </si>
  <si>
    <t>In the NYHA subpopulation, higher risk estimates were observed in short-term as compared with long-term users (OR (95%CI)â€‰=â€‰13.00 (9.82-17.21) and 9.12 (6.78-12.26), respectively).</t>
  </si>
  <si>
    <t xml:space="preserve">Moreover, the association was stronger in older (â‰¥70â€‰years of age) as compared with younger patients (&amp;lt;70â€‰years of age) (OR (95%CI)â€‰=â€‰12.32 (9.35-16.23) and 8.73 (5.05-15.08), respectively), </t>
  </si>
  <si>
    <t>although interaction was not significant (pinteraction â€‰=â€‰0.07).</t>
  </si>
  <si>
    <t>Hyperkalemia risk associated with combined use of spironolactone and ACE/ARB is much stronger in real-life practice than observed in clinical trials.</t>
  </si>
  <si>
    <t>Careful potassium level monitoring in concomitant users of spironolactone and ACE/ARB is necessary.</t>
  </si>
  <si>
    <t>Title = The risk of hypotension following co-prescription of macrolide antibiotics and calcium-channel blockers.</t>
  </si>
  <si>
    <t>Abstract = The macrolide antibiotics clarithromycin and erythromycin may potentiate calcium-channel blockers by inhibiting cytochrome P450 isoenzyme 3A4.</t>
  </si>
  <si>
    <t>However, this potential drug interaction is widely underappreciated and its clinical consequences have not been well characterized.</t>
  </si>
  <si>
    <t>We explored the risk of hypotension or shock requiring hospital admission following the simultaneous use of calcium-channel blockers and macrolide antibiotics.</t>
  </si>
  <si>
    <t>We conducted a population-based, nested, case-crossover study involving people aged 66 years and older who had been prescribed a calcium-channel blocker between Apr. 1, 1994, and Mar. 31, 2009.</t>
  </si>
  <si>
    <t>Of these patients, we included those who had been admitted to hospital for the treatment of hypotension or shock.</t>
  </si>
  <si>
    <t>For each antibiotic, we estimated the risk of hypotension or shock associated with the use of a calcium blocker using a pair-matched analytic approach to contrast each patient's exposure to each macrolide antibiotic (erythromycin, clarithromycin or azithromycin) in a seven-day risk interval immediately before admission to hospital and in a seven-day control interval one month earlier.</t>
  </si>
  <si>
    <t>Of the 7100 patients admitted to hospital because of hypotension while receiving a calcium-channel blocker, 176 had been prescribed a macrolide antibiotic during either the risk or control intervals.</t>
  </si>
  <si>
    <t>Erythromycin (the strongest inhibitor of cytochrome P450 3A4) was most strongly associated with hypotension (odds ratio [OR] 5.8, 95% confidence interval [CI] 2.3-15.0), followed by clarithromycin (OR 3.7, 95% CI 2.3-6.1).</t>
  </si>
  <si>
    <t xml:space="preserve">Azithromycin, which does not inhibit cytochrome P450 3A4, </t>
  </si>
  <si>
    <t>was not associated with an increased risk of hypotension (OR 1.5, 95% CI 0.8-2.8).</t>
  </si>
  <si>
    <t>We found similar results in a stratified analysis of patients who received only dihydropyridine calcium-channel blockers.</t>
  </si>
  <si>
    <t>In older patients receiving a calcium-channel blocker, use of erythromycin or clarithromycin was associated with an increased risk of hypotension or shock requiring admission to hospital.</t>
  </si>
  <si>
    <t>Preferential use of azithromycin should be considered when a macrolide antibiotic is required for patients already receiving a calcium-channel blocker.</t>
  </si>
  <si>
    <t>Title = Efficacy of fenofibric acid plus statins on multiple lipid parameters and its safety in women with mixed dyslipidemia.</t>
  </si>
  <si>
    <t>Abstract = The combination of fibrate and statin therapies may be a treatment option for women with multiple lipid abnormalities.</t>
  </si>
  <si>
    <t>We, therefore, initiated the present safety and efficacy analysis to address the paucity of such data in women with mixed dyslipidemia.</t>
  </si>
  <si>
    <t>A total of 1,393 women with mixed dyslipidemia (low-density lipoprotein [LDL] cholesterol â‰¥ 130 mg/dl, triglycerides [TG] â‰¥ 150 mg/dl, high-density lipoprotein [HDL] cholesterol &amp;lt;50 mg/dl), who had enrolled in any 1 of 3 randomized clinical trials, were evaluated.</t>
  </si>
  <si>
    <t>The eligible women were randomized to receive fenofibric acid plus a low- or moderate-dose statin (combination treatment); or low-, moderate-, or high-dose statin monotherapy; or fenofibric acid monotherapy.</t>
  </si>
  <si>
    <t xml:space="preserve">With low-dose combination treatment, the baseline HDL cholesterol level increased 20% and TG decreased 46% </t>
  </si>
  <si>
    <t>compared to an 8% HDL cholesterol increase and 20% TG decrease with low-dose statins alone.</t>
  </si>
  <si>
    <t>With the moderate-dose combination, the baseline HDL cholesterol increased 21% and TG decreased 44%</t>
  </si>
  <si>
    <t xml:space="preserve"> compared to an 8% HDL cholesterol increase and 26% TG decrease with moderate-dose statins alone.</t>
  </si>
  <si>
    <t>The reduction in baseline LDL cholesterol with low-dose and moderate-dose combinations (37% and 39%, respectively) was comparable to the reduction with corresponding-dose statins (36% and 43%, respectively).</t>
  </si>
  <si>
    <t xml:space="preserve">High-dose statins decreased the baseline LDL cholesterol 47%; </t>
  </si>
  <si>
    <t>however, the increase in HDL cholesterol (9%) and decrease in TG (25%) were similar to the changes observed with lower doses of statins.</t>
  </si>
  <si>
    <t>The safety profiles of the combinations were comparable to those of the component therapies.</t>
  </si>
  <si>
    <t>In conclusion, these data suggest that a combination of fenofibric acid and a statin could be considered safe and efficacious for treating women with mixed dyslipidemia.</t>
  </si>
  <si>
    <t>Title = Proton pump inhibitor use and the antifracture efficacy of alendronate.</t>
  </si>
  <si>
    <t>Abstract = Proton pump inhibitors (PPIs) are widely used in elderly patients and are frequently coadministered in users of oral bisphosphonates.</t>
  </si>
  <si>
    <t>Biologically, PPIs could affect the absorption of calcium, vitamin B(12), and bisphosphonates and could affect the osteoclast proton pump, thus interacting with bisphosphonate antifracture efficacy.</t>
  </si>
  <si>
    <t>Moreover, PPIs themselves have been linked to osteoporotic fractures.</t>
  </si>
  <si>
    <t>Population-based, national register-based, open cohort study of 38,088 new alendronate sodium users with a mean duration of follow-up of 3.5 years.</t>
  </si>
  <si>
    <t>We related risk of hip fracture to recent pharmacy records of refill of prescriptions for alendronate.</t>
  </si>
  <si>
    <t>For hip fractures, there was statistically significant interaction with alendronate for PPI use (P &amp;lt; .05).</t>
  </si>
  <si>
    <t>The treatment response associated with complete refill compliance to alendronate was a 39% risk reduction (hazard ratio [HR], 0.61; 95% confidence interval [CI], 0.52-0.71; P &amp;lt; .001) in patients who were not PPI users, while the risk reduction in concurrent PPI users was not significant (19%; HR, 0.81; 95% CI, 0.64-1.01; P = .06).</t>
  </si>
  <si>
    <t>The attenuation of the risk reduction was dose and age dependent.</t>
  </si>
  <si>
    <t>In contrast, there was no significant impact of concurrent use of histamine H(2) receptor blockers.</t>
  </si>
  <si>
    <t>Concurrent PPI use was associated with a dose-dependent loss of protection against hip fracture with alendronate in elderly patients.</t>
  </si>
  <si>
    <t>This is an observational study, so a formal proof of causality cannot be made, but the dose-response relationship and the lack of impact of prior PPI use provides reasonable grounds for discouraging the use of PPIs to control upper gastrointestinal tract complaints in patients treated with oral bisphosphonates.</t>
  </si>
  <si>
    <t>Title = Low-dose naproxen interferes with the antiplatelet effects of aspirin in healthy subjects: recommendations to minimize the functional consequences.</t>
  </si>
  <si>
    <t>Abstract = To investigate whether low-dose naproxen sodium (220 mg twice a day) interferes with aspirin's antiplatelet effect in healthy subjects.</t>
  </si>
  <si>
    <t>We performed a crossover, open-label study in 9 healthy volunteers.</t>
  </si>
  <si>
    <t>They received for 6 days 3 different treatments separated by 14 days of washout: 1) naproxen 2 hours before aspirin, 2) aspirin 2 hours before naproxen, and 3) aspirin alone.</t>
  </si>
  <si>
    <t>The primary end point was the assessment of serum thromboxane B(2) (TXB(2)) 24 hours after the administration of naproxen 2 hours before aspirin on day 6 of treatment.</t>
  </si>
  <si>
    <t>In 5 volunteers, the rate of recovery of TXB(2) generation (up to 72 hours after drug discontinuation) was assessed in serum and in platelet-rich plasma stimulated with arachidonic acid (AA) or collagen.</t>
  </si>
  <si>
    <t>Twenty-four hours after the last dosing on day 6 in volunteers receiving aspirin alone or aspirin before naproxen, serum TXB(2) was almost completely inhibited (median [range] 99.1% [97.4-99.4%] and 99.1% [98.0-99.7%], respectively).</t>
  </si>
  <si>
    <t>Naproxen given before aspirin caused a slightly lower inhibition of serum TXB(2) (median [range] 98.0% [90.6-99.4%]) than aspirin alone (P = 0.0007) or aspirin before naproxen (P = 0.0045).</t>
  </si>
  <si>
    <t>All treatments produced a maximal inhibition of AA-induced platelet aggregation.</t>
  </si>
  <si>
    <t>At 24 hours, compared with baseline, collagen-induced platelet aggregation was still inhibited by aspirin alone (P = 0.0003),</t>
  </si>
  <si>
    <t xml:space="preserve"> but not by aspirin given 2 hours before or after naproxen.</t>
  </si>
  <si>
    <t>Compared with administration of aspirin alone, the sequential administration of naproxen and aspirin caused a significant parallel upward shift of the regression lines describing the recovery of platelet TXB(2).</t>
  </si>
  <si>
    <t>Sequential administration of 220 mg naproxen twice a day and low-dose aspirin interferes with the irreversible inhibition of platelet cyclooxygenase 1 afforded by aspirin.</t>
  </si>
  <si>
    <t>The interaction was smaller when giving naproxen 2 hours after aspirin.</t>
  </si>
  <si>
    <t>The clinical consequences of these 2 schedules of administration of aspirin with naproxen remain to be studied in randomized clinical trials.</t>
  </si>
  <si>
    <t>Title = Predictors of clinically significant drug-drug interactions among patients treated with nonnucleoside reverse transcriptase inhibitor-, protease inhibitor-, and raltegravir-based antiretroviral regimens.</t>
  </si>
  <si>
    <t>Abstract = The Department of Health and Human Services (DHHS) HIV treatment guidelines recommend that antiretroviral regimens for treatment-naÃ¯ve individuals include at least 2 nucleoside reverse transcriptase inhibitors (NRTIs) plus either (1) a nonnucleoside reverse transcriptase inhibitor (NNRTI), (2) a protease inhibitor (PI), or (3) raltegravir, an integrase strand transfer inhibitor.</t>
  </si>
  <si>
    <t>Differences in drug-drug interaction potential may represent an important differentiating feature when choosing between these regimen types.</t>
  </si>
  <si>
    <t>To identify risk factors for clinically significant drug-drug interactions (CSDDIs) among patients on NNRTI-, PI-, and raltegravir-based antiretroviral regimens; compare CSDDI risks between these regimen types; and develop a clinical prediction tool for antiretroviral CSDDIs.</t>
  </si>
  <si>
    <t>In this cross-sectional study, outpatient medical records from the HIV clinic at Albany Medical Center Hospital were randomly selected to review patients' current antiretroviral regimens.</t>
  </si>
  <si>
    <t>Patients treated with NNRTI-, PI-, or raltegravir-based regimens were included.</t>
  </si>
  <si>
    <t>Drug therapies were analyzed for interactions using Lexi-Comp drug interaction software.</t>
  </si>
  <si>
    <t>The CSDDIs were defined as either (1) a drug combination that is contraindicated or accompanied by strong precautions per DHHS antiretroviral guidelines or (2) a drug combination that necessitates a medication dose adjustment.</t>
  </si>
  <si>
    <t>Of the 500 patient records screened, 229 were included.</t>
  </si>
  <si>
    <t>Baseline characteristics were similar between regimen groups, with the exception of comorbidities.</t>
  </si>
  <si>
    <t>In multivariate analyses, variables independently associated with CSDDIs were use of &amp;gt;5 non-antiretroviral medications (prevalence ratio [PR] 1.86; 95% CI 1.31 to 2.64; p&amp;lt;0.001) and regimen type (NNRTI: PR 2.48, PI: PR 4.96, and raltegravir [referent]: PR 1.00; 95% CI 1.79 to 3.44; p&amp;lt;0.001).</t>
  </si>
  <si>
    <t>Use of &amp;gt;5 non-antiretroviral medications or a non-raltegravir-based antiretroviral regimen increased the risk of a CSDDI.</t>
  </si>
  <si>
    <t>Our findings help clarify drug interaction risks among NNRTI-, PI-, and raltegravir-based regimen types that should be considered when prescribing antiretroviral therapy.</t>
  </si>
  <si>
    <t>Title = The effects of laropiprant, a selective prostaglandin Dâ‚‚ receptor 1 antagonist, on the antiplatelet activity of clopidogrel or aspirin.</t>
  </si>
  <si>
    <t>Abstract = Laropiprant (LRPT) is being developed in combination with Merck's extended-release niacin (ERN) formulation for the treatment of dyslipidemia.</t>
  </si>
  <si>
    <t>LRPT, an antagonist of the prostaglandin PGDâ‚‚ receptor DP1, reduces flushing symptoms associated with ERN.</t>
  </si>
  <si>
    <t>LRPT also has affinity for the thromboxane Aâ‚‚ receptor TP (approximately 190-fold less potent at TP compared with DP1).</t>
  </si>
  <si>
    <t>Aspirin and clopidogrel are two frequently used anti-clotting agents with different mechanisms of action.</t>
  </si>
  <si>
    <t>Since LRPT may potentially be co-administered with either one of these agents, these studies were conducted to assess the effects of steady-state LRPT on the antiplatelet activity of steady-state clopidogrel or aspirin.</t>
  </si>
  <si>
    <t>Bleeding time at 24 h post-dose (trough) was pre-specified as the primary pharmacodynamic endpoint in both studies.</t>
  </si>
  <si>
    <t>Two separate, double-blind, randomized, placebo-controlled, crossover studies evaluated the effects of multiple-dose LRPT on the pharmacodynamics of multiple-dose clopidogrel or aspirin.</t>
  </si>
  <si>
    <t>Healthy subjects were randomized to once-daily oral doses of LRPT 40â€‰mg or placebo to LRTP co-administered with clopidogrel 75â€‰mg or aspirin 81 mg for 7 days with at least a 21-day washout between treatments.</t>
  </si>
  <si>
    <t>In both studies, bleeding time and platelet aggregation were assessed 4 and 24 hours post-dose on Day 7.</t>
  </si>
  <si>
    <t>Comparability was declared if the 90% confidence interval for the estimated geometric mean ratio ([LRPT+clopidogrel]/clopidogrel alone or [LRPT+aspirin]/aspirin alone) for bleeding time at 24 hours post-dose on Day 7 was contained within (0.66, 1.50).</t>
  </si>
  <si>
    <t>Concomitant daily administration of LRPT 40â€‰mg with clopidogrel 75â€‰mg or aspirin 81â€‰mg resulted in an approximate 4-5% increase in bleeding time at 24 hours after the last dose vs. bleeding time after treatment with clopidogrel or aspirin alone, demonstrating that the treatments had comparable effects on bleeding time.</t>
  </si>
  <si>
    <t>Percent inhibition of platelet aggregation was not significantly different between LRPT co-administered with clopidogrel or aspirin vs. clopidogrel or aspirin alone at 24 hours post-dose at steady state.</t>
  </si>
  <si>
    <t>At 4 hours after the last dose, co-administration of LRPT 40â€‰mg resulted in 3% and 41% increase in bleeding time vs. bleeding time after treatment with aspirin or clopidogrel alone, respectively.</t>
  </si>
  <si>
    <t>Co-administration of LPRT with clopidogrel or aspirin was generally well tolerated in healthy subjects.</t>
  </si>
  <si>
    <t>Co-administration of multiple doses of LRPT 40â€‰mg and clopidogrel 75â€‰mg or aspirin 81â€‰mg had no clinically important effects on bleeding time or platelet aggregation.</t>
  </si>
  <si>
    <t>Title = Population pharmacokinetic-pharmacodynamic analysis for sugammadex-mediated reversal of rocuronium-induced neuromuscular blockade.</t>
  </si>
  <si>
    <t>Abstract = An integrated population pharmacokinetic-pharmacodynamic model was developed with the following aims: to simultaneously describe pharmacokinetic behaviour of sugammadex and rocuronium; to establish the pharmacokinetic-pharmacodynamic model for rocuronium-induced neuromuscular blockade and reversal by sugammadex; to evaluate covariate effects; and to explore, by simulation, typical covariate effects on reversal time.</t>
  </si>
  <si>
    <t>Data (n= 446) from eight sugammadex clinical studies covering men, women, non-Asians, Asians, paediatrics, adults and the elderly, with various degrees of renal impairment, were used.</t>
  </si>
  <si>
    <t>Modelling and simulation techniques based on physiological principles were applied to capture rocuronium and sugammadex pharmacokinetics and pharmacodynamics and to identify and quantify covariate effects.</t>
  </si>
  <si>
    <t>Sugammadex pharmacokinetics were affected by renal function, bodyweight and race, and rocuronium pharmacokinetics were affected by age, renal function and race.</t>
  </si>
  <si>
    <t>Sevoflurane potentiated rocuronium-induced neuromuscular blockade.</t>
  </si>
  <si>
    <t>Posterior predictive checks and bootstrapping illustrated the accuracy and robustness of the model.</t>
  </si>
  <si>
    <t>External validation showed concordance between observed and predicted reversal times, but interindividual variability in reversal time was pronounced.</t>
  </si>
  <si>
    <t>Simulated reversal times in typical adults were 0.8, 1.5 and 1.4 min upon reversal with sugammadex 16 mg kg(-1) 3 min after rocuronium, sugammadex 4 mg kg(-1) during deep neuromuscular blockade and sugammadex 2 mg kg(-1) during moderate blockade, respectively.</t>
  </si>
  <si>
    <t xml:space="preserve">Simulations indicated that reversal times were faster in paediatric patients and </t>
  </si>
  <si>
    <t>slightly slower in elderly patients compared with adults.</t>
  </si>
  <si>
    <t>Renal function did not affect reversal time.</t>
  </si>
  <si>
    <t>Simulations of the therapeutic dosing regimens demonstrated limited impact of age, renal function and sevoflurane use, as predicted reversal time in typical subjects was always &amp;lt;2 min.</t>
  </si>
  <si>
    <t>Title = Selective serotonin re-uptake inhibiting antidepressants and the risk of overanticoagulation during acenocoumarol maintenance treatment.</t>
  </si>
  <si>
    <t>Abstract = The aim of this study was to investigate the effects of co-medication with selective serotonin re-uptake inhibitors (SSRIs) on overanticoagulation during acenocoumarol maintenance treatment.</t>
  </si>
  <si>
    <t>All subjects from The Rotterdam Study who received acenocoumarol maintenance treatment between April 1 1991 and September 9 2009 were followed for the event of an international normalized ratio (INR) â‰¥6, until death, end of treatment or end of the study period.</t>
  </si>
  <si>
    <t>With the Andersen-Gill extension of the Cox proportional hazards model, risks for repeated events of overanticoagulation in relation to concomitant SSRI use were calculated.</t>
  </si>
  <si>
    <t>The risk for overanticoagulation during acenocoumarol maintenance treatment was increased in combination with fluvoxamine (HR 2.63, 95% CI 1.49, 4.66) and venlafaxine (HR 2.19, 95% CI 1.21, 3.99).</t>
  </si>
  <si>
    <t xml:space="preserve">There was no increase in risk for the other SSRIs, </t>
  </si>
  <si>
    <t>but numbers of exposed cases were low for all SSRIs except paroxetine.</t>
  </si>
  <si>
    <t>Fluvoxamine and venlafaxine were associated with a more than double risk of INR values â‰¥6 in acenocoumarol treated subjects.</t>
  </si>
  <si>
    <t>Title = Detecting drug interactions from adverse-event reports: interaction between paroxetine and pravastatin increases blood glucose levels.</t>
  </si>
  <si>
    <t>Abstract = The lipid-lowering agent pravastatin and the antidepressant paroxetine are among the most widely prescribed drugs in the world.</t>
  </si>
  <si>
    <t>Unexpected interactions between them could have important public health implications.</t>
  </si>
  <si>
    <t>We mined the US Food and Drug Administration's (FDA's) Adverse Event Reporting System (AERS) for side-effect profiles involving glucose homeostasis and found a surprisingly strong signal for comedication with pravastatin and paroxetine.</t>
  </si>
  <si>
    <t>We retrospectively evaluated changes in blood glucose in 104 patients with diabetes and 135 without diabetes who had received comedication with these two drugs, using data in electronic medical record (EMR) systems of three geographically distinct sites.</t>
  </si>
  <si>
    <t>We assessed the mean random blood glucose levels before and after treatment with the drugs.</t>
  </si>
  <si>
    <t>We found that pravastatin and paroxetine, when administered together, had a synergistic effect on blood glucose.</t>
  </si>
  <si>
    <t>The average increase was 19 mg/dl (1.0 mmol/l) overall, and in those with diabetes it was 48 mg/dl (2.7 mmol/l).</t>
  </si>
  <si>
    <t>In contrast, neither drug administered singly was associated with such changes in glucose levels.</t>
  </si>
  <si>
    <t>An increase in glucose levels is not a general effect of combined therapy with selective serotonin reuptake inhibitors (SSRIs) and statins.</t>
  </si>
  <si>
    <t>Title = No relevant cardiac, pharmacokinetic or safety interactions between roflumilast and inhaled formoterol in healthy subjects: an open-label, randomised, actively controlled study.</t>
  </si>
  <si>
    <t>Abstract = Roflumilast is an oral, selective phosphodiesterase 4 inhibitor with anti-inflammatory effects in chronic obstructive pulmonary disease (COPD).</t>
  </si>
  <si>
    <t>The addition of roflumilast to long-acting bronchodilators improves lung function in patients with moderate-to-severe COPD.</t>
  </si>
  <si>
    <t>The present study investigated drug-drug interaction effects between inhaled formoterol and oral roflumilast.</t>
  </si>
  <si>
    <t>This was a single-centre (investigational clinic), open, randomised, multiple-dose, parallel-group study.</t>
  </si>
  <si>
    <t>In Regimen A, healthy men were treated with roflumilast (500 Î¼g tablet once daily; Day 2-18) and concomitant formoterol (24 Î¼g twice daily; Day 12-18).</t>
  </si>
  <si>
    <t>In Regimen B, healthy men were treated with formoterol (24 Î¼g twice daily; Day 2-18) and concomitant roflumilast (500 Î¼g once daily; Day 9-18).</t>
  </si>
  <si>
    <t>Steady-state plasma pharmacokinetics of roflumilast, roflumilast N-oxide and/or formoterol (Cmax and AUC0-Ï„) as well as pharmacodynamics - blood pressure, transthoracic impedance cardiography (ZCG), 12-lead digital electrocardiography, peripheral blood eosinophils, and serum glucose and potassium concentrations - were evaluated through Day 1 (baseline), Day 8 (Regimen B: formoterol alone) or Day 11 (Regimen A: roflumilast alone), and Day 18 (Regimen A and B: roflumilast plus formoterol).</t>
  </si>
  <si>
    <t>Blood and urine samples were taken for safety assessment at screening, pharmacokinetic profiling days and Day 19.</t>
  </si>
  <si>
    <t>Adverse events were monitored throughout the study.</t>
  </si>
  <si>
    <t>Of the 27 subjects enrolled, 24 were evaluable (12 in each regimen).</t>
  </si>
  <si>
    <t>No relevant pharmacokinetic interactions occurred.</t>
  </si>
  <si>
    <t>Neither roflumilast nor formoterol were associated with significant changes in cardiovascular parameters as measured by ZCG, and these parameters were not affected during concomitant administration.</t>
  </si>
  <si>
    <t xml:space="preserve">Formoterol was associated with a slight increase in heart rate and a corresponding shortening of the QT interval, </t>
  </si>
  <si>
    <t>without changes in the heart rate-corrected QTc interval.</t>
  </si>
  <si>
    <t xml:space="preserve">There were small effects on the other pharmacodynamic assessments when roflumilast and formoterol were administered individually, </t>
  </si>
  <si>
    <t>but no interactions or safety concerns were seen after concomitant administration.</t>
  </si>
  <si>
    <t>No severe or serious adverse events were reported, and no adverse events led to premature study discontinuation.</t>
  </si>
  <si>
    <t>No clinically relevant pharmacokinetic or pharmacodynamic interactions were found when oral roflumilast was administered concomitantly with inhaled formoterol, including no effect on cardiac repolarisation.</t>
  </si>
  <si>
    <t>Roflumilast was well tolerated.</t>
  </si>
  <si>
    <t>Title = Steady-state pharmacokinetic interactions of darunavir/ritonavir with lipid-lowering agent rosuvastatin.</t>
  </si>
  <si>
    <t>Abstract = HIV-1 protease inhibitors often cause dyslipidemia, necessitating the use of lipid-lowering agents such as rosuvastatin.</t>
  </si>
  <si>
    <t>However, when given concomitantly, these therapeutic agents often exhibit adverse drug interactions.</t>
  </si>
  <si>
    <t>In this study (phase I open-label trial, n = 12 HIV-1 seronegative participants), the authors assessed the drug interactions between darunavir/ritonavir given in combination with rosuvastatin.</t>
  </si>
  <si>
    <t>Participants were randomized to receive rosuvastatin (10 mg/day) or darunavir/ritonavir (600/100 mg twice daily) alone for 7 days in a crossover design followed by combination therapy for 7 days with intervening 7-day washout periods.</t>
  </si>
  <si>
    <t>Intensive blood sampling for pharmacokinetics and fasting lipids was performed on days 7, 21, and 35.</t>
  </si>
  <si>
    <t>The geometric mean AUC(0-24 h) of rosuvastatin increased from 109 to 161 ngÂ·h/mL (P &amp;lt; .005) and C(max) increased 6.7 to 16.3 ng/mL (P &amp;lt; .001) when coadministered with darunavir/ritonavir.</t>
  </si>
  <si>
    <t xml:space="preserve">In the presence of darunavir/ritonavir and rosuvastatin, total cholesterol and triglyceride levels increased by 10% (P = .007) and 56% (P = .011), </t>
  </si>
  <si>
    <t>whereas the high-density lipoprotein cholesterol levels decreased by 13% (P = .006) relative to rosuvastatin administration alone.</t>
  </si>
  <si>
    <t>There were no significant adverse events attributable to the coadministration of these drugs.</t>
  </si>
  <si>
    <t>Rosuvastatin levels increase in the presence of darunavir/ritonavir coadministration, whereas the lipid-lowering benefits are blunted.</t>
  </si>
  <si>
    <t>The clinical significance of these changes requires further investigation.</t>
  </si>
  <si>
    <t>Title = Antidepressant-warfarin interaction and associated gastrointestinal bleeding risk in a case-control study.</t>
  </si>
  <si>
    <t>Abstract = Bleeding is the most common and worrisome adverse effect of warfarin therapy.</t>
  </si>
  <si>
    <t>One of the factors that might increase bleeding risk is initiation of interacting drugs that potentiate warfarin.</t>
  </si>
  <si>
    <t>We sought to evaluate whether initiation of an antidepressant increases the risk of hospitalization for gastrointestinal bleeding in warfarin users.</t>
  </si>
  <si>
    <t>Medicaid claims data (1999-2005) were used to perform an observational case-control study nested within person-time exposed to warfarin in those â‰¥18 years.</t>
  </si>
  <si>
    <t>In total, 430,455 warfarin users contributed 407,370 person-years of warfarin use.</t>
  </si>
  <si>
    <t>The incidence rate of hospitalization for GI bleeding among warfarin users was 4.48 per 100 person-years (95% CI, 4.42-4.55).</t>
  </si>
  <si>
    <t>Each gastrointestinal bleeding cases was matched to 50 controls based on index date and state.</t>
  </si>
  <si>
    <t>Warfarin users had an increased odds ratio of gastrointestinal bleeding upon initiation of citalopram (ORâ€Š=â€Š1.73 [95% CI, 1.25-2.38]), fluoxetine (ORâ€Š=â€Š1.63 [95% CI, 1.11-2.38]), paroxetine (ORâ€Š=â€Š1.64 [95% CI, 1.27-2.12]), amitriptyline (ORâ€Š=â€Š1.47 [95% CI, 1.02-2.11]).</t>
  </si>
  <si>
    <t>Also mirtazapine, which is not believed to interact with warfarin,</t>
  </si>
  <si>
    <t xml:space="preserve"> increased the risk of GI bleeding (ORâ€Š=â€Š1.75 [95% CI, 1.30-2.35]).</t>
  </si>
  <si>
    <t>Warfarin users who initiated citalopram, fluoxetine, paroxetine, amitriptyline, or mirtazapine had an increased risk of hospitalization for gastrointestinal bleeding.</t>
  </si>
  <si>
    <t>However, the elevated risk with mirtazapine suggests that a drug-drug interaction may not have been responsible for all of the observed increased risk.</t>
  </si>
  <si>
    <t>Title = Prevention of emergence agitation in seven children receiving low-dose ketamine and propofol total intravenous anesthesia.</t>
  </si>
  <si>
    <t>Abstract = Emergence agitation (EA) can be a distressing side effect of pediatric anesthesia.</t>
  </si>
  <si>
    <t>We retrospectively reviewed the records of 7 pediatric oncology patients who received low-dose ketamine in conjunction with propofol for total intravenous anesthesia (TIVA) repeatedly for radiation therapy.</t>
  </si>
  <si>
    <t>EA signs were observed in all 7 patients in association with propofol TIVA but did not recur in any of 123 subsequent anesthetics sessions during which low-dose ketamine was added to propofol.</t>
  </si>
  <si>
    <t>Based on this experience, we suggest that low-dose ketamine added to propofol may be associated with prevention of EA in children with a history of EA with propofol TIVA.</t>
  </si>
  <si>
    <t>Title = Improved parathyroid hormone control by cinacalcet is associated with reduction in darbepoetin requirement in patients with end-stage renal disease.</t>
  </si>
  <si>
    <t>Abstract = Uncontrolled hy-per-parathyroidism causes bone marrow fibrosis, leading to erythropoietin (EPO) resistance.</t>
  </si>
  <si>
    <t>Medical treatment with cinacalcet is effective in reducing plasma parathyroid hormone (PTH) levels,</t>
  </si>
  <si>
    <t>We conducted a retrospective cohort study of 40 end-stage renal disease (ESRD) patients (age: 55 Â± 14; mean Â± SD; 21:male) who had at least 12 months of cinacalcet therapy.</t>
  </si>
  <si>
    <t xml:space="preserve"> but its effect on darbepoetin dosing is unknown.</t>
  </si>
  <si>
    <t>The distribution of renal replacement therapies were: 14 peritoneal dialysis, 18 conventional hemodialysis and 8 nocturnal hemodialysis.</t>
  </si>
  <si>
    <t>Standard dialysis related biochemical indices and medications used were recorded.</t>
  </si>
  <si>
    <t>The primary objective of the study was to ascertain the difference in darbepoetin responsiveness before and after 12 months of cinacalcet therapy.</t>
  </si>
  <si>
    <t>Our secondary objective was to determine if there was a relationship between the changes in PTH and darbepoetin requirement.</t>
  </si>
  <si>
    <t>Overall, PTH levels decreased from 197.5 (151.8; 249.2) to 66.1 (41.2; 136.5) (median (25th;75th percentile)) pmol/l; p &amp;lt; 0.001.</t>
  </si>
  <si>
    <t>Cinacalcet dose increased from 30.0 Â± 6 to 63 Â± 25 mg/day, p &amp;lt; 0.05.</t>
  </si>
  <si>
    <t xml:space="preserve">Hemoglobin remained unchanged (116 Â± 13 to 116 Â± 13 g/l), </t>
  </si>
  <si>
    <t>while darbepoetin requirement decreased from 40 (20; 60) to 24 (19; 59) Î¼g/week, p = 0.02.</t>
  </si>
  <si>
    <t>The remainder of the dialysis-related biochemistry (electrolytes, calcium, phosphate, iron status) and vitamin D use remained unchanged.</t>
  </si>
  <si>
    <t>A reduction in PTH level of greater than 30% was experienced by 82.5% (33/40) of our cohort.</t>
  </si>
  <si>
    <t>Among the responders, the fall in PTH and reduction darbepoetin requirement were related (R = -0.48, p = 0.004).</t>
  </si>
  <si>
    <t>Reduction of PTH by cinacalcet is associated with a decrease in darbepoetin requirement.</t>
  </si>
  <si>
    <t>The interface between bone and bone marrow in uremia represents a critical step in red blood cell production which merits further investigation.</t>
  </si>
  <si>
    <t>Title = [Efficacy of fixed combination amlodipine/valsartan in hospitalized patients with hypertensive disease].</t>
  </si>
  <si>
    <t>Abstract = Efficacy and tolerability of fixed amlodipine/valsartan combination was studied in 86 patients with hypertensive disease hospitalized in departments of general internal medicine or cardiology.</t>
  </si>
  <si>
    <t>All patients had indications for antihypertensive therapy and were randomized either to fixed combination amlodipine/valsartan (n=43) or to therapy which corresponded to the hospital formulary (n=43).</t>
  </si>
  <si>
    <t>Correction of antihypertensive therapy was performed by treating physician at daily rounds.</t>
  </si>
  <si>
    <t>Self-control of blood pressure (BP) was performed by patients with the use of UA767PC apparatus.</t>
  </si>
  <si>
    <t>Results of BP self-control were compared with clinical measurements in order to detect concealed inefficacy of treatment.</t>
  </si>
  <si>
    <t>Results.</t>
  </si>
  <si>
    <t>Rate of achievement of target BP with fixed combination amlodipine/valsartan (93%) was comparable with that on traditional therapy (90%).</t>
  </si>
  <si>
    <t>But the use of fixed combination amlodipine/valsartan compared with traditional therapy was associated with lower clinical and self measured BP, quicker achievement of target BP (5.8+/-2.3 and 9.2+/-1.8 days, respectively, p&amp;amp;lt;0.05), lesser number of antihypertensive drugs (2.5+/-0.6 and 3.0+/-0.9 days, respectively), lower rate of concealed inefficacy of treatment (12 and 31%, respectively, p&amp;amp;lt;0.05).</t>
  </si>
  <si>
    <t>Conclusions.</t>
  </si>
  <si>
    <t>We have demonstrated appropriateness of inhospital administration of fixed amlodipine/valsartan combination as an approach allowing to achieve target BP in shorter time, with the use of fewer antihypertensive drugs, and diminishing concealed inefficacy of treatment.</t>
  </si>
  <si>
    <t>Title = Trimethoprim-sulfamethoxazole induced hyperkalaemia in elderly patients receiving spironolactone: nested case-control study.</t>
  </si>
  <si>
    <t>Abstract = To characterise the risk of admission to hospital for hyperkalaemia in elderly patients treated with trimethoprim-sulfamethoxazole in combination with spironolactone.</t>
  </si>
  <si>
    <t>Population based nested case-control study.</t>
  </si>
  <si>
    <t>Ontario, Canada, from 1 April 1992 to 1 March 2010.</t>
  </si>
  <si>
    <t>Cases were residents of Ontario aged 66 years or above receiving chronic treatment with spironolactone and admitted to hospital with hyperkalaemia within 14 days of receiving a prescription for either trimethoprim-sulfamethoxazole, amoxicillin, norfloxacin, or nitrofurantoin.</t>
  </si>
  <si>
    <t>Up to four controls for each case were identified from the same cohort, matched on age, sex, and presence or absence of chronic kidney disease and diabetes, and required to have received one of the study antibiotics within 14 days before the case's index date.</t>
  </si>
  <si>
    <t>Odds ratio for association between admission to hospital with hyperkalaemia and receipt of a study antibiotic in the preceding 14 days, adjusted for conditions and drugs that may influence risk of hyperkalaemia.</t>
  </si>
  <si>
    <t>During the 18 year study period, 6903 admissions for hyperkalaemia were identified, 306 of which occurred within 14 days of antibiotic use.</t>
  </si>
  <si>
    <t>Of these, 248 (81%) cases were matched to 783 controls.</t>
  </si>
  <si>
    <t>10.8% (17,859/165,754) of spironolactone users received at least one prescription for trimethoprim-sulfamethoxazole.</t>
  </si>
  <si>
    <t>Compared with amoxicillin, prescription of trimethoprim-sulfamethoxazole was associated with a marked increase in the risk of admission to hospital for hyperkalaemia (adjusted odds ratio 12.4, 95% confidence interval 7.1 to 21.6).</t>
  </si>
  <si>
    <t>The population attributable fraction was 59.7%, suggesting that approximately 60% of all cases of hyperkalaemia in older patients taking spironolactone and treated with an antibiotic for a urinary tract infection could be avoided if trimethoprim-sulfamethoxazole was not prescribed.</t>
  </si>
  <si>
    <t xml:space="preserve">Treatment with nitrofurantoin was also associated with an increase in the risk of hyperkalaemia (adjusted odds ratio 2.4, 1.3 to 4.6), </t>
  </si>
  <si>
    <t xml:space="preserve">but no such risk was found with norfloxacin (adjusted odds ratio 1.6, 0.8 to 3.4) </t>
  </si>
  <si>
    <t>Among older patients receiving spironolactone, treatment with trimethoprim-sulfamethoxazole was associated with a major increase in the risk of admission to hospital for hyperkalaemia.</t>
  </si>
  <si>
    <t>This drug combination should be avoided when possible.</t>
  </si>
  <si>
    <t>Title = Incidence of hospitalized rhabdomyolysis with statin and fibrate use in an insured US population.</t>
  </si>
  <si>
    <t>Abstract = The incidence of hospitalized rhabdomyolysis is not well characterized among patients taking statin-fibrate combination therapies.</t>
  </si>
  <si>
    <t>To estimate and compare the rates of hospitalized rhabdomyolysis during periods of exposure to different statins and fibrates.</t>
  </si>
  <si>
    <t>We retrospectively identified a cohort of patients who initiated a statin or fibrate between January 1, 1998, and December 31, 2007, using a database of a large US health insurer.</t>
  </si>
  <si>
    <t>Patients were followed for the occurrence of hospitalized rhabdomyolysis, determined by clinical review of medical records.</t>
  </si>
  <si>
    <t>Exposure status during the study period was determined by electronic records of statin and fibrate dispensing.</t>
  </si>
  <si>
    <t>Incidence rates (IRs) and incidence rate ratios (IRRs) for various combinations of fibrate and statin exposure were modeled, using Poisson regression.</t>
  </si>
  <si>
    <t>There were 1,116,805 patients who initiated statin and/or fibrate therapy, with 2.4 million person-years of observation.</t>
  </si>
  <si>
    <t>Seventy cases of hospitalized rhabdomyolysis were confirmed.</t>
  </si>
  <si>
    <t xml:space="preserve">Adjusted analyses showed a persistent increased risk of rhabdomyolysis with combination therapy, </t>
  </si>
  <si>
    <t>while statin and fibrate therapy alone showed similar, nonsignificant increases in risk.</t>
  </si>
  <si>
    <t>The adjusted IRR for a statin and fenofibrate was 3.26 (95% CI 1.21 to 8.80), while the adjusted IRR for a statin and gemfibrozil was 11.93 (95% CI 3.96 to 35.93) versus statin therapy alone.</t>
  </si>
  <si>
    <t>The individual IRs for statin monotherapy ranged from 0.00 to 3.34 per 100,000 person-years.</t>
  </si>
  <si>
    <t>The number needed to harm was lower for combination statin-gemfibrozil therapy (2753) compared with that for statin therapy alone (454,545).</t>
  </si>
  <si>
    <t>The incidence of hospitalized rhabdomyolysis is rare, but higher in patients with concomitant statin-fibrate treatment than in patients on statin therapy alone.</t>
  </si>
  <si>
    <t>The rate found in this study is consistent with the known profile of the statin-fibrate treatment option for mixed dyslipidemia.</t>
  </si>
  <si>
    <t>Title = Effect of pitavastatin vs. rosuvastatin on international normalized ratio in healthy volunteers on steady-state warfarin.</t>
  </si>
  <si>
    <t>Abstract = Statins have been shown to impact international normalized ratio (INR) when coadministered with warfarin.</t>
  </si>
  <si>
    <t>The aim of this study was to assess the effect of pitavastatin compared with rosuvastatin on steady-state pharmacodynamics (PD) of warfarin by measuring INR in healthy adult subjects.</t>
  </si>
  <si>
    <t>Subjects received oral doses of warfarin 5â€‰mg once daily on days 1 through 3.</t>
  </si>
  <si>
    <t>The dose was titrated on days 4 through 9 to reach a steady-state INR of 1.5 to 2.2.</t>
  </si>
  <si>
    <t>Warfarin was continued on days 10 through 21 and pitavastatin 4â€‰mg or rosuvastatin 40â€‰mg was administered once daily on days 14 through 22.</t>
  </si>
  <si>
    <t>After a 14-day washout period, the process was repeated with the alternate statin.</t>
  </si>
  <si>
    <t>STUDY NUMBER: NK-104-4.03US.</t>
  </si>
  <si>
    <t>For pitavastatin, mean INR changed from 1.73â€‰Â±â€‰0.18 (nâ€‰=â€‰42) on day 14 before starting statin dosing, to 1.78â€‰Â±â€‰0.29 (nâ€‰=â€‰42) on day 22 at treatment end; the difference in INR was not significant (pâ€‰=â€‰0.219).</t>
  </si>
  <si>
    <t>For rosuvastatin, mean INR increased significantly from 1.74â€‰Â±â€‰0.20 (nâ€‰=â€‰43) at baseline to 1.90â€‰Â±â€‰0.30 (nâ€‰=â€‰43) at treatment end (pâ€‰&amp;lt;â€‰0.001).</t>
  </si>
  <si>
    <t>Rosuvastatin caused a significantly greater increase in INR than pitavastatin (pâ€‰&amp;lt;â€‰0.001).</t>
  </si>
  <si>
    <t xml:space="preserve">Steady-state INR during warfarin treatment did not change significantly when pitavastatin 4â€‰mg was added to the regimen, </t>
  </si>
  <si>
    <t>while a significant increase was observed when rosuvastatin 40â€‰mg was added.</t>
  </si>
  <si>
    <t>The effect of rosuvastatin on INR was significantly larger than the effect of pitavastatin.</t>
  </si>
  <si>
    <t>This study is limited because it was done in healthy volunteers.</t>
  </si>
  <si>
    <t>Further studies in patient populations are needed to better understand the clinical significance of the results.</t>
  </si>
  <si>
    <t>Title = Concomitant use of clopidogrel and statins and risk of major adverse cardiovascular events following coronary stent implantation.</t>
  </si>
  <si>
    <t>Abstract = â€¢ The CYP3A4 inhibition by lipophilic statins may attenuate the effectiveness of clopidogrel.</t>
  </si>
  <si>
    <t>â€¢ No studies have measured drug exposure in a time-varying manner that detects discontinuation and restart of clopidogrel and statin therapy, allowing clinical quantification of the interaction effect.</t>
  </si>
  <si>
    <t>â€¢ Clopidogrel and CYP3A4-metabolizing statin use were each associated with a substantially reduced rate of major adverse cardiovascular events within 12 months after coronary stent implantation.</t>
  </si>
  <si>
    <t>â€¢ Although we observed an interaction between use of clopidogrel and statins, statin use vs. non-use was not associated with an increased rate of major adverse cardiovascular events in patients using clopidogrel after coronary stent implantation.</t>
  </si>
  <si>
    <t>To examine whether CYP3A4-metabolizing statin use modified the association between clopidogrel use and major adverse cardiovascular events (MACE) after coronary stent implantation, using time-varying drug exposure ascertainment.</t>
  </si>
  <si>
    <t>We conducted this population-based cohort study in Western Denmark (population: 3 million) using medical databases.</t>
  </si>
  <si>
    <t>We identified all 13 001 patients with coronary stent implantation between 2002 and 2005 and their comorbidities.</t>
  </si>
  <si>
    <t>During 12 months of follow-up, we tracked the use of clopidogrel and CYP3A4-metabolizing statins and the rate of MACE.</t>
  </si>
  <si>
    <t>We used Cox regression to compute hazard ratios (HRs) controlling for potential confounders.</t>
  </si>
  <si>
    <t>The rate of MACE per 1000 person years was 104 for concomitant clopidogrel and statin use, 130 for clopidogrel without statin use, 108 for statin without clopidogrel use and 446 for no use of either drug.</t>
  </si>
  <si>
    <t>The adjusted HR comparing clopidogrel use with non-use was 0.68 (95% confidence interval (CI) 0.58, 0.79) among statin users and 0.34 (95% CI 0.29, 0.40) among statin non-users, yielding an interaction effect (i.e. relative rate increase) of 1.97 (95% CI 1.59, 2.44).</t>
  </si>
  <si>
    <t>The adjusted HR for MACE comparing statin use with non-use was 0.97 (95% CI 0.83, 1.13) among clopidogrel users and 0.49 (95% CI 0.42, 0.57) among clopidogrel non-users.</t>
  </si>
  <si>
    <t>Clopidogrel and CYP3A4-metabolizing statin use were each associated with a substantially reduced rate of MACE within 12 months after coronary stent implantation.</t>
  </si>
  <si>
    <t>Although we observed an interaction between use of clopidogrel and statins, statin use vs. non-use was not associated with an increased rate of MACE in patients using clopidogrel after coronary stent implantation.</t>
  </si>
  <si>
    <t>Title = A phase I, open-label dose-escalation study of continuous treatment with BIBF 1120 in combination with paclitaxel and carboplatin as first-line treatment in patients with advanced non-small-cell lung cancer.</t>
  </si>
  <si>
    <t>Abstract = BIBF 1120 is an oral potent inhibitor of vascular endothelial growth factor receptor, fibroblast growth factor receptor and platelet-derived growth factor receptor, the three key receptor families involved in angiogenesis.</t>
  </si>
  <si>
    <t>This phase I, open-label dose-escalation study investigated BIBF 1120 combined with paclitaxel (Taxol) and carboplatin in first-line patients with advanced (IIIB/IV) non-small-cell lung cancer.</t>
  </si>
  <si>
    <t>Patients received BIBF 1120 (starting dose 50 mg b.i.d.) on days 2-21 and paclitaxel (200 mg/m2) and carboplatin [area under curve (AUC)=6 mg/ml/min] on day 1 of each 21-day cycle.</t>
  </si>
  <si>
    <t>Primary end points were safety and BIBF 1120 maximum tolerated dose (MTD) in this combination.</t>
  </si>
  <si>
    <t>Pharmacokinetics (PK) profiles were evaluated.</t>
  </si>
  <si>
    <t>Twenty-six patients were treated (BIBF 1120 50-250 mg b.i.d.).</t>
  </si>
  <si>
    <t>BIBF 1120 MTD was 200 mg b.i.d. in combination with paclitaxel and carboplatin.</t>
  </si>
  <si>
    <t>Six dose-limiting toxicity events occurred during treatment cycle 1 (liver enzyme elevations, thrombocytopenia, abdominal pain, and rash).</t>
  </si>
  <si>
    <t>Best responses included 7 confirmed partial responses (26.9%); 10 patients had stable disease.</t>
  </si>
  <si>
    <t>BIBF 1120 200 mg b.i.d. had no clinically relevant influence on the PK of paclitaxel 200 mg/m2 and carboplatin AUC 6 mg/ml/min and vice versa.</t>
  </si>
  <si>
    <t>BIBF 1120 MTD was 200 mg b.i.d when given with paclitaxel and carboplatin; this combination demonstrated an acceptable safety profile.</t>
  </si>
  <si>
    <t>No relevant changes in PK parameters of the backbone chemotherapeutic agents or BIBF 1120 were observed.</t>
  </si>
  <si>
    <t>Title = Cardiovascular outcomes associated with concomitant use of clopidogrel and proton pump inhibitors in patients with acute coronary syndrome in Taiwan.</t>
  </si>
  <si>
    <t>Abstract = Conflicting results have been reported regarding the increased risk of adverse outcomes in the concomitant use of clopidogrel and proton pump inhibitors (PPIs) compared with the use of clopidogrel alone.</t>
  </si>
  <si>
    <t>Our study indicated no statistically significant increase in the risk of rehospitalization for acute coronary syndrome due to concurrent use of clopidogrel and PPIs in an Asian population with higher prevalence of CYP2C19 intermediate and poor metabolizers.</t>
  </si>
  <si>
    <t>Among all PPIs, only omeprazole was found to be statistically significantly associated with an increased risk of rehospitalization for acute coronary syndrome.</t>
  </si>
  <si>
    <t>AIMS Our study aimed to examine the impact of concomitant use of proton pump inhibitors (PPIs) with clopidogrel on the cardiovascular outcomes of patients with acute coronary syndrome (ACS).</t>
  </si>
  <si>
    <t>Furthermore, we sought to quantify the effects of five individual PPIs when used concomitantly with clopidogrel.</t>
  </si>
  <si>
    <t>We conducted a retrospective cohort study of patients who were newly hospitalized for ACS between 1 January 2006 and 31 December 2007 retrieved from the Taiwan National Health Insurance Research Database (NHIRD) and who were prescribed clopidogrel (n= 37â€ƒ099) during the follow-up period.</t>
  </si>
  <si>
    <t>A propensity score technique was used to establish a matched cohort in 1:1 ratio (n= 5173 for each group).</t>
  </si>
  <si>
    <t>The primary clinical outcome was rehospitalization for ACS, while secondary outcomes were rehospitalization for percutaneous transluminal coronary angioplasty (PTCA) with stent, PTCA without stent and revascularization (PTCA or coronary artery bypass graft surgery) after the discharge date for the index ACS event.</t>
  </si>
  <si>
    <t>The adjusted hazard ratio of rehospitalization for ACS was 1.052 (95% confidence interval, 0.971-1.139; P= 0.214) in the propensity score matched cohort.</t>
  </si>
  <si>
    <t>Among all PPIs, only omeprazole was found to be statistically significantly associated with an increased risk of rehospitalization for ACS (adjusted hazard ratio, 1.226; 95% confidence interval, 1.066-1.410; P= 0.004).</t>
  </si>
  <si>
    <t>Concomitant use of esomeprazole, pantoprazole, rabeprazole and lansoprazole did not increase the risk.</t>
  </si>
  <si>
    <t>Our study indicated no statistically significant increase in the risk of rehospitalization for ACS due to concurrent use of clopidogrel and PPIs overall.</t>
  </si>
  <si>
    <t>Among individual PPIs, only omeprazole was found to be statistically significantly associated with increased risk of rehospitalization for ACS.</t>
  </si>
  <si>
    <t>Title = Pharmacokinetic interaction between pitavastatin and valsartan: a randomized, open-labeled crossover study in healthy male Korean volunteers.</t>
  </si>
  <si>
    <t>Abstract = Pitavastatin, a competitive inhibitor of 3-hydroxy-3-methylglutaryl coenzyme A reductase, and valsartan, an angiotensin receptor blocker, are used concurrently in some patients who are both hyperlipidemic and hypertensive.</t>
  </si>
  <si>
    <t>However, to date, no published studies have explored whether there is an interaction between pitavastatin and valsartan.</t>
  </si>
  <si>
    <t>The aim of this study was to investigate the potential pharmacokinetic interaction between pitavastatin and valsartan in healthy male volunteers in Korea.</t>
  </si>
  <si>
    <t>A randomized, open-label crossover study was conducted in healthy male Korean volunteers.</t>
  </si>
  <si>
    <t>In varying sequences, each subject received pitavastatin 2 Ã— 2 mg, valsartan 2 Ã— 160 mg, and both treatments, once daily for 7 consecutive days, with a 7-day washout period between each treatment period.</t>
  </si>
  <si>
    <t>Plasma samples were obtained at steady state for the pharmacokinetic evaluation of pitavastatin and valsartan.</t>
  </si>
  <si>
    <t>Pharmacodynamic assessment included lipid profiles and vital sign measurements (systolic and diastolic blood pressure [SBP and DBP, respectively] and pulse rate [PR]).</t>
  </si>
  <si>
    <t>A safety profile assessment, which included vital sign measurements, ECG, and clinical laboratory testing, was performed in each subject.</t>
  </si>
  <si>
    <t>A total of 24 subjects were enrolled (mean age, 30.5 years [range, 23.0-45.0 years]; mean body weight, 71.2 kg [range, 56.1-86.0 kg]; and mean body mass index, 23.2 kg/m(2) [range, 19.2-25.8 kg/m(2)]).</t>
  </si>
  <si>
    <t>The 95% CIs of the geometric mean ratios of AUC(Ï„) and C(max,ss) of pitavastatin were 0.97 to 1.11 and 0.73 to 1.09, respectively.</t>
  </si>
  <si>
    <t>The 95% CIs of the geometric mean ratios of AUC(Ï„) and C(max,ss) of valsartan were 0.90 to 1.27 and 0.81 to 1.29.</t>
  </si>
  <si>
    <t>Pitavastatin administered as monotherapy and in combination with valsartan was associated with significantly lowered total cholesterol and LDL-C compared with valsartan monotherapy (both, P &amp;lt; 0.05).</t>
  </si>
  <si>
    <t>Differences in lipid-lowering effects were not statistically significant between pitavastatin monotherapy and pitavastatin combined with valsartan.</t>
  </si>
  <si>
    <t xml:space="preserve">Valsartan monotherapy and valsartan combined with pitavastatin were associated with significantly lower SBP and DBP compared with baseline (both, P &amp;lt; 0.05), </t>
  </si>
  <si>
    <t>although no significant changes in PR were observed.</t>
  </si>
  <si>
    <t>No significant differences in BP or PR changes were noted between concurrent administration of valsartan monotherapy compared with pitavastatin + valsartan.</t>
  </si>
  <si>
    <t>There were no serious AEs reported, and none of the subjects discontinued the study due to AEs.</t>
  </si>
  <si>
    <t xml:space="preserve">The pharmacokinetic profiles of pitavastatin and valsartan administered as monotherapy were comparable to combination treatment in these healthy male Korean volunteers, </t>
  </si>
  <si>
    <t>suggesting that individual pharmacokinetic properties are not significantly affected by concurrent administration.</t>
  </si>
  <si>
    <t>The concurrent administration of pitavastatin and valsartan was generally well tolerated.</t>
  </si>
  <si>
    <t>The findings from the present study provide a basis for a larger study in hypertensive patients with hyperlipidemia.</t>
  </si>
  <si>
    <t>Title = A screening study of drug-drug interactions in cerivastatin users: an adverse effect of clopidogrel.</t>
  </si>
  <si>
    <t>Abstract = An analysis of a case-control study of rhabdomyolysis was conducted to screen for previously unrecognized cytochrome P450 enzyme (CYP) 2C8 inhibitors that may cause other clinically important drug-drug interactions.</t>
  </si>
  <si>
    <t>Medication use in cases of rhabdomyolysis using cerivastatin (n = 72) was compared with that in controls using atorvastatin (n = 287) for the period 1998-2001.</t>
  </si>
  <si>
    <t>The use of clopidogrel was strongly associated with rhabdomyolysis (odds ratio (OR) 29.6; 95% confidence interval (CI), 6.1-143).</t>
  </si>
  <si>
    <t>In a replication effort that used the US Food and Drug Administration (FDA) Adverse Event Reporting System (AERS), it was found that clopidogrel was used more commonly in patients with rhabdomyolysis receiving cerivastatin (17%) than in those receiving atorvastatin (0%, OR infinity; 95% CI = 5.2-infinity).</t>
  </si>
  <si>
    <t>Several medications were tested in vitro for their potential to cause drug-drug interactions.</t>
  </si>
  <si>
    <t>Clopidogrel, rosiglitazone, and montelukast were the most potent inhibitors of cerivastatin metabolism.</t>
  </si>
  <si>
    <t>Clopidogrel and its metabolites also inhibited cerivastatin metabolism in human hepatocytes.</t>
  </si>
  <si>
    <t>These epidemiological and in vitro findings suggest that clopidogrel may cause clinically important, dose-dependent drug-drug interactions with other medications metabolized by CYP2C8.</t>
  </si>
  <si>
    <t>Title = Severe prolonged sedation associated with coadministration of protease inhibitors and intravenous midazolam during bronchoscopy.</t>
  </si>
  <si>
    <t>Abstract = To determine whether human immunodeficiency virus (HIV)-positive patients who received intravenous midazolam during an inpatient bronchoscopy procedure were more likely to experience severe prolonged sedation if they were taking antiretroviral therapy that included a protease inhibitor versus those who were not taking any antiretroviral therapy.</t>
  </si>
  <si>
    <t>Retrospective cohort study.</t>
  </si>
  <si>
    <t>Tertiary care academic medical center.</t>
  </si>
  <si>
    <t xml:space="preserve"> whereas 190 patients were not taking any antiretroviral agents (nonexposed group).</t>
  </si>
  <si>
    <t>Two hundred forty-one HIV-positive adults who received intravenous midazolam while undergoing bronchoscopy between January 1, 2003, and December 31, 2006, were analyzed; 51 patients were taking an antiretroviral regimen that included a protease inhibitor (exposed group),</t>
  </si>
  <si>
    <t>Patient demographics, medication administration records, and bronchoscopy data were collected from electronic databases and patient medical records.</t>
  </si>
  <si>
    <t>The exposed and nonexposed groups had similar demographic characteristics except that patients in the exposed group had lower HIV viral loads and were less likely to have altered mental status or respiratory distress before bronchoscopy.</t>
  </si>
  <si>
    <t>In addition, the exposed group had a higher proportion of males and patients with hepatitis B or C virus coinfection.</t>
  </si>
  <si>
    <t>The incidence of severe prolonged sedation was 9.80% in the exposed group versus 1.58% in the nonexposed group (relative risk [RR]Â 6.21, 95% confidence interval [CI]Â 1.53-25.12).</t>
  </si>
  <si>
    <t>Specific protease inhibitors associated with severe prolonged sedation were atazanavir-ritonavir and lopinavir-ritonavir.</t>
  </si>
  <si>
    <t>Length of hospital stay was approximately 3Â days longer in the exposed group compared with the nonexposed group.</t>
  </si>
  <si>
    <t>Although the interaction between intravenous midazolam and protease inhibitors is well known, this study was the first systematic evaluation, to our knowledge, of the risk of severe prolonged sedation in a cohort of hospitalized HIV-positive patients.</t>
  </si>
  <si>
    <t>Coadministration of protease inhibitors with intravenous midazolam was associated with severe prolonged sedation as well as increased length of hospital stay.</t>
  </si>
  <si>
    <t>Therefore, concomitant use of these drugs should be closely monitored, or alternative sedatives for procedural sedation should be considered.</t>
  </si>
  <si>
    <t>Title = Effect of the clopidogrel-proton pump inhibitor drug interaction on adverse cardiovascular events in patients with acute coronary syndrome.</t>
  </si>
  <si>
    <t>Abstract = To examine the effect of the drug interaction between clopidogrel and proton pump inhibitors (PPIs) on the risk of an adverse cardiovascular event.</t>
  </si>
  <si>
    <t>Population-based, retrospective cohort study.</t>
  </si>
  <si>
    <t>IMS LifeLink Health Plan administrative claims database.</t>
  </si>
  <si>
    <t>A total of 10,101 patients aged 18 years or older with a diagnosis of acute coronary syndrome (ACS) made during a hospitalization or emergency department visit between 2001 and 2008 and who had their first clopidogrel prescription within 90 days after their ACS diagnosis were included in the study.</t>
  </si>
  <si>
    <t>Patients were stratified according to concurrent use (clopidogrel plus PPI group) or no use (clopidogrel alone group) of the following PPIs: esomeprazole, lansoprazole, omeprazole, pantoprazole, or rabeprazole.</t>
  </si>
  <si>
    <t>Data were collected on baseline patient demographic and clinical characteristics.</t>
  </si>
  <si>
    <t>Patients were followed from their first clopidogrel prescription until they experienced an adverse cardiovascular event, defined as inpatient hospitalization or emergency department visits for myocardial infarction, percutaneous coronary intervention, or intermediate coronary syndrome; were disenrolled; discontinued clopidogrel; or reached the end of the study period.</t>
  </si>
  <si>
    <t>Using a propensity scoring method, the clopidogrel plus PPI group was matched in a 1:1 ratio with the clopidogrel alone group.</t>
  </si>
  <si>
    <t>Exposure to overlapping clopidogrel-PPI prescriptions was modeled as a time-dependent covariate.</t>
  </si>
  <si>
    <t>The Cox hazards regression model was used to estimate the risk of an adverse cardiovascular event in the clopidogrel plus PPI group versus the clopidogrel alone group.</t>
  </si>
  <si>
    <t>Propensity score matching resulted in 2674 patient pairs.</t>
  </si>
  <si>
    <t>In the propensity score-matched sample, the mean age was 61.30 years, with a mean follow-up of 268 days, and 70.04% were male.</t>
  </si>
  <si>
    <t>Concurrent use of clopidogrel with a PPI was associated with a significantly increased risk of a cardiovascular adverse event (hazard ratio 1.438, 95% confidence interval 1.237-1.671) compared with clopidogrel alone.</t>
  </si>
  <si>
    <t>Concurrent use of clopidogrel plus a PPI was associated with a significant increase in risk of an adverse cardiovascular event in patients with ACS.</t>
  </si>
  <si>
    <t>Large randomized studies are needed to confirm this finding.</t>
  </si>
  <si>
    <t>Until then, clinicians should prescribe the concurrent use of these two drugs cautiously.</t>
  </si>
  <si>
    <t>Title = Combination anastrozole and fulvestrant in metastatic breast cancer.</t>
  </si>
  <si>
    <t>Abstract = The aromatase inhibitor anastrozole inhibits estrogen synthesis.</t>
  </si>
  <si>
    <t>Fulvestrant binds and accelerates degradation of estrogen receptors.</t>
  </si>
  <si>
    <t>We hypothesized that these two agents in combination might be more effective than anastrozole alone in patients with hormone-receptor (HR)-positive metastatic breast cancer.</t>
  </si>
  <si>
    <t>Postmenopausal women with previously untreated metastatic disease were randomly assigned, in a 1:1 ratio, to receive either 1 mg of anastrozole orally every day (group 1), with crossover to fulvestrant alone strongly encouraged if the disease progressed, or anastrozole and fulvestrant in combination (group 2).</t>
  </si>
  <si>
    <t xml:space="preserve">Patients were stratified according to prior </t>
  </si>
  <si>
    <t>or no prior receipt of adjuvant tamoxifen therapy.</t>
  </si>
  <si>
    <t>Fulvestrant was administered intramuscularly at a dose of 500 mg on day 1 and 250 mg on days 14 and 28 and monthly thereafter.</t>
  </si>
  <si>
    <t>The primary end point was progression-free survival, with overall survival designated as a prespecified secondary outcome.</t>
  </si>
  <si>
    <t>The median progression-free survival was 13.5 months in group 1 and 15.0 months in group 2 (hazard ratio for progression or death with combination therapy, 0.80; 95% confidence interval [CI], 0.68 to 0.94; P=0.007 by the log-rank test).</t>
  </si>
  <si>
    <t>The combination therapy was generally more effective than anastrozole alone in all subgroups, with no significant interactions.</t>
  </si>
  <si>
    <t>Overall survival was also longer with combination therapy (median, 41.3 months in group 1 and 47.7 months in group 2; hazard ratio for death, 0.81; 95% CI, 0.65 to 1.00; P=0.05 by the log-rank test), despite the fact that 41% of the patients in group 1 crossed over to fulvestrant after progression.</t>
  </si>
  <si>
    <t>Three deaths that were possibly associated with treatment occurred in group 2.</t>
  </si>
  <si>
    <t>The rates of grade 3 to 5 toxic effects did not differ significantly between the two groups.</t>
  </si>
  <si>
    <t>The combination of anastrozole and fulvestrant was superior to anastrozole alone or sequential anastrozole and fulvestrant for the treatment of HR-positive metastatic breast cancer, despite the use of a dose of fulvestrant that was below the current standard.</t>
  </si>
  <si>
    <t>(Funded by the National Cancer Institute and AstraZeneca; SWOG ClinicalTrials.gov number, NCT00075764.).</t>
  </si>
  <si>
    <t>Title = Literature based drug interaction prediction with clinical assessment using electronic medical records: novel myopathy associated drug interactions.</t>
  </si>
  <si>
    <t>Abstract = Drug-drug interactions (DDIs) are a common cause of adverse drug events.</t>
  </si>
  <si>
    <t>In this paper, we combined a literature discovery approach with analysis of a large electronic medical record database method to predict and evaluate novel DDIs.</t>
  </si>
  <si>
    <t>We predicted an initial set of 13197 potential DDIs based on substrates and inhibitors of cytochrome P450 (CYP) metabolism enzymes identified from published in vitro pharmacology experiments.</t>
  </si>
  <si>
    <t>Using a clinical repository of over 800,000 patients, we narrowed this theoretical set of DDIs to 3670 drug pairs actually taken by patients.</t>
  </si>
  <si>
    <t>Finally, we sought to identify novel combinations that synergistically increased the risk of myopathy.</t>
  </si>
  <si>
    <t>Five pairs were identified with their p-values less than 1E-06: loratadine and simvastatin (relative risk or RRâ€Š=â€Š1.69); loratadine and alprazolam (RRâ€Š=â€Š1.86); loratadine and duloxetine (RRâ€Š=â€Š1.94); loratadine and ropinirole (RRâ€Š=â€Š3.21); and promethazine and tegaserod (RRâ€Š=â€Š3.00).</t>
  </si>
  <si>
    <t>When taken together, each drug pair showed a significantly increased risk of myopathy when compared to the expected additive myopathy risk from taking either of the drugs alone.</t>
  </si>
  <si>
    <t>Based on additional literature data on in vitro drug metabolism and inhibition potency, loratadine and simvastatin and tegaserod and promethazine were predicted to have a strong DDI through the CYP3A4 and CYP2D6 enzymes, respectively.</t>
  </si>
  <si>
    <t>This new translational biomedical informatics approach supports not only detection of new clinically significant DDI signals, but also evaluation of their potential molecular mechanisms.</t>
  </si>
  <si>
    <t>Title = Drug interactions with rivaroxaban following total joint replacement surgery.</t>
  </si>
  <si>
    <t>Abstract = To evaluate potential drug-drug interactions with rivaroxaban in patients undergoing total hip replacement (THR) and total knee replacement (TKR) surgeries.</t>
  </si>
  <si>
    <t>PubMed; January 2009-April 2012 abstract databases of major congresses for hematology and cardiovascular medicine.</t>
  </si>
  <si>
    <t>Searches were performed using the key words rivaroxaban and drug interaction.</t>
  </si>
  <si>
    <t>Studies were included if they evaluated interactions with drugs that are commonly used in patients undergoing THR or TKR, based on our clinical experience.</t>
  </si>
  <si>
    <t>A Phase 1 study found that coadministration of rivaroxaban and the nonsteroidal antiinflammatory drug (NSAID) naproxen significantly increased bleeding time.</t>
  </si>
  <si>
    <t>However, in a retrospective analysis of 4 large trials evaluating rivaroxaban in patients undergoing THR or TKR, the difference between major and clinically relevant nonmajor bleeding was not significantly different between NSAID users and nonusers.</t>
  </si>
  <si>
    <t>In addition, proton pump inhibitors, which are frequently coadministered with NSAIDs to prevent gastrointestinal toxicity,</t>
  </si>
  <si>
    <t xml:space="preserve"> have not been demonstrated to cause any appreciable changes in rivaroxaban pharmacokinetics or pharmacodynamics.</t>
  </si>
  <si>
    <t>A Phase 2 study that evaluated several doses and administration intervals of rivaroxaban in combination with aspirin or both aspirin and clopidogrel in patients with acute coronary syndrome found that clinically significant bleeding events occurred in patients receiving rivaroxaban 10 mg daily (the dose approved for the orthopedic indication).</t>
  </si>
  <si>
    <t>However, this risk was not great enough to end the trial early.</t>
  </si>
  <si>
    <t>Phase 1 drug-drug interaction studies in healthy humans provided little insight into the pharmacodynamic drug interactions between rivaroxaban and NSAIDs or antiplatelet agents.</t>
  </si>
  <si>
    <t>A pooled analysis of the RECORD (Regulation of Coagulation in Orthopedic Surgery to Prevent Deep Vein Thrombosis and Pulmonary Embolism) trials and data from other large trials provides clinical evidence that these agents can be coadministered with rivaroxaban, as long as proper monitoring is instituted.</t>
  </si>
  <si>
    <t xml:space="preserve">Title = Pimavanserin, a selective serotonin (5-HT)2A-inverse agonist, enhances the efficacy and safety of risperidone, 2mg/day, </t>
  </si>
  <si>
    <t>but does not enhance efficacy of haloperidol, 2mg/day: comparison with reference dose risperidone, 6mg/da</t>
  </si>
  <si>
    <t>Abstract = Most atypical antipsychotic drugs (APDs), e.g. risperidone (RIS), produce more extensive blockade of brain serotonin (5-HT)(2A) than dopamine (DA) D(2) receptor</t>
  </si>
  <si>
    <t>This distinguishes them from typical APDs, e.g. haloperidol (HAL</t>
  </si>
  <si>
    <t>Our objective was to test the hypothesis that augmentation of low doses of RIS or HAL (2mg/day) with pimavanserin (PIM), a selective 5-HT(2A) inverse agonist, to enhance 5-HT(2A) receptor blockade, can achieve efficacy comparable to RIS, 6mg/day, but with lesser side effect</t>
  </si>
  <si>
    <t>In a multi-center, randomized, double-blind, 6week trial, 423 patients with chronic schizophrenia experiencing a recent exacerbation of psychotic symptoms were randomized to RIS2mg+placebo (RIS2PBO), RIS2mg+PIM20mg (RIS2PIM), RIS6mg+PBO (RIS6PBO), HAL2mg+PBO (HAL2PBO), or HAL2mg+PIM20mg (HAL2PIM</t>
  </si>
  <si>
    <t>Improvement in psychopathology was measured by the PANSS and CGI-</t>
  </si>
  <si>
    <t xml:space="preserve">The reduction in PANSS Total Score with RIS2PIM at endpoint was significantly greater than RIS2PBO: -23.0 vs. -16.3 (p=0.007), </t>
  </si>
  <si>
    <t>and not significantly different from the RIS6PBO group: -23.2 point</t>
  </si>
  <si>
    <t>The percentage of patients with â‰¥20% improvement at day 15 in the RIS2PIM group was 62.3%, significantly greater than the RIS6PBO (42.1%; p=0.01) and the RIS2PBO groups (37.7%; p=0.002</t>
  </si>
  <si>
    <t xml:space="preserve">Weight gain and hyperprolactinemia were greater in the RIS6PBO group than the RIS2PIM group </t>
  </si>
  <si>
    <t>but there was no difference in extrapyramidal side effects (EPS</t>
  </si>
  <si>
    <t>HAL2PBO and HAL2PIM were not significantly different from each other in efficacy</t>
  </si>
  <si>
    <t xml:space="preserve"> but HAL2PIM had less EPS at end poin</t>
  </si>
  <si>
    <t>Both HAL groups and RIS6PBO showed equal improvement in psychopathology at endpoint, indicating HAL 2mg/day is effective to treat an acute exacerbation in chronic schizophrenia patient</t>
  </si>
  <si>
    <t>In conclusion, a sub-effective RIS dose combined with PIM to enhance 5-HT(2A) receptor blockade provided faster onset of action, and at endpoint, equal efficacy and better safety, compared to standard dose RI</t>
  </si>
  <si>
    <t>These results support the conclusion that 5-HT(2A) receptor blockade is a key component of the action of some atypical APDs and can reduce EPS due to a typical AP</t>
  </si>
  <si>
    <t>Pairwise Agreement</t>
  </si>
  <si>
    <t>1(SJ)-2(Michael)</t>
  </si>
  <si>
    <t>1(SJ)-3(HP)</t>
  </si>
  <si>
    <t>2(Michael)-3(HP)</t>
  </si>
  <si>
    <t>3(HP)-2(Michael)</t>
  </si>
  <si>
    <t>6(Anvesh)-4(DL)</t>
  </si>
  <si>
    <t>7(Rohith)-5(Akhil)</t>
  </si>
  <si>
    <t>6(Anvesh)-5(Akhil)</t>
  </si>
  <si>
    <t>7(Rohith)-4(DL)</t>
  </si>
  <si>
    <r>
      <t>Pairwise Agreement</t>
    </r>
    <r>
      <rPr>
        <sz val="14"/>
        <color theme="1"/>
        <rFont val="Calibri"/>
        <family val="2"/>
        <scheme val="minor"/>
      </rPr>
      <t>(3rd reviewer vs. weight 1 annotator)</t>
    </r>
  </si>
  <si>
    <t>1(SJ)-2(HP)</t>
  </si>
  <si>
    <t>1(SJ)-3(Michael)</t>
  </si>
  <si>
    <t>2(Michael)-3(SJ)</t>
  </si>
  <si>
    <t>3(HP)-2(SJ)</t>
  </si>
  <si>
    <t>6(SJ)-4(DL)</t>
  </si>
  <si>
    <t>7(Rohith)-5(SJ)</t>
  </si>
  <si>
    <t>6(Anvesh)-5(SJ)</t>
  </si>
  <si>
    <t>7(Michael)-4(DL)</t>
  </si>
  <si>
    <t># of fragments</t>
  </si>
  <si>
    <t>Focus</t>
  </si>
  <si>
    <t>Polarity</t>
  </si>
  <si>
    <t>Certainty</t>
  </si>
  <si>
    <t>Evidence</t>
  </si>
  <si>
    <t>Trend</t>
  </si>
  <si>
    <t>Study type</t>
  </si>
  <si>
    <t>Interaction type</t>
  </si>
  <si>
    <t>Mechanism</t>
  </si>
  <si>
    <t>Overall annotation agreements of 8 dimensions</t>
  </si>
  <si>
    <t>Total # of Sentences</t>
  </si>
  <si>
    <t>**1MP3EN(V0D0M0)</t>
  </si>
  <si>
    <t>**1SP3EN+(VCDRM0)</t>
  </si>
  <si>
    <t>**1SN3EN+(VCDRM0)</t>
  </si>
  <si>
    <t>**1SP3EN-(VCDDM0)</t>
  </si>
  <si>
    <t>**1SP3E0(V0D0M0)</t>
  </si>
  <si>
    <t>**1SP1E0(V0DRM0)</t>
  </si>
  <si>
    <t>**1MP3EN(V0DDM0)</t>
  </si>
  <si>
    <t>**1MP3EN(V0DRM0)</t>
  </si>
  <si>
    <t>**1SP3E3(VCDDM0)</t>
  </si>
  <si>
    <t>**1SP3E1+(V0DDM0)</t>
  </si>
  <si>
    <t>**1SP2E1(V0DEMI)</t>
  </si>
  <si>
    <t>**1SP3EN(V0D0M0)</t>
  </si>
  <si>
    <t>**1SN3E3(V0DDM0)</t>
  </si>
  <si>
    <t>**1SP3EN(VCDRM0)</t>
  </si>
  <si>
    <t>**1SN3E3(VCD0M0)</t>
  </si>
  <si>
    <t>**1SP2E3-(VCD0M0)</t>
  </si>
  <si>
    <t>**1SP2E0+(VCDDM0)</t>
  </si>
  <si>
    <t>**1SN2E3(VCD0M0)</t>
  </si>
  <si>
    <t>**1SP2E1+(V0DDM0)</t>
  </si>
  <si>
    <t>**1SP2E0(V0D0M0)</t>
  </si>
  <si>
    <t>**1SP3EN(VCDDM0)</t>
  </si>
  <si>
    <t>**1SP3EN(VCD0M0)</t>
  </si>
  <si>
    <t>**1SN3EN(VCDDM0)</t>
  </si>
  <si>
    <t>**1SN2E3(V0DDM0)</t>
  </si>
  <si>
    <t>**1GP2E1(V0D0M0)</t>
  </si>
  <si>
    <t>**1SP2E1+(VCDRM0)</t>
  </si>
  <si>
    <t>**1SP3E1+(VCDEMM)</t>
  </si>
  <si>
    <t>**1MP3EN(VCDRM0)</t>
  </si>
  <si>
    <t>**1SP3E1(VCDDM0)</t>
  </si>
  <si>
    <t>**1SP2E0+(VCD0M0)</t>
  </si>
  <si>
    <t>**1SN3E1(VCD0M0)</t>
  </si>
  <si>
    <t>**1SP2EN(VCD0M0)</t>
  </si>
  <si>
    <t>**1SP2E3(V0DDM0)</t>
  </si>
  <si>
    <t>**1SP3E1(VCDRM0)</t>
  </si>
  <si>
    <t>**1SN3EN(V0D0M0)</t>
  </si>
  <si>
    <t>**1SP3E1(V0DRM0)</t>
  </si>
  <si>
    <t>**1SP3EN+(VCD0M0)</t>
  </si>
  <si>
    <t>**1SP3E1(VCDDMI)</t>
  </si>
  <si>
    <t>**1SN3E0(VCD0M0)</t>
  </si>
  <si>
    <t>**1SN3EN(V0DRM0)</t>
  </si>
  <si>
    <t>**1SP3EN+(VCDDM0)</t>
  </si>
  <si>
    <t>**1SP3E1(V0DDM0)</t>
  </si>
  <si>
    <t>**1GP3E1+(V0DRM0)</t>
  </si>
  <si>
    <t>**1SP3EN(V0DRM0)</t>
  </si>
  <si>
    <t>**1SP3EN+(V0DRM0)</t>
  </si>
  <si>
    <t>**1SP2E1-(VCDRM0)</t>
  </si>
  <si>
    <t>**1SP3E1(VVD0M0)</t>
  </si>
  <si>
    <t>**1SP2E3+(VCDRM0)</t>
  </si>
  <si>
    <t>**1SP0E1(VCDDM0)</t>
  </si>
  <si>
    <t>**1SP2E1(VCDDM0)</t>
  </si>
  <si>
    <t>**1MP3EN(VCD0M0)</t>
  </si>
  <si>
    <t>**1MN3EN(VCD0M0)</t>
  </si>
  <si>
    <t>**1SP2E3(VCDRM0)</t>
  </si>
  <si>
    <t>**1GP2E3(VND0M0)</t>
  </si>
  <si>
    <t>**1SP3E1(V0DEMM)</t>
  </si>
  <si>
    <t>**1SP2E0+(VVD0M0)</t>
  </si>
  <si>
    <t>**1SP3E1(V0DEMI)</t>
  </si>
  <si>
    <t>**1SP3E1-(VNDRM0)</t>
  </si>
  <si>
    <t>**1SP3EN(VTDEMI)</t>
  </si>
  <si>
    <t>**1SP2EN(VVDDM0)</t>
  </si>
  <si>
    <t>**1SP3EN+(VVDDM0)</t>
  </si>
  <si>
    <t>**1SP3EN-(VCD0M0)</t>
  </si>
  <si>
    <t>**1SP3E1-(V0DDM0)</t>
  </si>
  <si>
    <t>**1SN3E0(VCDRM0)</t>
  </si>
  <si>
    <t>**1SP3EN(VVD0M0)</t>
  </si>
  <si>
    <t>**1SP3EN+(VVD0M0)</t>
  </si>
  <si>
    <t>**1SP3EN-(VVDDM0)</t>
  </si>
  <si>
    <t>**1SP3E3(VND0M0)</t>
  </si>
  <si>
    <t>**1MP3EN(VVDRM0)</t>
  </si>
  <si>
    <t>**1MP3EN+(VVDRM0)</t>
  </si>
  <si>
    <t>**1SP0EN-(VCD0M0)</t>
  </si>
  <si>
    <t>**1SP3E3(VCDRM0)</t>
  </si>
  <si>
    <t>**1GP3E0(VND0M0)</t>
  </si>
  <si>
    <t>**1SP0E0(V0DDM0)</t>
  </si>
  <si>
    <t>**1SP1E1(V0D0M0)</t>
  </si>
  <si>
    <t>**1SP3EN-(V0DRM0)</t>
  </si>
  <si>
    <t>**1SP3E3(V0DRM0)</t>
  </si>
  <si>
    <t>**1SP3E1+(VCDRM0)</t>
  </si>
  <si>
    <t>**1SP3EN(VND0M0)</t>
  </si>
  <si>
    <t>**1SP2EN+(VCDDM0)</t>
  </si>
  <si>
    <t>**1SN2E3-(V0DRM0)</t>
  </si>
  <si>
    <t>**1SP0E1-(VCDDM0)</t>
  </si>
  <si>
    <t>**1MP3EN(VCDDM0)</t>
  </si>
  <si>
    <t>**1SP3E1(V0DR[MT|MI])</t>
  </si>
  <si>
    <t>**1SP3E0(VCDRM0)</t>
  </si>
  <si>
    <t>**1SP3EN(VC[DD|DR]M0)</t>
  </si>
  <si>
    <t>**1[S|M]P3EN-(VCDDM0)</t>
  </si>
  <si>
    <t>**1SN3E3-(VC[DD|DE]MM)</t>
  </si>
  <si>
    <t>**1[S|M]P3E1(VVDRM0)</t>
  </si>
  <si>
    <t>**1[S|M]P3EN(V0DDM0)</t>
  </si>
  <si>
    <t>**2SP3E0(V0D0MM)</t>
  </si>
  <si>
    <t>**2SP0E0(V0DDM0)</t>
  </si>
  <si>
    <t>**2SP3EN(V0DRM0)</t>
  </si>
  <si>
    <t>**2SP2E0(VCDDM0)</t>
  </si>
  <si>
    <t>**2GN3E0(VCD0M0)</t>
  </si>
  <si>
    <t>**2SP3E1(VCDRM0)</t>
  </si>
  <si>
    <t>**2SP3EN+(V0DRM0)</t>
  </si>
  <si>
    <t>**2SP3EN-(VCDRM0)</t>
  </si>
  <si>
    <t>**2SP2E0+(VCDRM0)</t>
  </si>
  <si>
    <t>**2SN3E0(V0DRM0)</t>
  </si>
  <si>
    <t>**2GP2E0(V0D0M0)</t>
  </si>
  <si>
    <t>**2SP3EN+(VVDDM0)</t>
  </si>
  <si>
    <t>**2SP2E0(VCD0M0)</t>
  </si>
  <si>
    <t>**2GN3E0(V0D0M0)</t>
  </si>
  <si>
    <t>**2SP3EN(VCDRM0)</t>
  </si>
  <si>
    <t>**2SP3EN-(VCDDM0)</t>
  </si>
  <si>
    <t>**2SP0E0(VCD0M0)</t>
  </si>
  <si>
    <t>**2SP3E0-(VCD0M0)</t>
  </si>
  <si>
    <t>**2SP3EN(VCD0M0)</t>
  </si>
  <si>
    <t>**2SP3EN+(VCD0M0)</t>
  </si>
  <si>
    <t>**2SP2E1(V0DDMM)</t>
  </si>
  <si>
    <t>**2SP2E0-(VCDRM0)</t>
  </si>
  <si>
    <t>**2SN2E1(V0DDM0)</t>
  </si>
  <si>
    <t>**3SP3E3+(V0DDM0)</t>
  </si>
  <si>
    <t>**3SP3E0(V0DRM0)</t>
  </si>
  <si>
    <t>**3SP3EN-(VCDRM0)</t>
  </si>
  <si>
    <t>**1GP3E0(V0DRM0)</t>
  </si>
  <si>
    <t>**1GP2E1(VCDDM0)</t>
  </si>
  <si>
    <t>**1SP3EN-(VCDRM0)</t>
  </si>
  <si>
    <t>**1SP2E3(VCDDM0)</t>
  </si>
  <si>
    <t>**1GP3E0(V0DDM0)</t>
  </si>
  <si>
    <t>**1GP3E1(VCDRM0)</t>
  </si>
  <si>
    <t>**1SN3EN-(VCDDM0)</t>
  </si>
  <si>
    <t>**1SP0EN(VCDDM0)</t>
  </si>
  <si>
    <t>**1SP3EN-(VCDDMI)</t>
  </si>
  <si>
    <t>**1SP2E1(VNDDM0)</t>
  </si>
  <si>
    <t>**1GP2E0(V0D0M0)</t>
  </si>
  <si>
    <t>**1GP3E0(VCDRM0)</t>
  </si>
  <si>
    <t>**1GP2E3(VCDDM0)</t>
  </si>
  <si>
    <t>**1MP0EN(VCD0M0)</t>
  </si>
  <si>
    <t>**1SP3EN(V0DDM0)</t>
  </si>
  <si>
    <t>**1GP3E0(V0D0M0)</t>
  </si>
  <si>
    <t>**1SP0EN(V0DDM0)</t>
  </si>
  <si>
    <t>**1SN3EN(V0DDM0)</t>
  </si>
  <si>
    <t>**1SP3E1(VCD0M0)</t>
  </si>
  <si>
    <t>**1MP3EN(VND0M0)</t>
  </si>
  <si>
    <t>**1MP3E0(VND0M0)</t>
  </si>
  <si>
    <t>**1SN2EN(VCDDM0)</t>
  </si>
  <si>
    <t>**1GN3E1(VCDDM0)</t>
  </si>
  <si>
    <t>**1SP3E1(V0D0M0)</t>
  </si>
  <si>
    <t>**1SN3E0(VVDDM0)</t>
  </si>
  <si>
    <t>**1SP3E1(VNDRM0)</t>
  </si>
  <si>
    <t>**1SP3E1+(VCDDM0)</t>
  </si>
  <si>
    <t>**1GN0E1(VNDDM0)</t>
  </si>
  <si>
    <t>**1SP3EN(VVDRM0)</t>
  </si>
  <si>
    <t>**1GP3E3(VCD0M0)</t>
  </si>
  <si>
    <t>**1SP0E0(VTD0M0)</t>
  </si>
  <si>
    <t>**1SP2E3(VTDRMM)</t>
  </si>
  <si>
    <t>**1SP2E1(VCD0M0)</t>
  </si>
  <si>
    <t>**1SP2E1(V0D0M0)</t>
  </si>
  <si>
    <t>**1SP3E1(V0DRMI)</t>
  </si>
  <si>
    <t>**1SP3E1+(V0DRM0)</t>
  </si>
  <si>
    <t>**1GP3E1(VCD0M0)</t>
  </si>
  <si>
    <t>**1GN3E0(VND0M0)</t>
  </si>
  <si>
    <t>**1SP3E3+(VCDDM0)</t>
  </si>
  <si>
    <t>**1SN3E1(VCDRM0)</t>
  </si>
  <si>
    <t>**1SP3E1-(VCDDM0)</t>
  </si>
  <si>
    <t>**1GN3E0(V0D0M0)</t>
  </si>
  <si>
    <t>**1GP3E1(VNDRM0)</t>
  </si>
  <si>
    <t>**1SP3E3-(VCDRM0)</t>
  </si>
  <si>
    <t>**1SP3EN[+|-](VCD0M0)</t>
  </si>
  <si>
    <t>**1SP2E3(VTDD[MI|MM])</t>
  </si>
  <si>
    <t>**1[S|M]P3EN(VCDDMI)</t>
  </si>
  <si>
    <t>**1[S|M]P3EN(VCDRM0)</t>
  </si>
  <si>
    <t>**1[S|M]P3EN(VCDDM0)</t>
  </si>
  <si>
    <t>**1[S|M]P3EN(VCD0M0)</t>
  </si>
  <si>
    <t>**1[S|M]P3EN(V0D0M0)</t>
  </si>
  <si>
    <t>**2SN3EN(V0DDM0)</t>
  </si>
  <si>
    <t>**2SP3EN-(V0DRM0)</t>
  </si>
  <si>
    <t>**2SN3EN(VCDRM0)</t>
  </si>
  <si>
    <t>**2MN3EN(V0DRM0)</t>
  </si>
  <si>
    <t>**2SN3EN+(VCDRM0)</t>
  </si>
  <si>
    <t>**2SN3EN(V0DRM0)</t>
  </si>
  <si>
    <t>**2SP3EN[+|-](VCDRM0)</t>
  </si>
  <si>
    <t>**1MP3EN+(VCDRM0)</t>
  </si>
  <si>
    <t>**1SP3E3+(V0DDM0)</t>
  </si>
  <si>
    <t>**1SP0E3(V0D0M0)</t>
  </si>
  <si>
    <t>**1MP3E3(V0D0M0)</t>
  </si>
  <si>
    <t>**1SP2E1-(VCDDM0)</t>
  </si>
  <si>
    <t>**1GN2E1(VND0M0)</t>
  </si>
  <si>
    <t>**1SP2E1(V0DDM0)</t>
  </si>
  <si>
    <t>**1SP3E0(VCDRMD)</t>
  </si>
  <si>
    <t>**1GP3E3(V0DRM0)</t>
  </si>
  <si>
    <t>**1GP3E1(V0DDM0)</t>
  </si>
  <si>
    <t>**1SP3E0(V0DRM0)</t>
  </si>
  <si>
    <t>**1SP3E3-(VCDDM0)</t>
  </si>
  <si>
    <t>**1SP0EN+(VCDDM0)</t>
  </si>
  <si>
    <t>**1MP3E3(VCD0M0)</t>
  </si>
  <si>
    <t>**1SP2EN+(VCD0M0)</t>
  </si>
  <si>
    <t>**1SN2E3+(VCDDM0)</t>
  </si>
  <si>
    <t>**1GN3E0(VCD0M0)</t>
  </si>
  <si>
    <t>**1GP3E0-(VCD0M0)</t>
  </si>
  <si>
    <t>**1SP0E0+(VCDRM0)</t>
  </si>
  <si>
    <t>**1MP3E3(VCDDM0)</t>
  </si>
  <si>
    <t>**1SP3EN+(VVDRMM)</t>
  </si>
  <si>
    <t>**1SP0E0-(VCDRM0)</t>
  </si>
  <si>
    <t>**1SP3E0(V0DEMM)</t>
  </si>
  <si>
    <t>**1SP2E3(V0DRM0)</t>
  </si>
  <si>
    <t>**1SN3EN(VCDRM0)</t>
  </si>
  <si>
    <t>**1GP3E3(V0D0M0)</t>
  </si>
  <si>
    <t>**1SP0E3(VCDDM0)</t>
  </si>
  <si>
    <t>**1SP3E0(VCDDM0)</t>
  </si>
  <si>
    <t>**1SP2E3-(VCDRM0)</t>
  </si>
  <si>
    <t>**1SP3EN+(V0D0M0)</t>
  </si>
  <si>
    <t>**1SP2E3+(VCD0MI)</t>
  </si>
  <si>
    <t>**1SP2E0(VCDRM0)</t>
  </si>
  <si>
    <t>**1GP2E3(V0DRM0)</t>
  </si>
  <si>
    <t>**1SP3E0+(VCDRM0)</t>
  </si>
  <si>
    <t>**1SP2E1(VCDRM0)</t>
  </si>
  <si>
    <t>**1GP3E3(VCDRM0)</t>
  </si>
  <si>
    <t>**1SN3EN(VCD0M0)</t>
  </si>
  <si>
    <t>**1GP0E0(V0D0M0)</t>
  </si>
  <si>
    <t>**1SP0EN(VCDRM0)</t>
  </si>
  <si>
    <t>**1SP3E1(V0DRMM)</t>
  </si>
  <si>
    <t>**1SP3E0(V0DEM0)</t>
  </si>
  <si>
    <t>**1SP3E0-(VCDEM0)</t>
  </si>
  <si>
    <t>**1SP3E0-(V0D0M0)</t>
  </si>
  <si>
    <t>**1SP0E3(VCDEM0)</t>
  </si>
  <si>
    <t>**1SP3EN(VCDRMI)</t>
  </si>
  <si>
    <t>**1SP0E3(V0DDM0)</t>
  </si>
  <si>
    <t>**1SN3E3-(VCDRM0)</t>
  </si>
  <si>
    <t>**1SP3E3(V0DDM0)</t>
  </si>
  <si>
    <t>**1GP3E0(VCD0M0)</t>
  </si>
  <si>
    <t>**1SP3E1-(VCDRM0)</t>
  </si>
  <si>
    <t>**1GN3E3(VCD0M0)</t>
  </si>
  <si>
    <t>**1SP3E3+(VCDRM0)</t>
  </si>
  <si>
    <t>**1SP3E3+(VCD0M0)</t>
  </si>
  <si>
    <t>**1SN3E3(V0DRM0)</t>
  </si>
  <si>
    <t>**1GP3E0-(V0D0M0)</t>
  </si>
  <si>
    <t>**1SP3EN-(V0DDM0)</t>
  </si>
  <si>
    <t>**1SN3EN([VV|VC]DDM0)</t>
  </si>
  <si>
    <t>**1SP3EN+([VV|VC]DDM0)</t>
  </si>
  <si>
    <t>**1SP3EN([VV|VC]DRM0)</t>
  </si>
  <si>
    <t>**1SP3E0(V0DD[MI|MM])</t>
  </si>
  <si>
    <t>**1SP3E3-(V0[DE|DD]M0)</t>
  </si>
  <si>
    <t>**1[S|M]P0EN(VCDRM0)</t>
  </si>
  <si>
    <t>**1[S|M]P3EN+(VCDRM0)</t>
  </si>
  <si>
    <t>**2SP3EN+(VCDDM0)</t>
  </si>
  <si>
    <t>**2SP2E1(VCD0M0)</t>
  </si>
  <si>
    <t>**2SP0EN+(VCD0M0)</t>
  </si>
  <si>
    <t>**2SN3E1(VCD0M0)</t>
  </si>
  <si>
    <t>**2SP3EN+(V0D0M0)</t>
  </si>
  <si>
    <t>**2SP3EN+(VCDRM0)</t>
  </si>
  <si>
    <t>**2SP3E0(VTD0M0)</t>
  </si>
  <si>
    <t>**2SP0E0(VND0M0)</t>
  </si>
  <si>
    <t>**2GP0E3(VCDRM0)</t>
  </si>
  <si>
    <t>**2GP3E1(V0DRM0)</t>
  </si>
  <si>
    <t>**2SN3E3(V0DRM0)</t>
  </si>
  <si>
    <t>**2SN3EN(V0D0M0)</t>
  </si>
  <si>
    <t>**2SP2E3(VCDRM0)</t>
  </si>
  <si>
    <t>**2SP2E0+(V0DDM0)</t>
  </si>
  <si>
    <t>**2GP3E3(V0D0M0)</t>
  </si>
  <si>
    <t>**2SN3E0(V0D0M0)</t>
  </si>
  <si>
    <t>**2GN3E1(V0D0M0)</t>
  </si>
  <si>
    <t>**2SP3E3+(VCDRM0)</t>
  </si>
  <si>
    <t>**2SN3E3(VCDRM0)</t>
  </si>
  <si>
    <t>**2SP3E1+(VCDDM0)</t>
  </si>
  <si>
    <t>**2SP3E3-(VCDRM0)</t>
  </si>
  <si>
    <t>**2SP3EN(VCDDM0)</t>
  </si>
  <si>
    <t>**3SP2E3-(VCDRM0)</t>
  </si>
  <si>
    <t>**3SP3EN-(VCD0M0)</t>
  </si>
  <si>
    <t>**3SN3EN+(VCDRM0)</t>
  </si>
  <si>
    <t>**3SP3EN(VCDRM0)</t>
  </si>
  <si>
    <t>**3SP3E3(VCD0M0)</t>
  </si>
  <si>
    <t>**1GP3EN(V0D0M0)</t>
  </si>
  <si>
    <t>**1SP3E0(VCD0M0)</t>
  </si>
  <si>
    <t>**1GP3E1(VCDDM0)</t>
  </si>
  <si>
    <t>**1SP2E0(VCD0M0)</t>
  </si>
  <si>
    <t>**1SP2E1(VCDRMD)</t>
  </si>
  <si>
    <t>**1GP3E1(V0DRM0)</t>
  </si>
  <si>
    <t>**1SP3EN+(V0DDM0)</t>
  </si>
  <si>
    <t>**1GP3E3+(V0D0M0)</t>
  </si>
  <si>
    <t>**1SP2EN(VCDRM0)</t>
  </si>
  <si>
    <t>**1SN3E3+(VCDRM0)</t>
  </si>
  <si>
    <t>**1GP3E1(VND0M0)</t>
  </si>
  <si>
    <t>**1SP2E1-(VCD0M0)</t>
  </si>
  <si>
    <t>**1SP0E0(VCDDM0)</t>
  </si>
  <si>
    <t>**1GP0E0(VCD0M0)</t>
  </si>
  <si>
    <t>**1GP2E0+(VCD0M0)</t>
  </si>
  <si>
    <t>**1SN3E0(V0D0M0)</t>
  </si>
  <si>
    <t>**1SP3EN(V0DDMI)</t>
  </si>
  <si>
    <t>**1SP2E3-(VCDDM0)</t>
  </si>
  <si>
    <t>**1SN2E3(V0DDMI)</t>
  </si>
  <si>
    <t>**1SP0E1(VCDRM0)</t>
  </si>
  <si>
    <t>**1GP3E1(V0D0M0)</t>
  </si>
  <si>
    <t>**1SP0E1+(VCDRM0)</t>
  </si>
  <si>
    <t>**1MP3EN+(V0DRM0)</t>
  </si>
  <si>
    <t>**1SP3E0(V0DDM0)</t>
  </si>
  <si>
    <t>**1SN3EN+(VCDEM0)</t>
  </si>
  <si>
    <t>**1SP3E1-(VCDDMI)</t>
  </si>
  <si>
    <t>**1SP3EN(V0DD[MI|MT])</t>
  </si>
  <si>
    <t>**1SP0EN([VC|VV]DRM0)</t>
  </si>
  <si>
    <t>**1SP2E1(VCDD[MI|MM])</t>
  </si>
  <si>
    <t>**1[S|M]P0EN(VCDDM0)</t>
  </si>
  <si>
    <t>**1[S|M]P3EN+(VCDDM0)</t>
  </si>
  <si>
    <t>**2GP2E1(V0D0M0)</t>
  </si>
  <si>
    <t>**2SP0E0(V0DRM0)</t>
  </si>
  <si>
    <t>**2SP3E0+(VCDRM0)</t>
  </si>
  <si>
    <t>**2SN3EN(VCD0M0)</t>
  </si>
  <si>
    <t>**2SP2E0+(VCD0M0)</t>
  </si>
  <si>
    <t>**2SP1E0(VCD0M0)</t>
  </si>
  <si>
    <t>**2GP0E0-(VCD0M0)</t>
  </si>
  <si>
    <t>**2SP3EN(V0DDM0)</t>
  </si>
  <si>
    <t>**2SN3E0(VCD0M0)</t>
  </si>
  <si>
    <t>**2SP2E3(V0DRMD)</t>
  </si>
  <si>
    <t>**2GN3EN(VCDRM0)</t>
  </si>
  <si>
    <t>**2SP3E0+(VCD0M0)</t>
  </si>
  <si>
    <t>**2GP3EN+(VCDRM0)</t>
  </si>
  <si>
    <t>**2SP2E1(V0DRM0)</t>
  </si>
  <si>
    <t>**2GP3E0(VCD0M0)</t>
  </si>
  <si>
    <t>**2GN2E0(V0DRM0)</t>
  </si>
  <si>
    <t>**2GP2E0(VCDRM0)</t>
  </si>
  <si>
    <t>**2GP0E0(V0D0M0)</t>
  </si>
  <si>
    <t>**2GN3EN(V0DRM0)</t>
  </si>
  <si>
    <t>**2GP2E0[+|-](VCD0M0)</t>
  </si>
  <si>
    <t>**3GP3E0(V0D0M0)</t>
  </si>
  <si>
    <t>**1GP3E1+(VCDRM0)</t>
  </si>
  <si>
    <t>**1MP3E3(VCDRM0)</t>
  </si>
  <si>
    <t>**1SP2E1(VTDDMI)</t>
  </si>
  <si>
    <t>**1GP1E0(VCDDM0)</t>
  </si>
  <si>
    <t>**1SP2EN(VCDDM0)</t>
  </si>
  <si>
    <t>**1SP3E3(VCD0M0)</t>
  </si>
  <si>
    <t>**1MN3EN(V0DRM0)</t>
  </si>
  <si>
    <t>**1SP3E1+(VCDEMI)</t>
  </si>
  <si>
    <t>**1SP3E1(V0DDMM)</t>
  </si>
  <si>
    <t>**1SP3E0-(VND0M0)</t>
  </si>
  <si>
    <t>**1SP0EN(V0D0M0)</t>
  </si>
  <si>
    <t>**1SP2E3-(V0D0M0)</t>
  </si>
  <si>
    <t>**1SP1E3(VCD0M0)</t>
  </si>
  <si>
    <t>**1SN3E3(VCDRM0)</t>
  </si>
  <si>
    <t>**1SN3E3(VVDDM0)</t>
  </si>
  <si>
    <t>**1SP0E1+(VCDDM0)</t>
  </si>
  <si>
    <t>**1SP2E1(VCDDMI)</t>
  </si>
  <si>
    <t>**1MP3EN(VVDDM0)</t>
  </si>
  <si>
    <t>**1SP0E3(VCD0M0)</t>
  </si>
  <si>
    <t>**1GP0E0(VCDRM0)</t>
  </si>
  <si>
    <t>**1MP3E3(V0DDM0)</t>
  </si>
  <si>
    <t>**1SP0EN(VCD0M0)</t>
  </si>
  <si>
    <t>**1SP3E3(V0DDMA)</t>
  </si>
  <si>
    <t>**1GN3E0(V0DRM0)</t>
  </si>
  <si>
    <t>**1SN2EN(VCDEMI)</t>
  </si>
  <si>
    <t>**1GP3E1+(VCDDM0)</t>
  </si>
  <si>
    <t>**1SN2E3(VCDDM0)</t>
  </si>
  <si>
    <t>**1MP3E3(V0DRM0)</t>
  </si>
  <si>
    <t>**1SP3EN(VCDEM0)</t>
  </si>
  <si>
    <t>**1SN3E3(V0D0M0)</t>
  </si>
  <si>
    <t>**1SN2EN(VCDRM0)</t>
  </si>
  <si>
    <t>**1SP3E3+(VTDDM0)</t>
  </si>
  <si>
    <t>**1SP0E0+(V0DDM0)</t>
  </si>
  <si>
    <t>**1SP2EN(V0DDM0)</t>
  </si>
  <si>
    <t>**1SP3EN(VC[DD|DE]M0)</t>
  </si>
  <si>
    <t>**1SP0E3([VV|VC]DDM0)</t>
  </si>
  <si>
    <t>**1SP2E1+(VCDD[MI|MM])</t>
  </si>
  <si>
    <t>**1[S|M]P3EN(V0DRM0)</t>
  </si>
  <si>
    <t>**2SP2E1+(VVDEMI)</t>
  </si>
  <si>
    <t>**2GN3E1+(VCD0M0)</t>
  </si>
  <si>
    <t>**2SP0E3(VCDRM0)</t>
  </si>
  <si>
    <t>**2SP2E0(V0DDM0)</t>
  </si>
  <si>
    <t>**2SN2E1(VCD0M0)</t>
  </si>
  <si>
    <t>**2SP2EN(VCDRM0)</t>
  </si>
  <si>
    <t>**2SP2EN(VCD0MI)</t>
  </si>
  <si>
    <t>**3SP3E1+(VCD0M0)</t>
  </si>
  <si>
    <t>**3GP3EN+(VCD0M0)</t>
  </si>
  <si>
    <t>**1SP0E3(V0DRM0)</t>
  </si>
  <si>
    <t>**1SP3EN+(VVDRM0)</t>
  </si>
  <si>
    <t>**1SP2E3(V0D0M0)</t>
  </si>
  <si>
    <t>**1SP2E3-(VVDDM0)</t>
  </si>
  <si>
    <t>**1SP3E1-(V0DRM0)</t>
  </si>
  <si>
    <t>**1SP0E3+(VCDDM0)</t>
  </si>
  <si>
    <t>**1SN3E3+(VCDDM0)</t>
  </si>
  <si>
    <t>**1GN2E3(V0DDM0)</t>
  </si>
  <si>
    <t>**1SP3E1+(VCD0M0)</t>
  </si>
  <si>
    <t>**1GP3E3-(V0D0M0)</t>
  </si>
  <si>
    <t>**1GP0E0(VND0M0)</t>
  </si>
  <si>
    <t>**1SP3E3+(VCDDMD)</t>
  </si>
  <si>
    <t>**1SP3EN(VCDDMS)</t>
  </si>
  <si>
    <t>**1SP2E3(VCDDMS)</t>
  </si>
  <si>
    <t>**1SN3EN(VVDDM0)</t>
  </si>
  <si>
    <t>**1SN3EN+(VCDDM0)</t>
  </si>
  <si>
    <t>**1GP2E3(VCD0M0)</t>
  </si>
  <si>
    <t>**1SP3E3-(VCD0M0)</t>
  </si>
  <si>
    <t>**1SP1E3-(VCDDM0)</t>
  </si>
  <si>
    <t>**1GP1E1(VCD0M0)</t>
  </si>
  <si>
    <t>**1SP2EN+(VCDRM0)</t>
  </si>
  <si>
    <t>**1GP2E1(VND0M0)</t>
  </si>
  <si>
    <t>**1SN3E3(VCDDM0)</t>
  </si>
  <si>
    <t>**1GN3E1(V0DRM0)</t>
  </si>
  <si>
    <t>**1MP3EN+(V0D0M0)</t>
  </si>
  <si>
    <t>**1SP0E3(VND0M0)</t>
  </si>
  <si>
    <t>**1SP3E1-(VCD0M0)</t>
  </si>
  <si>
    <t>**1SP2E3+(VCDDM0)</t>
  </si>
  <si>
    <t>**1SP0E3(VTDRMI)</t>
  </si>
  <si>
    <t>**1SP3E1(VCD0MI)</t>
  </si>
  <si>
    <t>**1GN3E0(VCD0MD)</t>
  </si>
  <si>
    <t>**1MP3E1(V0D0M0)</t>
  </si>
  <si>
    <t>**1SP3E3(V0D0M0)</t>
  </si>
  <si>
    <t>**1SP0E3(VCDRM0)</t>
  </si>
  <si>
    <t>**1SP2E3+(VCD0M0)</t>
  </si>
  <si>
    <t>**1SP3E0(V0DEMI)</t>
  </si>
  <si>
    <t>**1SP0E3-(VCDDM0)</t>
  </si>
  <si>
    <t>**1SN3E3(VCDRMI)</t>
  </si>
  <si>
    <t>**1SP0E0(V0DRM0)</t>
  </si>
  <si>
    <t>**1SP0E3+(V0DDM0)</t>
  </si>
  <si>
    <t>**1SP2E3+(V0DDM0)</t>
  </si>
  <si>
    <t>**1SP3EN+([VV|VC]DRM0)</t>
  </si>
  <si>
    <t>**1SP0EN([VV|VC]DDM0)</t>
  </si>
  <si>
    <t>**1SP0E3(VV[DD|DE]MI)</t>
  </si>
  <si>
    <t>**1[G|M]P0E3(V0D0M0)</t>
  </si>
  <si>
    <t>**1[S|M]P0E1+(VCDRM0)</t>
  </si>
  <si>
    <t>**1[S|M]P3EN-(VCD0M0)</t>
  </si>
  <si>
    <t>**2SP3E1(VCD0M0)</t>
  </si>
  <si>
    <t>**2SN3E3+(VCDDM0)</t>
  </si>
  <si>
    <t>**2SP2E0+(VCDRMI)</t>
  </si>
  <si>
    <t>**2SP1E0(V0DRM0)</t>
  </si>
  <si>
    <t>**2SP0EN(VCDDM0)</t>
  </si>
  <si>
    <t>**2SN3E1+(V0DDM0)</t>
  </si>
  <si>
    <t>**2SN3EN(VCDDM0)</t>
  </si>
  <si>
    <t>**2SP2E1+(VCD0M0)</t>
  </si>
  <si>
    <t>**2SP3E1-(V0D0M0)</t>
  </si>
  <si>
    <t>**2SP3E1+(VCDRM0)</t>
  </si>
  <si>
    <t>**2SP2E1(V0DDM0)</t>
  </si>
  <si>
    <t>**2SP3EN-(VCD0M0)</t>
  </si>
  <si>
    <t>**2SP3E0(VCD0M0)</t>
  </si>
  <si>
    <t>**2SP1E1(V0D0[MI|MD|MM])</t>
  </si>
  <si>
    <t>**1SP0E0(VCD0M0)</t>
  </si>
  <si>
    <t>**1GP2E0+(VCDDM0)</t>
  </si>
  <si>
    <t>**1SN3E1(VCDEM0)</t>
  </si>
  <si>
    <t>**1SP2E0+(VVDEMM)</t>
  </si>
  <si>
    <t>**1SP2E1+(VCD0M0)</t>
  </si>
  <si>
    <t>**1SP3E1-(VCDEMI)</t>
  </si>
  <si>
    <t>**1SP3EN(VCDDMI)</t>
  </si>
  <si>
    <t>**1SP2E3(VCD0M0)</t>
  </si>
  <si>
    <t>**1SP2E1-(VCDRMD)</t>
  </si>
  <si>
    <t>**1SP0E0+(VCD0M0)</t>
  </si>
  <si>
    <t>**1SP0E3(VVDRM0)</t>
  </si>
  <si>
    <t>**1SP3EN-(VVDRM0)</t>
  </si>
  <si>
    <t>**1SP0E1(VCD0M0)</t>
  </si>
  <si>
    <t>**1MN3EN(V0D0M0)</t>
  </si>
  <si>
    <t>**1SP1E3(VCDRM0)</t>
  </si>
  <si>
    <t>**1SP0EN(V0DRM0)</t>
  </si>
  <si>
    <t>**1SP2E3(VVDRM0)</t>
  </si>
  <si>
    <t>**1SP3EN(VVDDM0)</t>
  </si>
  <si>
    <t>**1SP3E3-(V0D0M0)</t>
  </si>
  <si>
    <t>**1SN3EN(V0DDMN)</t>
  </si>
  <si>
    <t>**1SP1E1(VCDRM0)</t>
  </si>
  <si>
    <t>**1SP3E1+(VV[DE|DD]M0)</t>
  </si>
  <si>
    <t>**1SP2E1(V0DD[MI|MM])</t>
  </si>
  <si>
    <t>**1SP3EN(VC[DR|DD]M0)</t>
  </si>
  <si>
    <t>**1SP3EN-(V0[DR|DD]M0)</t>
  </si>
  <si>
    <t>**1SP3EN-(VC[DR|DD]M0)</t>
  </si>
  <si>
    <t>**1SP3EN+(VCDD[MD|MA])</t>
  </si>
  <si>
    <t>**1SP3E3([VC|VV]D0M0)</t>
  </si>
  <si>
    <t>**1SP3E1([VV|VT]DRMD)</t>
  </si>
  <si>
    <t>**1SN3EN(VC[DR|DD]M0)</t>
  </si>
  <si>
    <t>**1SN3EN([VV|VC]DDMN)</t>
  </si>
  <si>
    <t>**1[S|M]P0E3(VCDRM0)</t>
  </si>
  <si>
    <t>**2SP0EN(VCDRM0)</t>
  </si>
  <si>
    <t>**2SN3E3+(V0D0M0)</t>
  </si>
  <si>
    <t>**2GP2E0(VCD0M0)</t>
  </si>
  <si>
    <t>**2SN3E3(VCD0M0)</t>
  </si>
  <si>
    <t>**2MP3EN(VCDDM0)</t>
  </si>
  <si>
    <t>**2SP3EN-(V0D0M0)</t>
  </si>
  <si>
    <t>**2MP3EN(V0DDM0)</t>
  </si>
  <si>
    <t>**2SP3EN-(VVD0M0)</t>
  </si>
  <si>
    <t>**2SP1E0-(VCD0M0)</t>
  </si>
  <si>
    <t>**2SP3E1(V0D0M0)</t>
  </si>
  <si>
    <t>**2SP0E1(V0DRM0)</t>
  </si>
  <si>
    <t>**3SP0E3(V0D0M0)</t>
  </si>
  <si>
    <t>**1GN3E0(V0DDM0)</t>
  </si>
  <si>
    <t>**1GP3EN-(VND0M0)</t>
  </si>
  <si>
    <t>**1SN3E1(VCDDM0)</t>
  </si>
  <si>
    <t>**1GP2E3(V0DDM0)</t>
  </si>
  <si>
    <t>**1MP0EN(V0DDM0)</t>
  </si>
  <si>
    <t>**1GN3E0(VCDDM0)</t>
  </si>
  <si>
    <t>**1SP3E1(VTDDMS)</t>
  </si>
  <si>
    <t>**1SP3EN+(VCDRMD)</t>
  </si>
  <si>
    <t>**1MN3EN(VCDRM0)</t>
  </si>
  <si>
    <t>**1SP3EN(VCDRMD)</t>
  </si>
  <si>
    <t>**1SP3E3+(VVDRM0)</t>
  </si>
  <si>
    <t>**1SP3E0-(VVDDM0)</t>
  </si>
  <si>
    <t>**1SN3EN+(VVDRM0)</t>
  </si>
  <si>
    <t>**1GP3E0-(VND0M0)</t>
  </si>
  <si>
    <t>**1SP3E3(VCDRMM)</t>
  </si>
  <si>
    <t>**1GP3EN(VND0M0)</t>
  </si>
  <si>
    <t>**1GP2E0(VCDRM0)</t>
  </si>
  <si>
    <t>**1SN3EN-(VCD0M0)</t>
  </si>
  <si>
    <t>**1SP0E0(VNDRM0)</t>
  </si>
  <si>
    <t>**1MP3EN-(VCD0M0)</t>
  </si>
  <si>
    <t>**1MP3EN-(VCDDM0)</t>
  </si>
  <si>
    <t>**1GP3EN(VCD0M0)</t>
  </si>
  <si>
    <t>**1SP3EN(VCDCM0)</t>
  </si>
  <si>
    <t>**1SN3E0(VCDDM0)</t>
  </si>
  <si>
    <t>**1GP3EN(VCDRM0)</t>
  </si>
  <si>
    <t>**1GN3EN(VCD0M0)</t>
  </si>
  <si>
    <t>**1SN3E3([VC|VV]DDM0)</t>
  </si>
  <si>
    <t>**1SP3E3[-|+](VCDDM0)</t>
  </si>
  <si>
    <t>**1SP3EN+(VCDD[MD|MN])</t>
  </si>
  <si>
    <t>**1[S|M]P3EN(VVDDM0)</t>
  </si>
  <si>
    <t>**1[S|M]N2E3+(VCDDM0)</t>
  </si>
  <si>
    <t>**1[S|M]P0EN(VVDDM0)</t>
  </si>
  <si>
    <t>**1SN3EN[-|+](VCDRM0)</t>
  </si>
  <si>
    <t>**1[S|M]P3EN-(VCDRM0)</t>
  </si>
  <si>
    <t>**1SP2EN[+|-](VCDDMS)</t>
  </si>
  <si>
    <t>**1[S|M]P0EN(V0DDM0)</t>
  </si>
  <si>
    <t>**1[S|M]P0EN(VCDDMS)</t>
  </si>
  <si>
    <t>**1[S|M]N3EN(VCDRM0)</t>
  </si>
  <si>
    <t>**1[S|M]P3EN(VCDRMD)</t>
  </si>
  <si>
    <t>**2SP3EN-(VVDDM0)</t>
  </si>
  <si>
    <t>**2GN2E0(VCD0M0)</t>
  </si>
  <si>
    <t>**2GN3EN(VND0M0)</t>
  </si>
  <si>
    <t>**1SP3E3(VCDRMI)</t>
  </si>
  <si>
    <t>**1SN3E3-(VCD0M0)</t>
  </si>
  <si>
    <t>**1GP3E3(VVDDM0)</t>
  </si>
  <si>
    <t>**1GN3E3(VCDDM0)</t>
  </si>
  <si>
    <t>**1SN3E3(VCDDMI)</t>
  </si>
  <si>
    <t>**1SP0E3(VCD0MS)</t>
  </si>
  <si>
    <t>**1SP3E3[-|+](VCDRM0)</t>
  </si>
  <si>
    <t>**1SP3E3-(VCDDMD)</t>
  </si>
  <si>
    <t>**1SP2E3(VCDRMD)</t>
  </si>
  <si>
    <t>**1MP3E3(VVDRM0)</t>
  </si>
  <si>
    <t>**1MP3E3([VV|VC]DRMM)</t>
  </si>
  <si>
    <t>**1SP3E3[+|-](VCDRM0)</t>
  </si>
  <si>
    <t>**1[S|M]N3E3(VCDDM0)</t>
  </si>
  <si>
    <t>**1SP3E3([VV|VC]DDM0)</t>
  </si>
  <si>
    <t>**1SN3E3([VV|VC]DDM0)</t>
  </si>
  <si>
    <t>**1SP0E3(VCDDMD)</t>
  </si>
  <si>
    <t>**1SP3E3[-|+](VCDDMD)</t>
  </si>
  <si>
    <t>**1GP3E3+(VCD0M0)</t>
  </si>
  <si>
    <t>**1[S|M]P3E3-(VDRM0)</t>
  </si>
  <si>
    <t>**1SP3E3(V0DDMN)</t>
  </si>
  <si>
    <t>**1MP3E3+(VCD0M0)</t>
  </si>
  <si>
    <t>**1GP3E3(VND0M0)</t>
  </si>
  <si>
    <t>**1SP3E3-(VCDRMD)</t>
  </si>
  <si>
    <t>**1GP3E3-(VCD0M0)</t>
  </si>
  <si>
    <t>**1SN3E3+(V0DDM0)</t>
  </si>
  <si>
    <t>**1MP3E3(VND0M0)</t>
  </si>
  <si>
    <t>**1SP3E3[+|-](VCDDM0)</t>
  </si>
  <si>
    <t>**1[S|M]P3E3(VCDRM0)</t>
  </si>
  <si>
    <t>**1SP0E3(VCDD[MI|MM])</t>
  </si>
  <si>
    <t>**1[S|M]P0E3(VCDDM0)</t>
  </si>
  <si>
    <t>**1SP3E3(VCDDMD)</t>
  </si>
  <si>
    <t>**2SN3E3(V0DDM0)</t>
  </si>
  <si>
    <t>**2SP3E3+(VCD0M0)</t>
  </si>
  <si>
    <t>**2SP2E3-(VCD0M0)</t>
  </si>
  <si>
    <t>**2SP3E3+(VCDDM0)</t>
  </si>
  <si>
    <t>**1SP3E3(VCD0MD)</t>
  </si>
  <si>
    <t>**1SP0E3([VC|VV]DDM0)</t>
  </si>
  <si>
    <t>**1MP3E3(VCDDMI)</t>
  </si>
  <si>
    <t>**1SP3E3(VCDD[MI|MA])</t>
  </si>
  <si>
    <t>**1SP3E3([VV|VT]DDM0)</t>
  </si>
  <si>
    <t>**1SP3E3(VTDD[MA|MI])</t>
  </si>
  <si>
    <t>**1SP3E3(V0DRMN)</t>
  </si>
  <si>
    <t>**1SP3E3+([VV|VC]DDM0)</t>
  </si>
  <si>
    <t>**1MP3E3(VVD0M0)</t>
  </si>
  <si>
    <t>**1SP3E3([VC|VV]DRM0)</t>
  </si>
  <si>
    <t>**1SP0E3([VV|VC]DDMI)</t>
  </si>
  <si>
    <t>**1MP3E3([VV|VC]DDMI)</t>
  </si>
  <si>
    <t>**1SP3E3(V0DR[MI|MT])</t>
  </si>
  <si>
    <t>**1SN3E3(VVDRM0)</t>
  </si>
  <si>
    <t>**1SN3E3(VVD0M0)</t>
  </si>
  <si>
    <t>**1SN3E3([VV|VC]DDMI)</t>
  </si>
  <si>
    <t>**1SN2E3-(VCD0M0)</t>
  </si>
  <si>
    <t>**1SP3E3(VVDDM0)</t>
  </si>
  <si>
    <t>**1MP3E3(VVDDM0)</t>
  </si>
  <si>
    <t>**1SP3E3+(VVDDM0)</t>
  </si>
  <si>
    <t>**1SP3E3-(VVDRM0)</t>
  </si>
  <si>
    <t>**1SP3E3(VCD0MA)</t>
  </si>
  <si>
    <t>**1SP3E3-(V0DRM0)</t>
  </si>
  <si>
    <t>**1SP3E3(VCDDMA)</t>
  </si>
  <si>
    <t>**1SP3E3(VTDDM0)</t>
  </si>
  <si>
    <t>**1SP3E3-(VVDDM0)</t>
  </si>
  <si>
    <t>**1SP1E3(V0DDM0)</t>
  </si>
  <si>
    <t>**1SN0E3+(VCD0M0)</t>
  </si>
  <si>
    <t>**1SP3E3+(VCDRMD)</t>
  </si>
  <si>
    <t>**1SP1E3(V0D0M0)</t>
  </si>
  <si>
    <t>**1[S|M]P3E3(VCDDM0)</t>
  </si>
  <si>
    <t>**1SP3E3+(VVD0M0)</t>
  </si>
  <si>
    <t>**1SP3E3-(V0DDM0)</t>
  </si>
  <si>
    <t>**1MP0E3(VCD0M0)</t>
  </si>
  <si>
    <t>**1SP0E3+(VCDDMD)</t>
  </si>
  <si>
    <t>**1SN3E3+(VCDDMD)</t>
  </si>
  <si>
    <t>**1[S|M]P0E3(V0DDM0)</t>
  </si>
  <si>
    <t>**1[S|M]P0E3([VV|VC]DDM0)</t>
  </si>
  <si>
    <t>**1MP3E3(VCDRMI)</t>
  </si>
  <si>
    <t>**1SP0E3+([VV|VC]DDM0)</t>
  </si>
  <si>
    <t>**2SP2E3(VCD0M0)</t>
  </si>
  <si>
    <t>**2SP2E3(V0DRM0)</t>
  </si>
  <si>
    <t>**2GN3E3(VCD0M0)</t>
  </si>
  <si>
    <t>**2SN3E3(V0D0M0)</t>
  </si>
  <si>
    <t>**2SN2E3(VCDRM0)</t>
  </si>
  <si>
    <t>**2SP3E3-(VCD0M0)</t>
  </si>
  <si>
    <t>**2SP3E3+(VVDRM0)</t>
  </si>
  <si>
    <t>**2SP2E3-(V0DRM0)</t>
  </si>
  <si>
    <t>**2GP2E3-(V0D0M0)</t>
  </si>
  <si>
    <t>**2GN3E3(V0D0M0)</t>
  </si>
  <si>
    <t>**2MP3E3(VCDDM0)</t>
  </si>
  <si>
    <t>**2SP3E3-(V0DRM0)</t>
  </si>
  <si>
    <t>**2SP3E3+(VVD0M0)</t>
  </si>
  <si>
    <t>**2SN3E3(VCDDM0)</t>
  </si>
  <si>
    <t>**2SP3E3(VVDRM0)</t>
  </si>
  <si>
    <t>**2SP3E3-(VVDDM0)</t>
  </si>
  <si>
    <t>**2SP3E3(V0D0M0)</t>
  </si>
  <si>
    <t>**2SP3E3-(VVDRM0)</t>
  </si>
  <si>
    <t>**2SN3E3(VVDRM0)</t>
  </si>
  <si>
    <t>**2SP3E3(VCD0M0)</t>
  </si>
  <si>
    <t>**2SN3E3(VVDDM0)</t>
  </si>
  <si>
    <t>**3SP2E3+(VCDDM0)</t>
  </si>
  <si>
    <t>**3SP3E3+(VCD0M0)</t>
  </si>
  <si>
    <t>**3SP2E3+(VVDRM0)</t>
  </si>
  <si>
    <t>**3GN3E3(V0D0M0)</t>
  </si>
  <si>
    <t>**4SP3E3+(VVDRM0)</t>
  </si>
  <si>
    <t>**1SP0E3(VCDDMS)</t>
  </si>
  <si>
    <t>**1MP3E3+(VCDDM0)</t>
  </si>
  <si>
    <t>**1SP3E3+(VCDDMS)</t>
  </si>
  <si>
    <t>**1SP3E3(VCDDMS)</t>
  </si>
  <si>
    <t>**1SP0E3+(VCDRM0)</t>
  </si>
  <si>
    <t>**1SP3E3(V0DEM0)</t>
  </si>
  <si>
    <t>**1MP3E3+(V0DRM0)</t>
  </si>
  <si>
    <t>**1[S|M]P3E3(VCD0M0)</t>
  </si>
  <si>
    <t>**1SP3E3+(VTDRMI)</t>
  </si>
  <si>
    <t>**1SP3E3+([VC|VV]D0M0)</t>
  </si>
  <si>
    <t>**1SP0E3(VC[DE|DR]M0)</t>
  </si>
  <si>
    <t>**1SN3E3+(VCD0M0)</t>
  </si>
  <si>
    <t>**1SP3E3(VVDRM0)</t>
  </si>
  <si>
    <t>**1SP3E3(VVDRMM)</t>
  </si>
  <si>
    <t>**1SN3E3(VV[DD|DE]M0)</t>
  </si>
  <si>
    <t>**1SP2E3+(V0DRM0)</t>
  </si>
  <si>
    <t>**1MP3E3VCD0M0)</t>
  </si>
  <si>
    <t>**1MP3E3-(VCD0M0)</t>
  </si>
  <si>
    <t>**1MP3E3([VV|VC]D0M0)</t>
  </si>
  <si>
    <t>**1GN3E3(V0D0M0)</t>
  </si>
  <si>
    <t>**1SP0E3(VVDDM0)</t>
  </si>
  <si>
    <t>**2SN2E3+(VCDRM0)</t>
  </si>
  <si>
    <t>**2SN2E3(V0D0M0)</t>
  </si>
  <si>
    <t>**2GN3E3(VND0M0)</t>
  </si>
  <si>
    <t>**2SP3E3-(V0D0M0)</t>
  </si>
  <si>
    <t>**2SP1E3(VCD0M0)</t>
  </si>
  <si>
    <t>**2SP3E3(V0DRMI)</t>
  </si>
  <si>
    <t>**2SP2E3-(V0DRMI)</t>
  </si>
  <si>
    <t>**2SP3E3(V0D0MI)</t>
  </si>
  <si>
    <t>**2SP3E3+(V0DRM0)</t>
  </si>
  <si>
    <t>**3SP3E3-(VCDDM0)</t>
  </si>
  <si>
    <t>**4SP3E3+(VCD0M0)</t>
  </si>
  <si>
    <t>**1SP0E3+(VCDEM0)</t>
  </si>
  <si>
    <t>**1MP3E3(V0DEMI)</t>
  </si>
  <si>
    <t>**1MN3E3(V0D0M0)</t>
  </si>
  <si>
    <t>**1SN3E3(VVDR[MD|MI])</t>
  </si>
  <si>
    <t>**1SP3E3(V0D0MI)</t>
  </si>
  <si>
    <t>**1SP3E3+(VCDEMI)</t>
  </si>
  <si>
    <t>**1SN3E3-(VCDDM0)</t>
  </si>
  <si>
    <t>**1SN2E3(V0D0M0)</t>
  </si>
  <si>
    <t>**1SN3E3-(V0DDM0)</t>
  </si>
  <si>
    <t>**1SP3E3+(V0D0M0)</t>
  </si>
  <si>
    <t>**1SP3E3-(VCDDMA)</t>
  </si>
  <si>
    <t>**1MP3E3([VC|VV]D0M0)</t>
  </si>
  <si>
    <t>**1SP0E3+(VCDEMI)</t>
  </si>
  <si>
    <t>**1SP2E3(V0D0MI)</t>
  </si>
  <si>
    <t>**2SP0E3(V0DRMI)</t>
  </si>
  <si>
    <t>**2SP0E3(V0D0M0)</t>
  </si>
  <si>
    <t>**2SN3E3-(VCD0M0)</t>
  </si>
  <si>
    <t>**2SP2E3-(VCDRM0)</t>
  </si>
  <si>
    <t>**2SN3E3+(VCD0M0)</t>
  </si>
  <si>
    <t>**2SP3E3(VVDDM0)</t>
  </si>
  <si>
    <t>**2SP3E3-(V0DDM0)</t>
  </si>
  <si>
    <t>**2SP0E3+(VCD0M0)</t>
  </si>
  <si>
    <t>**3SP0E3(V0DRM0)</t>
  </si>
  <si>
    <t>**3SN3E3-(VCD0M0)</t>
  </si>
  <si>
    <t>**3GP3E3+(VCD0M0)</t>
  </si>
  <si>
    <t>**1[S|M]P3E3(V0D0M0)</t>
  </si>
  <si>
    <t>**1SP3E3(V0DDMD)</t>
  </si>
  <si>
    <t>**1GP0E3(VCD0M0)</t>
  </si>
  <si>
    <t>**1SP3E3(VTD0MI)</t>
  </si>
  <si>
    <t>**1SP0E3+(VTDRMT</t>
  </si>
  <si>
    <t>**1SP0E3(VTDDMT)</t>
  </si>
  <si>
    <t>**1SP0E3(VVDDMT)</t>
  </si>
  <si>
    <t>**1SP3E3(V0DRMI)</t>
  </si>
  <si>
    <t>**1GP2E3(V0D0M0)</t>
  </si>
  <si>
    <t>**1[S|M]P3E3+(VCDRM0)</t>
  </si>
  <si>
    <t>**1SP3E3(V0DRMD)</t>
  </si>
  <si>
    <t>**1SP0E3(V0DDMD)</t>
  </si>
  <si>
    <t>**1[S|G]P3E3+(VCD0M0)</t>
  </si>
  <si>
    <t>**1[S|M]P0E3(VCD0M0)</t>
  </si>
  <si>
    <t>**1GP2E3+(VCDRM0)</t>
  </si>
  <si>
    <t>**1SP0E3([VV|VC]DRM0)</t>
  </si>
  <si>
    <t>**1MP3E3(V0DRMA)</t>
  </si>
  <si>
    <t>**2SP3E3(V0DDM0)</t>
  </si>
  <si>
    <t>**2SP0E3(V0DDM0)</t>
  </si>
  <si>
    <t>**2GN3E3(V0DRM0)</t>
  </si>
  <si>
    <t>**2SP0E3+(V0DDMT)</t>
  </si>
  <si>
    <t>**2GP0E3(V0DRM0)</t>
  </si>
  <si>
    <t>**2GP3E3+(VCD0M0)</t>
  </si>
  <si>
    <t>**2GP2E3-(V0D0MD)</t>
  </si>
  <si>
    <t>**2SP0E3(VCDDM0)</t>
  </si>
  <si>
    <t>**2[S|M]P0E3(VCD0M0)</t>
  </si>
  <si>
    <t>**2GP3E3(V0DRMD)</t>
  </si>
  <si>
    <t>**2SN3E3+(VCDRM0)</t>
  </si>
  <si>
    <t>**2GP3E3+(VVDRM0)</t>
  </si>
  <si>
    <t>**2SP3E3-(V0DEMD)</t>
  </si>
  <si>
    <t>**2GN2E3(VCD0M0)</t>
  </si>
  <si>
    <t>**2SP2E3(VCDDM0)</t>
  </si>
  <si>
    <t>**3SP2E3(VCDRM0)</t>
  </si>
  <si>
    <t>**3SP0E3-(VCDRM0)</t>
  </si>
  <si>
    <t>**3SP3E3(V0DDM0)</t>
  </si>
  <si>
    <t>**3SN3E3+(VCDRM0)</t>
  </si>
  <si>
    <t>**3SN3E3+(V0D0M0)</t>
  </si>
  <si>
    <t>**4SP3E3(V0DRM0)</t>
  </si>
  <si>
    <t>**1SP3E3([VV|VC]D0M0)</t>
  </si>
  <si>
    <t>**1SN0E3(VCDDM0)</t>
  </si>
  <si>
    <t>**1SP3E3([VV|VC]DRM0)</t>
  </si>
  <si>
    <t>**1SP3E3+(V0DRM0)</t>
  </si>
  <si>
    <t>**1SP0E3+(VCDRMM)</t>
  </si>
  <si>
    <t>**1MP3E3([VV|VC]DRM0)</t>
  </si>
  <si>
    <t>**1SP3E3+(V0DRMM)</t>
  </si>
  <si>
    <t>**1SP3E3(VVD0M0)</t>
  </si>
  <si>
    <t>**1GN3E3(VCDRM0)</t>
  </si>
  <si>
    <t>**1SP0E3+(VCD0M0)</t>
  </si>
  <si>
    <t>**1SP3E3(V0[DD|DE]M0)</t>
  </si>
  <si>
    <t>**1SN2E3(VCDRM0)</t>
  </si>
  <si>
    <t>**1SN3E3(VCDEMI)</t>
  </si>
  <si>
    <t>**2SP3E3-(VCDDM0)</t>
  </si>
  <si>
    <t>**2SP2E3+(VCD0M0)</t>
  </si>
  <si>
    <t>**2SN3E3+(V0DRM0)</t>
  </si>
  <si>
    <t>**2SP3E3+(VCDRMD)</t>
  </si>
  <si>
    <t>**2GP0E3(V0D0M0)</t>
  </si>
  <si>
    <t>**2GP3E3(VCDRM0)</t>
  </si>
  <si>
    <t>**3SP3E3(VCD0MI)</t>
  </si>
  <si>
    <t>**3SN3E3-(VCDRM0)</t>
  </si>
  <si>
    <t>**3SN3E3(VCD0M0)</t>
  </si>
  <si>
    <t>**3SP3E3-(VCD0M0)</t>
  </si>
  <si>
    <t>**1SP2E3(V0[DD|DE]MI)</t>
  </si>
  <si>
    <t>**1SN3E3(V0DEMI)</t>
  </si>
  <si>
    <t>**1SP3E3(VCD0MI)</t>
  </si>
  <si>
    <t>**1[S|M]P3E3-(V0DDM0)</t>
  </si>
  <si>
    <t>**1[S|M]P3E3(V0DRM0)</t>
  </si>
  <si>
    <t>**1SP3E3(VCDDMI)</t>
  </si>
  <si>
    <t>**1SN2E3+(VCDRM0)</t>
  </si>
  <si>
    <t>**3SP3E3+(VCDDM0)</t>
  </si>
  <si>
    <t>**1SP2E3-(V0[DD|DE]MI)</t>
  </si>
  <si>
    <t>**1SP3E3-(VCDRMM)</t>
  </si>
  <si>
    <t>**1SP0E3(VC[DD|DE]MM)</t>
  </si>
  <si>
    <t>**1MP3E3(VC[DD|DE]MM)</t>
  </si>
  <si>
    <t>**1SP3E3-(VC[DD|DE]MM)</t>
  </si>
  <si>
    <t>**1MP0E3(V0DDM0)</t>
  </si>
  <si>
    <t>**1MN3E3(VVDDM0)</t>
  </si>
  <si>
    <t>**1SP3E3(V0DD[MI|MM])</t>
  </si>
  <si>
    <t>**1SP3E3(VTDD[MI|MM])</t>
  </si>
  <si>
    <t>**1SN0E3(VCDRM0)</t>
  </si>
  <si>
    <t>**1[S|M]P2E3(VTD0MM)</t>
  </si>
  <si>
    <t>**1SP2E3+(VCD0MS)</t>
  </si>
  <si>
    <t>**1SP3E3+(VCD0MA)</t>
  </si>
  <si>
    <t>**1MP3E3(VNDRM0)</t>
  </si>
  <si>
    <t>**2SN2E3(VVD0M0)</t>
  </si>
  <si>
    <t>**2MN3E3(V0DRM0)</t>
  </si>
  <si>
    <t>**2SN3E3([VV|VC]DRM0)</t>
  </si>
  <si>
    <t>**1SP3E3-(VCDRMS)</t>
  </si>
  <si>
    <t>**1SP3E3-(VC[DD|DE]M0)</t>
  </si>
  <si>
    <t>**1SP3E3(V0DRMM)</t>
  </si>
  <si>
    <t>**1[S|M]P3E3+(V0DDMD)</t>
  </si>
  <si>
    <t>**1[S|M]P0E3([VV|VC]DRM0)</t>
  </si>
  <si>
    <t>**1SN2E3([VV|VC]DRM0)</t>
  </si>
  <si>
    <t>**1GP3E3-(VND0M0)</t>
  </si>
  <si>
    <t>**1SN2E3(V0DRM0)</t>
  </si>
  <si>
    <t>**1GP0E3(V0D0M0)</t>
  </si>
  <si>
    <t>**1MN3E3(VCDRM0)</t>
  </si>
  <si>
    <t>**1SP0E3(VTDEMI)</t>
  </si>
  <si>
    <t>**1SP3E3([VC|VV]DDM0)</t>
  </si>
  <si>
    <t>**1SP0E3(VVD0M0)</t>
  </si>
  <si>
    <t>**1SP0E3[(VV|VC]DDM0)</t>
  </si>
  <si>
    <t>**1MP2E3-(VVDRM0)</t>
  </si>
  <si>
    <t>**1MP3E3(VTDDMS)</t>
  </si>
  <si>
    <t>**1SP0E3-(VC[DD|DE]MM)</t>
  </si>
  <si>
    <t>**2GP2E3(VND0M0)</t>
  </si>
  <si>
    <t>**2SP3E3+(V0D0M0)</t>
  </si>
  <si>
    <t>**2SP0E3(VTDEMI)</t>
  </si>
  <si>
    <t>**2SP3E3-(VCD0MI)</t>
  </si>
  <si>
    <t>**2SN3E3-(VCDDM0)</t>
  </si>
  <si>
    <t>**2MP3E3-(V0DRM0)</t>
  </si>
  <si>
    <t>**3GP2E3-(VCD0M0)</t>
  </si>
  <si>
    <t>FIRST ROUND</t>
  </si>
  <si>
    <t>VALIDATED BY A THIRD ANNOTATOR</t>
  </si>
  <si>
    <t>**4SP2E3(VCDEMI)</t>
  </si>
  <si>
    <t>**1SP0E3(VCDDMA)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</si>
</sst>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1"/>
      <color theme="1"/>
      <name val="Calibri"/>
      <family val="2"/>
      <scheme val="minor"/>
    </font>
    <font>
      <sz val="11"/>
      <color rgb="FF9C6500"/>
      <name val="Calibri"/>
      <family val="2"/>
      <scheme val="minor"/>
    </font>
    <font>
      <sz val="11"/>
      <name val="Calibri"/>
      <family val="2"/>
      <scheme val="minor"/>
    </font>
    <font>
      <sz val="11"/>
      <color rgb="FF9C0006"/>
      <name val="Calibri"/>
      <family val="2"/>
      <scheme val="minor"/>
    </font>
    <font>
      <sz val="12"/>
      <color theme="1"/>
      <name val="Calibri"/>
      <family val="2"/>
      <scheme val="minor"/>
    </font>
    <font>
      <sz val="18"/>
      <color theme="1"/>
      <name val="Calibri"/>
      <family val="2"/>
      <scheme val="minor"/>
    </font>
    <font>
      <b/>
      <sz val="14"/>
      <color theme="1"/>
      <name val="Calibri"/>
      <family val="2"/>
      <scheme val="minor"/>
    </font>
    <font>
      <b/>
      <sz val="11"/>
      <color rgb="FF3F3F3F"/>
      <name val="Calibri"/>
      <family val="2"/>
      <scheme val="minor"/>
    </font>
    <font>
      <sz val="14"/>
      <color theme="1"/>
      <name val="Calibri"/>
      <family val="2"/>
      <scheme val="minor"/>
    </font>
    <font>
      <sz val="16"/>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4">
    <xf numFmtId="0" fontId="0" fillId="0" borderId="0"/>
    <xf numFmtId="0" fontId="1" fillId="3" borderId="0" applyNumberFormat="0" applyBorder="0" applyAlignment="0" applyProtection="0"/>
    <xf numFmtId="0" fontId="3" fillId="2" borderId="0" applyNumberFormat="0" applyBorder="0" applyAlignment="0" applyProtection="0"/>
    <xf numFmtId="0" fontId="7" fillId="4" borderId="1" applyNumberFormat="0" applyAlignment="0" applyProtection="0"/>
  </cellStyleXfs>
  <cellXfs count="95">
    <xf numFmtId="0" fontId="0" fillId="0" borderId="0" xfId="0"/>
    <xf numFmtId="0" fontId="1" fillId="3" borderId="0" xfId="1"/>
    <xf numFmtId="0" fontId="0" fillId="0" borderId="0" xfId="0" applyAlignment="1">
      <alignment wrapText="1"/>
    </xf>
    <xf numFmtId="0" fontId="0" fillId="0" borderId="0" xfId="0" applyBorder="1"/>
    <xf numFmtId="0" fontId="0" fillId="0" borderId="4" xfId="0" applyBorder="1" applyAlignment="1">
      <alignment wrapText="1"/>
    </xf>
    <xf numFmtId="0" fontId="0" fillId="0" borderId="5" xfId="0" applyBorder="1" applyAlignment="1">
      <alignment wrapText="1"/>
    </xf>
    <xf numFmtId="0" fontId="0" fillId="0" borderId="0" xfId="0" applyFill="1" applyAlignment="1">
      <alignment wrapText="1"/>
    </xf>
    <xf numFmtId="0" fontId="0" fillId="0" borderId="0" xfId="0" applyFont="1" applyFill="1"/>
    <xf numFmtId="0" fontId="0" fillId="0" borderId="0" xfId="0" applyFont="1" applyFill="1" applyAlignment="1">
      <alignment wrapText="1"/>
    </xf>
    <xf numFmtId="0" fontId="0" fillId="5" borderId="0" xfId="0" applyFill="1"/>
    <xf numFmtId="0" fontId="0" fillId="5" borderId="0" xfId="0" applyFill="1" applyAlignment="1">
      <alignment wrapText="1"/>
    </xf>
    <xf numFmtId="0" fontId="0" fillId="0" borderId="0" xfId="0" applyFill="1"/>
    <xf numFmtId="0" fontId="0" fillId="0" borderId="0" xfId="0"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xf>
    <xf numFmtId="0" fontId="2" fillId="0" borderId="0" xfId="0" applyFont="1" applyFill="1"/>
    <xf numFmtId="0" fontId="0" fillId="6" borderId="0" xfId="0" applyFill="1"/>
    <xf numFmtId="0" fontId="1" fillId="3" borderId="0" xfId="1" applyAlignment="1">
      <alignment wrapText="1"/>
    </xf>
    <xf numFmtId="0" fontId="0" fillId="0" borderId="0" xfId="0" applyBorder="1" applyAlignment="1">
      <alignment wrapText="1"/>
    </xf>
    <xf numFmtId="0" fontId="1" fillId="5" borderId="0" xfId="1" applyFill="1" applyAlignment="1">
      <alignment wrapText="1"/>
    </xf>
    <xf numFmtId="0" fontId="0" fillId="0" borderId="0" xfId="0" applyAlignment="1">
      <alignment horizontal="center" vertical="center"/>
    </xf>
    <xf numFmtId="0" fontId="6" fillId="0" borderId="8" xfId="0" applyFont="1" applyBorder="1" applyAlignment="1">
      <alignment horizontal="center" vertical="center" wrapText="1"/>
    </xf>
    <xf numFmtId="0" fontId="4" fillId="0" borderId="0" xfId="0" applyFont="1" applyAlignment="1">
      <alignment horizontal="center" vertical="center"/>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0" fillId="0" borderId="16" xfId="0" applyFill="1" applyBorder="1" applyAlignment="1">
      <alignment horizontal="center" vertical="center" wrapText="1"/>
    </xf>
    <xf numFmtId="0" fontId="9" fillId="0" borderId="17" xfId="0" applyFont="1" applyBorder="1" applyAlignment="1">
      <alignment horizontal="center" vertical="center"/>
    </xf>
    <xf numFmtId="0" fontId="0" fillId="0" borderId="4" xfId="0" applyFill="1" applyBorder="1" applyAlignment="1">
      <alignment horizontal="center" vertical="center"/>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1" xfId="0" applyFill="1" applyBorder="1" applyAlignment="1">
      <alignment horizontal="center" vertical="center" wrapText="1"/>
    </xf>
    <xf numFmtId="0" fontId="9" fillId="0" borderId="22" xfId="0" applyFont="1" applyBorder="1" applyAlignment="1">
      <alignment horizontal="center" vertical="center" wrapText="1"/>
    </xf>
    <xf numFmtId="0" fontId="0" fillId="0" borderId="5" xfId="0" applyFill="1" applyBorder="1" applyAlignment="1">
      <alignment horizontal="center" vertical="center"/>
    </xf>
    <xf numFmtId="0" fontId="0" fillId="0" borderId="2" xfId="0"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0" xfId="0" applyFill="1" applyAlignment="1">
      <alignment horizontal="center" vertical="center"/>
    </xf>
    <xf numFmtId="16" fontId="0" fillId="0" borderId="0" xfId="0" applyNumberFormat="1" applyFill="1" applyAlignment="1">
      <alignment horizontal="center" vertical="center"/>
    </xf>
    <xf numFmtId="0" fontId="9" fillId="0" borderId="23" xfId="0" applyFont="1" applyBorder="1" applyAlignment="1">
      <alignment horizontal="center" vertical="center" wrapText="1"/>
    </xf>
    <xf numFmtId="0" fontId="0" fillId="0" borderId="26" xfId="0" applyFill="1" applyBorder="1" applyAlignment="1">
      <alignment horizontal="center" vertical="center" wrapText="1"/>
    </xf>
    <xf numFmtId="0" fontId="9" fillId="0" borderId="27" xfId="0" applyFont="1" applyBorder="1" applyAlignment="1">
      <alignment horizontal="center" vertical="center" wrapText="1"/>
    </xf>
    <xf numFmtId="0" fontId="0" fillId="0" borderId="24" xfId="0" applyFill="1" applyBorder="1" applyAlignment="1">
      <alignment horizontal="center" vertical="center"/>
    </xf>
    <xf numFmtId="0" fontId="0" fillId="0" borderId="25" xfId="0" applyFill="1" applyBorder="1" applyAlignment="1">
      <alignment horizontal="center" vertical="center" wrapText="1"/>
    </xf>
    <xf numFmtId="0" fontId="6" fillId="0" borderId="24" xfId="0" applyFont="1" applyFill="1" applyBorder="1" applyAlignment="1">
      <alignment horizontal="center" vertical="center"/>
    </xf>
    <xf numFmtId="164" fontId="0" fillId="0" borderId="18" xfId="0" applyNumberFormat="1" applyFill="1" applyBorder="1" applyAlignment="1">
      <alignment horizontal="center" vertical="center"/>
    </xf>
    <xf numFmtId="164" fontId="0" fillId="0" borderId="19" xfId="0" applyNumberFormat="1" applyFill="1" applyBorder="1" applyAlignment="1">
      <alignment horizontal="center" vertical="center"/>
    </xf>
    <xf numFmtId="164" fontId="0" fillId="0" borderId="2" xfId="0" applyNumberFormat="1" applyFill="1" applyBorder="1" applyAlignment="1">
      <alignment horizontal="center" vertical="center"/>
    </xf>
    <xf numFmtId="164" fontId="0" fillId="0" borderId="21" xfId="0" applyNumberFormat="1" applyFill="1" applyBorder="1" applyAlignment="1">
      <alignment horizontal="center" vertical="center"/>
    </xf>
    <xf numFmtId="0" fontId="0" fillId="0" borderId="25" xfId="0" applyNumberFormat="1" applyFill="1" applyBorder="1" applyAlignment="1">
      <alignment horizontal="center" vertical="center"/>
    </xf>
    <xf numFmtId="0" fontId="0" fillId="0" borderId="26" xfId="0" applyNumberFormat="1" applyFill="1" applyBorder="1" applyAlignment="1">
      <alignment horizontal="center" vertical="center"/>
    </xf>
    <xf numFmtId="0" fontId="0" fillId="0" borderId="2" xfId="0" applyNumberFormat="1" applyFill="1" applyBorder="1" applyAlignment="1">
      <alignment horizontal="center" vertical="center"/>
    </xf>
    <xf numFmtId="0" fontId="0" fillId="0" borderId="21" xfId="0" applyNumberFormat="1" applyFill="1" applyBorder="1" applyAlignment="1">
      <alignment horizontal="center" vertical="center"/>
    </xf>
    <xf numFmtId="20" fontId="0" fillId="0" borderId="0" xfId="0" applyNumberFormat="1" applyFont="1" applyFill="1"/>
    <xf numFmtId="0" fontId="2"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horizontal="center"/>
    </xf>
    <xf numFmtId="0" fontId="1" fillId="3" borderId="6" xfId="1" applyBorder="1"/>
    <xf numFmtId="0" fontId="2" fillId="0" borderId="0" xfId="0" applyFont="1" applyFill="1" applyAlignment="1"/>
    <xf numFmtId="20" fontId="2" fillId="0" borderId="0" xfId="0" applyNumberFormat="1" applyFont="1" applyFill="1"/>
    <xf numFmtId="0" fontId="2" fillId="0" borderId="0" xfId="2" applyFont="1" applyFill="1"/>
    <xf numFmtId="0" fontId="2" fillId="0" borderId="0" xfId="2" applyFont="1" applyFill="1" applyAlignment="1">
      <alignment wrapText="1"/>
    </xf>
    <xf numFmtId="0" fontId="2" fillId="0" borderId="0" xfId="0" applyFont="1" applyFill="1" applyAlignment="1">
      <alignment vertical="center"/>
    </xf>
    <xf numFmtId="0" fontId="2" fillId="0" borderId="3" xfId="0" applyFont="1" applyFill="1" applyBorder="1"/>
    <xf numFmtId="0" fontId="2" fillId="0" borderId="0" xfId="0" applyFont="1" applyFill="1" applyAlignment="1">
      <alignment horizontal="center" wrapText="1"/>
    </xf>
    <xf numFmtId="0" fontId="2" fillId="0" borderId="0" xfId="0" applyFont="1" applyFill="1" applyBorder="1" applyAlignment="1">
      <alignment wrapText="1"/>
    </xf>
    <xf numFmtId="0" fontId="2" fillId="0" borderId="3" xfId="0" applyFont="1" applyFill="1" applyBorder="1" applyAlignment="1">
      <alignment wrapText="1"/>
    </xf>
    <xf numFmtId="0" fontId="2" fillId="0" borderId="0" xfId="0" applyFont="1" applyFill="1" applyAlignment="1">
      <alignment horizontal="center" vertical="center" wrapText="1"/>
    </xf>
    <xf numFmtId="0" fontId="2" fillId="0" borderId="0" xfId="0" applyFont="1" applyFill="1" applyBorder="1"/>
    <xf numFmtId="20" fontId="2" fillId="0" borderId="0" xfId="0" applyNumberFormat="1" applyFont="1" applyFill="1" applyBorder="1"/>
    <xf numFmtId="0" fontId="2" fillId="0" borderId="0" xfId="2" applyFont="1" applyFill="1" applyBorder="1"/>
    <xf numFmtId="0" fontId="0" fillId="0" borderId="0" xfId="0" applyFont="1" applyFill="1" applyBorder="1"/>
    <xf numFmtId="0" fontId="0" fillId="0" borderId="0" xfId="0" applyFont="1" applyFill="1" applyBorder="1" applyAlignment="1">
      <alignment wrapText="1"/>
    </xf>
    <xf numFmtId="20" fontId="0" fillId="0" borderId="0" xfId="0" applyNumberFormat="1" applyFont="1" applyFill="1" applyBorder="1"/>
    <xf numFmtId="20" fontId="0" fillId="0" borderId="0" xfId="0" applyNumberFormat="1" applyBorder="1" applyAlignment="1">
      <alignment wrapText="1"/>
    </xf>
    <xf numFmtId="0" fontId="0" fillId="0" borderId="0" xfId="0" applyFill="1" applyBorder="1"/>
    <xf numFmtId="0" fontId="0" fillId="5" borderId="0" xfId="0" applyFill="1" applyBorder="1" applyAlignment="1">
      <alignment wrapText="1"/>
    </xf>
    <xf numFmtId="0" fontId="0" fillId="6" borderId="0" xfId="0" applyFill="1" applyBorder="1"/>
    <xf numFmtId="0" fontId="6"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7" fillId="0" borderId="10" xfId="3" applyFont="1" applyFill="1" applyBorder="1" applyAlignment="1">
      <alignment horizontal="center" vertical="center" wrapText="1"/>
    </xf>
    <xf numFmtId="0" fontId="0" fillId="0" borderId="11"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5" xfId="0" applyFill="1" applyBorder="1" applyAlignment="1">
      <alignment horizontal="center" vertical="center"/>
    </xf>
    <xf numFmtId="0" fontId="8" fillId="0" borderId="20" xfId="0" applyFont="1" applyFill="1" applyBorder="1" applyAlignment="1">
      <alignment horizontal="center" vertical="center" wrapText="1"/>
    </xf>
    <xf numFmtId="0" fontId="0" fillId="0" borderId="2" xfId="0" applyFill="1" applyBorder="1" applyAlignment="1">
      <alignment horizontal="center" vertical="center"/>
    </xf>
    <xf numFmtId="0" fontId="8" fillId="0" borderId="5"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0" fillId="0" borderId="25" xfId="0" applyFill="1" applyBorder="1" applyAlignment="1">
      <alignment horizontal="center" vertical="center"/>
    </xf>
    <xf numFmtId="0" fontId="0" fillId="7" borderId="0" xfId="0" applyFill="1"/>
    <xf numFmtId="0" fontId="0" fillId="7" borderId="0" xfId="0" applyFill="1" applyAlignment="1">
      <alignment wrapText="1"/>
    </xf>
    <xf numFmtId="0" fontId="5" fillId="0" borderId="7" xfId="0" applyFont="1" applyBorder="1" applyAlignment="1">
      <alignment horizontal="center" vertical="center"/>
    </xf>
    <xf numFmtId="0" fontId="0" fillId="0" borderId="7" xfId="0" applyBorder="1" applyAlignment="1">
      <alignment horizontal="center" vertical="center"/>
    </xf>
    <xf numFmtId="0" fontId="0" fillId="0" borderId="0" xfId="0" applyFont="1" applyFill="1" applyAlignment="1">
      <alignment horizontal="center"/>
    </xf>
    <xf numFmtId="0" fontId="0" fillId="0" borderId="0" xfId="0" applyAlignment="1">
      <alignment horizontal="center"/>
    </xf>
    <xf numFmtId="0" fontId="2" fillId="0" borderId="0" xfId="0" applyFont="1" applyFill="1" applyAlignment="1">
      <alignment horizontal="center"/>
    </xf>
    <xf numFmtId="0" fontId="2" fillId="7" borderId="0" xfId="0" applyFont="1" applyFill="1"/>
  </cellXfs>
  <cellStyles count="4">
    <cellStyle name="Bad 2" xfId="2"/>
    <cellStyle name="Neutral" xfId="1" builtinId="28"/>
    <cellStyle name="Normal" xfId="0" builtinId="0"/>
    <cellStyle name="Outpu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Normal="100" workbookViewId="0">
      <selection activeCell="A2" sqref="A2:I12"/>
    </sheetView>
  </sheetViews>
  <sheetFormatPr defaultRowHeight="15" x14ac:dyDescent="0.25"/>
  <cols>
    <col min="1" max="1" width="17.140625" style="12" customWidth="1"/>
    <col min="2" max="2" width="10.140625" style="20" customWidth="1"/>
    <col min="3" max="3" width="7.28515625" style="20" customWidth="1"/>
    <col min="4" max="4" width="10.140625" style="20" customWidth="1"/>
    <col min="5" max="5" width="10.28515625" style="20" customWidth="1"/>
    <col min="6" max="6" width="9.42578125" style="20" customWidth="1"/>
    <col min="7" max="7" width="8.85546875" style="20" customWidth="1"/>
    <col min="8" max="8" width="9.7109375" style="20" customWidth="1"/>
    <col min="9" max="9" width="9" style="20" customWidth="1"/>
    <col min="10" max="10" width="9.140625" style="20"/>
    <col min="11" max="11" width="42.140625" style="20" customWidth="1"/>
    <col min="12" max="18" width="9.140625" style="20"/>
    <col min="19" max="19" width="9.140625" style="20" customWidth="1"/>
    <col min="20" max="16384" width="9.140625" style="20"/>
  </cols>
  <sheetData>
    <row r="1" spans="1:25" ht="24" thickBot="1" x14ac:dyDescent="0.3">
      <c r="A1" s="89" t="s">
        <v>4854</v>
      </c>
      <c r="B1" s="89"/>
      <c r="C1" s="89"/>
      <c r="D1" s="89"/>
      <c r="E1" s="89"/>
      <c r="F1" s="89"/>
      <c r="G1" s="89"/>
      <c r="H1" s="89"/>
      <c r="I1" s="89"/>
      <c r="K1" s="89" t="s">
        <v>4855</v>
      </c>
      <c r="L1" s="90"/>
      <c r="M1" s="90"/>
      <c r="N1" s="90"/>
      <c r="O1" s="90"/>
      <c r="P1" s="90"/>
      <c r="Q1" s="90"/>
      <c r="R1" s="90"/>
      <c r="S1" s="90"/>
    </row>
    <row r="2" spans="1:25" ht="45" customHeight="1" thickBot="1" x14ac:dyDescent="0.3">
      <c r="A2" s="76" t="s">
        <v>4047</v>
      </c>
      <c r="B2" s="77" t="s">
        <v>4048</v>
      </c>
      <c r="C2" s="77" t="s">
        <v>4049</v>
      </c>
      <c r="D2" s="78" t="s">
        <v>4050</v>
      </c>
      <c r="E2" s="77" t="s">
        <v>4051</v>
      </c>
      <c r="F2" s="77" t="s">
        <v>4052</v>
      </c>
      <c r="G2" s="77" t="s">
        <v>4053</v>
      </c>
      <c r="H2" s="77" t="s">
        <v>4054</v>
      </c>
      <c r="I2" s="79" t="s">
        <v>4055</v>
      </c>
      <c r="J2" s="22"/>
      <c r="K2" s="21" t="s">
        <v>4056</v>
      </c>
      <c r="L2" s="23" t="s">
        <v>4057</v>
      </c>
      <c r="M2" s="23" t="s">
        <v>4058</v>
      </c>
      <c r="N2" s="23" t="s">
        <v>4059</v>
      </c>
      <c r="O2" s="23" t="s">
        <v>4060</v>
      </c>
      <c r="P2" s="23" t="s">
        <v>4061</v>
      </c>
      <c r="Q2" s="23" t="s">
        <v>4062</v>
      </c>
      <c r="R2" s="23" t="s">
        <v>4063</v>
      </c>
      <c r="S2" s="24" t="s">
        <v>4064</v>
      </c>
    </row>
    <row r="3" spans="1:25" ht="25.5" customHeight="1" x14ac:dyDescent="0.25">
      <c r="A3" s="80" t="s">
        <v>4065</v>
      </c>
      <c r="B3" s="81">
        <v>0.8</v>
      </c>
      <c r="C3" s="81">
        <v>0.88</v>
      </c>
      <c r="D3" s="81">
        <v>0.84599999999999997</v>
      </c>
      <c r="E3" s="81">
        <v>0.81200000000000006</v>
      </c>
      <c r="F3" s="81">
        <v>0.74</v>
      </c>
      <c r="G3" s="81">
        <v>0.69599999999999995</v>
      </c>
      <c r="H3" s="81">
        <v>0.76600000000000001</v>
      </c>
      <c r="I3" s="25">
        <v>0.81</v>
      </c>
      <c r="K3" s="26" t="s">
        <v>4065</v>
      </c>
      <c r="L3" s="27">
        <v>0.93899999999999995</v>
      </c>
      <c r="M3" s="28">
        <v>0.90500000000000003</v>
      </c>
      <c r="N3" s="28">
        <v>0.94499999999999995</v>
      </c>
      <c r="O3" s="28">
        <v>0.93799999999999994</v>
      </c>
      <c r="P3" s="28">
        <v>0.92500000000000004</v>
      </c>
      <c r="Q3" s="28">
        <v>0.90200000000000002</v>
      </c>
      <c r="R3" s="28">
        <v>0.93600000000000005</v>
      </c>
      <c r="S3" s="29">
        <v>0.90500000000000003</v>
      </c>
    </row>
    <row r="4" spans="1:25" ht="17.25" customHeight="1" x14ac:dyDescent="0.25">
      <c r="A4" s="82" t="s">
        <v>4066</v>
      </c>
      <c r="B4" s="83">
        <v>0.8</v>
      </c>
      <c r="C4" s="83">
        <v>0.85199999999999998</v>
      </c>
      <c r="D4" s="83">
        <v>0.76300000000000001</v>
      </c>
      <c r="E4" s="83">
        <v>0.65400000000000003</v>
      </c>
      <c r="F4" s="83">
        <v>0.76700000000000002</v>
      </c>
      <c r="G4" s="83">
        <v>0.74399999999999999</v>
      </c>
      <c r="H4" s="83">
        <v>0.82199999999999995</v>
      </c>
      <c r="I4" s="30">
        <v>0.82599999999999996</v>
      </c>
      <c r="K4" s="31" t="s">
        <v>4066</v>
      </c>
      <c r="L4" s="32">
        <v>0.91800000000000004</v>
      </c>
      <c r="M4" s="33">
        <v>0.90400000000000003</v>
      </c>
      <c r="N4" s="33">
        <v>0.95499999999999996</v>
      </c>
      <c r="O4" s="33">
        <v>0.96399999999999997</v>
      </c>
      <c r="P4" s="33">
        <v>0.91300000000000003</v>
      </c>
      <c r="Q4" s="34">
        <v>0.93700000000000006</v>
      </c>
      <c r="R4" s="33">
        <v>0.90900000000000003</v>
      </c>
      <c r="S4" s="30">
        <v>0.90500000000000003</v>
      </c>
      <c r="U4" s="35"/>
      <c r="V4" s="36"/>
      <c r="W4" s="35"/>
      <c r="X4" s="35"/>
      <c r="Y4" s="35"/>
    </row>
    <row r="5" spans="1:25" ht="19.5" customHeight="1" x14ac:dyDescent="0.25">
      <c r="A5" s="82" t="s">
        <v>4067</v>
      </c>
      <c r="B5" s="83">
        <v>1</v>
      </c>
      <c r="C5" s="83">
        <v>0.98199999999999998</v>
      </c>
      <c r="D5" s="83">
        <v>0.96499999999999997</v>
      </c>
      <c r="E5" s="83">
        <v>0.98399999999999999</v>
      </c>
      <c r="F5" s="83">
        <v>0.95699999999999996</v>
      </c>
      <c r="G5" s="83">
        <v>0.90400000000000003</v>
      </c>
      <c r="H5" s="83">
        <v>0.96199999999999997</v>
      </c>
      <c r="I5" s="30">
        <v>0.95099999999999996</v>
      </c>
      <c r="K5" s="31" t="s">
        <v>4067</v>
      </c>
      <c r="L5" s="32">
        <v>0.998</v>
      </c>
      <c r="M5" s="33">
        <v>0.99199999999999999</v>
      </c>
      <c r="N5" s="33">
        <v>0.99</v>
      </c>
      <c r="O5" s="33">
        <v>0.98499999999999999</v>
      </c>
      <c r="P5" s="33">
        <v>0.98699999999999999</v>
      </c>
      <c r="Q5" s="13">
        <v>0.93700000000000006</v>
      </c>
      <c r="R5" s="33">
        <v>0.97399999999999998</v>
      </c>
      <c r="S5" s="30">
        <v>0.99</v>
      </c>
      <c r="U5" s="35"/>
      <c r="V5" s="35"/>
      <c r="W5" s="36"/>
      <c r="X5" s="35"/>
      <c r="Y5" s="35"/>
    </row>
    <row r="6" spans="1:25" ht="21.75" customHeight="1" x14ac:dyDescent="0.25">
      <c r="A6" s="82" t="s">
        <v>4068</v>
      </c>
      <c r="B6" s="83">
        <v>0.9</v>
      </c>
      <c r="C6" s="83">
        <v>0.90900000000000003</v>
      </c>
      <c r="D6" s="83">
        <v>0.88600000000000001</v>
      </c>
      <c r="E6" s="83">
        <v>0.90200000000000002</v>
      </c>
      <c r="F6" s="83">
        <v>0.871</v>
      </c>
      <c r="G6" s="83">
        <v>0.83899999999999997</v>
      </c>
      <c r="H6" s="83">
        <v>0.878</v>
      </c>
      <c r="I6" s="30">
        <v>0.90600000000000003</v>
      </c>
      <c r="K6" s="31" t="s">
        <v>4068</v>
      </c>
      <c r="L6" s="32">
        <v>0.96599999999999997</v>
      </c>
      <c r="M6" s="33">
        <v>0.95799999999999996</v>
      </c>
      <c r="N6" s="33">
        <v>0.97499999999999998</v>
      </c>
      <c r="O6" s="33">
        <v>0.95899999999999996</v>
      </c>
      <c r="P6" s="33">
        <v>0.94299999999999995</v>
      </c>
      <c r="Q6" s="33">
        <v>0.93899999999999995</v>
      </c>
      <c r="R6" s="33">
        <v>0.93700000000000006</v>
      </c>
      <c r="S6" s="30">
        <v>0.96399999999999997</v>
      </c>
      <c r="U6" s="35"/>
      <c r="V6" s="35"/>
      <c r="W6" s="35"/>
      <c r="X6" s="35"/>
      <c r="Y6" s="35"/>
    </row>
    <row r="7" spans="1:25" ht="21" customHeight="1" x14ac:dyDescent="0.25">
      <c r="A7" s="82" t="s">
        <v>4069</v>
      </c>
      <c r="B7" s="83">
        <v>0.8</v>
      </c>
      <c r="C7" s="83">
        <v>0.72199999999999998</v>
      </c>
      <c r="D7" s="83">
        <v>0.73099999999999998</v>
      </c>
      <c r="E7" s="83">
        <v>0.76300000000000001</v>
      </c>
      <c r="F7" s="83">
        <v>0.69799999999999995</v>
      </c>
      <c r="G7" s="83">
        <v>0.63900000000000001</v>
      </c>
      <c r="H7" s="83">
        <v>0.75700000000000001</v>
      </c>
      <c r="I7" s="30">
        <v>0.79400000000000004</v>
      </c>
      <c r="K7" s="31" t="s">
        <v>4069</v>
      </c>
      <c r="L7" s="32">
        <v>0.94099999999999995</v>
      </c>
      <c r="M7" s="33">
        <v>0.91800000000000004</v>
      </c>
      <c r="N7" s="33">
        <v>0.96299999999999997</v>
      </c>
      <c r="O7" s="33">
        <v>0.91200000000000003</v>
      </c>
      <c r="P7" s="33">
        <v>0.98499999999999999</v>
      </c>
      <c r="Q7" s="13">
        <v>0.96099999999999997</v>
      </c>
      <c r="R7" s="33">
        <v>0.98299999999999998</v>
      </c>
      <c r="S7" s="30">
        <v>0.92</v>
      </c>
      <c r="U7" s="35"/>
      <c r="V7" s="35"/>
      <c r="W7" s="35"/>
      <c r="X7" s="35"/>
      <c r="Y7" s="35"/>
    </row>
    <row r="8" spans="1:25" ht="19.5" customHeight="1" x14ac:dyDescent="0.25">
      <c r="A8" s="82" t="s">
        <v>4070</v>
      </c>
      <c r="B8" s="83">
        <v>0.9</v>
      </c>
      <c r="C8" s="83">
        <v>0.91500000000000004</v>
      </c>
      <c r="D8" s="83">
        <v>0.94099999999999995</v>
      </c>
      <c r="E8" s="83">
        <v>0.91300000000000003</v>
      </c>
      <c r="F8" s="83">
        <v>0.91</v>
      </c>
      <c r="G8" s="83">
        <v>0.90700000000000003</v>
      </c>
      <c r="H8" s="83">
        <v>0.83199999999999996</v>
      </c>
      <c r="I8" s="30">
        <v>0.90300000000000002</v>
      </c>
      <c r="K8" s="31" t="s">
        <v>4070</v>
      </c>
      <c r="L8" s="32">
        <v>0.96799999999999997</v>
      </c>
      <c r="M8" s="33">
        <v>0.93799999999999994</v>
      </c>
      <c r="N8" s="33">
        <v>0.97099999999999997</v>
      </c>
      <c r="O8" s="33">
        <v>0.96799999999999997</v>
      </c>
      <c r="P8" s="33">
        <v>0.95899999999999996</v>
      </c>
      <c r="Q8" s="33">
        <v>0.92600000000000005</v>
      </c>
      <c r="R8" s="33">
        <v>0.97799999999999998</v>
      </c>
      <c r="S8" s="30">
        <v>0.94799999999999995</v>
      </c>
    </row>
    <row r="9" spans="1:25" ht="21.75" customHeight="1" x14ac:dyDescent="0.25">
      <c r="A9" s="82" t="s">
        <v>4071</v>
      </c>
      <c r="B9" s="83">
        <v>0.7</v>
      </c>
      <c r="C9" s="83">
        <v>0.78900000000000003</v>
      </c>
      <c r="D9" s="83">
        <v>0.78500000000000003</v>
      </c>
      <c r="E9" s="83">
        <v>0.83399999999999996</v>
      </c>
      <c r="F9" s="83">
        <v>0.66</v>
      </c>
      <c r="G9" s="83">
        <v>0.58199999999999996</v>
      </c>
      <c r="H9" s="83">
        <v>0.54100000000000004</v>
      </c>
      <c r="I9" s="30">
        <v>0.73099999999999998</v>
      </c>
      <c r="K9" s="31" t="s">
        <v>4071</v>
      </c>
      <c r="L9" s="32">
        <v>0.90900000000000003</v>
      </c>
      <c r="M9" s="33">
        <v>0.90900000000000003</v>
      </c>
      <c r="N9" s="33">
        <v>0.94099999999999995</v>
      </c>
      <c r="O9" s="33">
        <v>0.92100000000000004</v>
      </c>
      <c r="P9" s="33">
        <v>0.97599999999999998</v>
      </c>
      <c r="Q9" s="34">
        <v>0.94299999999999995</v>
      </c>
      <c r="R9" s="33">
        <v>0.96499999999999997</v>
      </c>
      <c r="S9" s="30">
        <v>0.91300000000000003</v>
      </c>
    </row>
    <row r="10" spans="1:25" ht="23.25" customHeight="1" x14ac:dyDescent="0.25">
      <c r="A10" s="82" t="s">
        <v>4072</v>
      </c>
      <c r="B10" s="83">
        <v>0.8</v>
      </c>
      <c r="C10" s="83">
        <v>0.82499999999999996</v>
      </c>
      <c r="D10" s="83">
        <v>0.78500000000000003</v>
      </c>
      <c r="E10" s="83">
        <v>0.78700000000000003</v>
      </c>
      <c r="F10" s="83">
        <v>0.77600000000000002</v>
      </c>
      <c r="G10" s="83">
        <v>0.75700000000000001</v>
      </c>
      <c r="H10" s="83">
        <v>0.64300000000000002</v>
      </c>
      <c r="I10" s="30">
        <v>0.82899999999999996</v>
      </c>
      <c r="K10" s="31" t="s">
        <v>4072</v>
      </c>
      <c r="L10" s="32">
        <v>0.94799999999999995</v>
      </c>
      <c r="M10" s="33">
        <v>0.93500000000000005</v>
      </c>
      <c r="N10" s="33">
        <v>0.998</v>
      </c>
      <c r="O10" s="33">
        <v>1</v>
      </c>
      <c r="P10" s="33">
        <v>0.91300000000000003</v>
      </c>
      <c r="Q10" s="33">
        <v>0.93200000000000005</v>
      </c>
      <c r="R10" s="33">
        <v>0.97599999999999998</v>
      </c>
      <c r="S10" s="30">
        <v>0.95099999999999996</v>
      </c>
    </row>
    <row r="11" spans="1:25" ht="19.5" customHeight="1" x14ac:dyDescent="0.25">
      <c r="A11" s="84" t="s">
        <v>4073</v>
      </c>
      <c r="B11" s="83">
        <v>1</v>
      </c>
      <c r="C11" s="83">
        <v>0.97</v>
      </c>
      <c r="D11" s="83">
        <v>0.97799999999999998</v>
      </c>
      <c r="E11" s="83">
        <v>0.97499999999999998</v>
      </c>
      <c r="F11" s="83">
        <v>0.95199999999999996</v>
      </c>
      <c r="G11" s="83">
        <v>0.97799999999999998</v>
      </c>
      <c r="H11" s="83">
        <v>0.96799999999999997</v>
      </c>
      <c r="I11" s="30">
        <v>0.97399999999999998</v>
      </c>
      <c r="K11" s="37" t="s">
        <v>4073</v>
      </c>
      <c r="L11" s="32">
        <v>0.98</v>
      </c>
      <c r="M11" s="33">
        <v>0.99199999999999999</v>
      </c>
      <c r="N11" s="33">
        <v>0.99199999999999999</v>
      </c>
      <c r="O11" s="33">
        <v>0.99399999999999999</v>
      </c>
      <c r="P11" s="33">
        <v>0.96499999999999997</v>
      </c>
      <c r="Q11" s="33">
        <v>0.99099999999999999</v>
      </c>
      <c r="R11" s="33">
        <v>0.98</v>
      </c>
      <c r="S11" s="30">
        <v>0.97399999999999998</v>
      </c>
    </row>
    <row r="12" spans="1:25" ht="51" customHeight="1" thickBot="1" x14ac:dyDescent="0.3">
      <c r="A12" s="85" t="s">
        <v>4074</v>
      </c>
      <c r="B12" s="86">
        <v>0.8</v>
      </c>
      <c r="C12" s="86">
        <v>0.87</v>
      </c>
      <c r="D12" s="86">
        <v>0.85399999999999998</v>
      </c>
      <c r="E12" s="86">
        <v>0.85199999999999998</v>
      </c>
      <c r="F12" s="86">
        <v>0.82399999999999995</v>
      </c>
      <c r="G12" s="86">
        <v>0.79600000000000004</v>
      </c>
      <c r="H12" s="86">
        <v>0.78800000000000003</v>
      </c>
      <c r="I12" s="38">
        <v>0.86399999999999999</v>
      </c>
      <c r="K12" s="39" t="s">
        <v>4074</v>
      </c>
      <c r="L12" s="40">
        <v>0.95299999999999996</v>
      </c>
      <c r="M12" s="41">
        <v>0.94299999999999995</v>
      </c>
      <c r="N12" s="41">
        <v>0.97299999999999998</v>
      </c>
      <c r="O12" s="41">
        <v>0.96299999999999997</v>
      </c>
      <c r="P12" s="41">
        <v>0.95599999999999996</v>
      </c>
      <c r="Q12" s="41">
        <v>0.94599999999999995</v>
      </c>
      <c r="R12" s="41">
        <v>0.96199999999999997</v>
      </c>
      <c r="S12" s="38">
        <v>0.94499999999999995</v>
      </c>
    </row>
    <row r="13" spans="1:25" ht="15.75" thickBot="1" x14ac:dyDescent="0.3"/>
    <row r="14" spans="1:25" ht="22.5" customHeight="1" x14ac:dyDescent="0.25">
      <c r="K14" s="4" t="s">
        <v>3</v>
      </c>
      <c r="L14" s="43">
        <f>330/L19</f>
        <v>0.77647058823529413</v>
      </c>
      <c r="M14" s="43">
        <f>308/M19</f>
        <v>0.81481481481481477</v>
      </c>
      <c r="N14" s="43">
        <f>356/N19</f>
        <v>0.78241758241758241</v>
      </c>
      <c r="O14" s="43">
        <f>345/O19</f>
        <v>0.76496674057649672</v>
      </c>
      <c r="P14" s="43">
        <f>404/P19</f>
        <v>0.82113821138211385</v>
      </c>
      <c r="Q14" s="43">
        <f>424/Q19</f>
        <v>0.80303030303030298</v>
      </c>
      <c r="R14" s="43">
        <f>399/R19</f>
        <v>0.82438016528925617</v>
      </c>
      <c r="S14" s="44">
        <f>345/S19</f>
        <v>0.79676674364896072</v>
      </c>
    </row>
    <row r="15" spans="1:25" ht="30.75" customHeight="1" x14ac:dyDescent="0.25">
      <c r="K15" s="5" t="s">
        <v>5</v>
      </c>
      <c r="L15" s="45">
        <f>26/L19</f>
        <v>6.1176470588235297E-2</v>
      </c>
      <c r="M15" s="45">
        <f>36/M19</f>
        <v>9.5238095238095233E-2</v>
      </c>
      <c r="N15" s="45">
        <f>25/N19</f>
        <v>5.4945054945054944E-2</v>
      </c>
      <c r="O15" s="45">
        <f>29/O19</f>
        <v>6.4301552106430154E-2</v>
      </c>
      <c r="P15" s="45">
        <f>37/P19</f>
        <v>7.5203252032520332E-2</v>
      </c>
      <c r="Q15" s="45">
        <f>52/Q19</f>
        <v>9.8484848484848481E-2</v>
      </c>
      <c r="R15" s="45">
        <f>31/R19</f>
        <v>6.4049586776859499E-2</v>
      </c>
      <c r="S15" s="46">
        <f>41/S19</f>
        <v>9.4688221709006926E-2</v>
      </c>
    </row>
    <row r="16" spans="1:25" ht="33.75" customHeight="1" x14ac:dyDescent="0.25">
      <c r="K16" s="5" t="s">
        <v>7</v>
      </c>
      <c r="L16" s="45">
        <f>69/L19</f>
        <v>0.16235294117647059</v>
      </c>
      <c r="M16" s="45">
        <f>34/M19</f>
        <v>8.9947089947089942E-2</v>
      </c>
      <c r="N16" s="45">
        <f>72/N19</f>
        <v>0.15824175824175823</v>
      </c>
      <c r="O16" s="45">
        <f>74/O19</f>
        <v>0.16407982261640799</v>
      </c>
      <c r="P16" s="45">
        <f>51/P19</f>
        <v>0.10365853658536585</v>
      </c>
      <c r="Q16" s="45">
        <f>51/Q19</f>
        <v>9.6590909090909088E-2</v>
      </c>
      <c r="R16" s="45">
        <f>53/R19</f>
        <v>0.10950413223140495</v>
      </c>
      <c r="S16" s="46">
        <f>47/S19</f>
        <v>0.10854503464203233</v>
      </c>
    </row>
    <row r="17" spans="11:19" ht="33.75" customHeight="1" x14ac:dyDescent="0.25">
      <c r="K17" s="5" t="s">
        <v>9</v>
      </c>
      <c r="L17" s="45">
        <f>69/L19</f>
        <v>0.16235294117647059</v>
      </c>
      <c r="M17" s="45">
        <f>34/M19</f>
        <v>8.9947089947089942E-2</v>
      </c>
      <c r="N17" s="45">
        <f>75/N19</f>
        <v>0.16483516483516483</v>
      </c>
      <c r="O17" s="45">
        <f>76/O19</f>
        <v>0.16851441241685144</v>
      </c>
      <c r="P17" s="45">
        <f>51/P19</f>
        <v>0.10365853658536585</v>
      </c>
      <c r="Q17" s="45">
        <f>51/Q19</f>
        <v>9.6590909090909088E-2</v>
      </c>
      <c r="R17" s="45">
        <f>54/R19</f>
        <v>0.1115702479338843</v>
      </c>
      <c r="S17" s="46">
        <f>47/S19</f>
        <v>0.10854503464203233</v>
      </c>
    </row>
    <row r="18" spans="11:19" ht="34.5" customHeight="1" x14ac:dyDescent="0.25">
      <c r="K18" s="5" t="s">
        <v>11</v>
      </c>
      <c r="L18" s="45">
        <f>5/L19</f>
        <v>1.1764705882352941E-2</v>
      </c>
      <c r="M18" s="49">
        <v>0</v>
      </c>
      <c r="N18" s="45">
        <f>10/N19</f>
        <v>2.197802197802198E-2</v>
      </c>
      <c r="O18" s="45">
        <f>5/O19</f>
        <v>1.1086474501108648E-2</v>
      </c>
      <c r="P18" s="49">
        <v>0</v>
      </c>
      <c r="Q18" s="49">
        <v>0</v>
      </c>
      <c r="R18" s="45">
        <f>2/R19</f>
        <v>4.1322314049586778E-3</v>
      </c>
      <c r="S18" s="50">
        <v>0</v>
      </c>
    </row>
    <row r="19" spans="11:19" ht="19.5" thickBot="1" x14ac:dyDescent="0.3">
      <c r="K19" s="42" t="s">
        <v>4075</v>
      </c>
      <c r="L19" s="47">
        <v>425</v>
      </c>
      <c r="M19" s="47">
        <v>378</v>
      </c>
      <c r="N19" s="47">
        <v>455</v>
      </c>
      <c r="O19" s="47">
        <v>451</v>
      </c>
      <c r="P19" s="47">
        <v>492</v>
      </c>
      <c r="Q19" s="47">
        <v>528</v>
      </c>
      <c r="R19" s="47">
        <v>484</v>
      </c>
      <c r="S19" s="48">
        <v>433</v>
      </c>
    </row>
  </sheetData>
  <mergeCells count="2">
    <mergeCell ref="A1:I1"/>
    <mergeCell ref="K1:S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6"/>
  <sheetViews>
    <sheetView tabSelected="1" topLeftCell="B1" zoomScaleNormal="100" workbookViewId="0">
      <selection activeCell="B425" sqref="B1:B1048576"/>
    </sheetView>
  </sheetViews>
  <sheetFormatPr defaultRowHeight="15" x14ac:dyDescent="0.25"/>
  <cols>
    <col min="1" max="1" width="9.7109375" style="7" customWidth="1"/>
    <col min="2" max="2" width="2.85546875" style="7" customWidth="1"/>
    <col min="3" max="3" width="29.5703125" style="8" customWidth="1"/>
    <col min="4" max="4" width="24.140625" style="7" customWidth="1"/>
    <col min="5" max="5" width="22.140625" style="8" customWidth="1"/>
    <col min="6" max="6" width="23.140625" style="7" customWidth="1"/>
    <col min="7" max="7" width="19.7109375" style="8" customWidth="1"/>
    <col min="8" max="8" width="17.85546875" style="7" customWidth="1"/>
    <col min="9" max="9" width="2.42578125" style="1" customWidth="1"/>
    <col min="10" max="16384" width="9.140625" style="7"/>
  </cols>
  <sheetData>
    <row r="1" spans="1:15" x14ac:dyDescent="0.25">
      <c r="A1" s="91" t="s">
        <v>1</v>
      </c>
      <c r="B1" s="91"/>
      <c r="C1" s="91"/>
      <c r="D1" s="91"/>
      <c r="E1" s="91"/>
      <c r="F1" s="91"/>
      <c r="G1" s="91"/>
      <c r="H1" s="91"/>
    </row>
    <row r="2" spans="1:15" ht="90" x14ac:dyDescent="0.25">
      <c r="A2" s="7">
        <v>22955795</v>
      </c>
      <c r="B2" s="7">
        <v>1</v>
      </c>
      <c r="C2" s="8" t="s">
        <v>3162</v>
      </c>
      <c r="D2" s="7" t="s">
        <v>4147</v>
      </c>
    </row>
    <row r="3" spans="1:15" ht="135" x14ac:dyDescent="0.25">
      <c r="A3" s="7">
        <v>22955795</v>
      </c>
      <c r="B3" s="7">
        <v>2</v>
      </c>
      <c r="C3" s="8" t="s">
        <v>3163</v>
      </c>
      <c r="D3" s="7" t="s">
        <v>4472</v>
      </c>
    </row>
    <row r="4" spans="1:15" ht="60" x14ac:dyDescent="0.25">
      <c r="A4" s="7">
        <v>22955795</v>
      </c>
      <c r="B4" s="7">
        <v>3</v>
      </c>
      <c r="C4" s="8" t="s">
        <v>3164</v>
      </c>
      <c r="D4" s="7" t="s">
        <v>4076</v>
      </c>
    </row>
    <row r="5" spans="1:15" ht="60" x14ac:dyDescent="0.25">
      <c r="A5" s="7">
        <v>22955795</v>
      </c>
      <c r="B5" s="7">
        <v>4</v>
      </c>
      <c r="C5" s="8" t="s">
        <v>3165</v>
      </c>
      <c r="D5" s="7" t="s">
        <v>4253</v>
      </c>
      <c r="M5" s="51"/>
      <c r="N5" s="51"/>
      <c r="O5" s="51"/>
    </row>
    <row r="6" spans="1:15" ht="45" x14ac:dyDescent="0.25">
      <c r="A6" s="7">
        <v>22955795</v>
      </c>
      <c r="B6" s="7">
        <v>5</v>
      </c>
      <c r="C6" s="8" t="s">
        <v>3166</v>
      </c>
      <c r="D6" s="7" t="s">
        <v>4253</v>
      </c>
    </row>
    <row r="7" spans="1:15" ht="45" x14ac:dyDescent="0.25">
      <c r="A7" s="7">
        <v>22955795</v>
      </c>
      <c r="B7" s="7">
        <v>6</v>
      </c>
      <c r="C7" s="8" t="s">
        <v>3167</v>
      </c>
      <c r="D7" s="7" t="s">
        <v>4076</v>
      </c>
    </row>
    <row r="8" spans="1:15" ht="60" x14ac:dyDescent="0.25">
      <c r="A8" s="7">
        <v>22955795</v>
      </c>
      <c r="B8" s="7">
        <v>7</v>
      </c>
      <c r="C8" s="8" t="s">
        <v>3168</v>
      </c>
      <c r="D8" s="7" t="s">
        <v>4263</v>
      </c>
    </row>
    <row r="9" spans="1:15" ht="60" x14ac:dyDescent="0.25">
      <c r="A9" s="7">
        <v>22955795</v>
      </c>
      <c r="B9" s="7">
        <v>8</v>
      </c>
      <c r="C9" s="8" t="s">
        <v>3169</v>
      </c>
      <c r="D9" s="7" t="s">
        <v>4076</v>
      </c>
    </row>
    <row r="10" spans="1:15" ht="120" x14ac:dyDescent="0.25">
      <c r="A10" s="7">
        <v>22955795</v>
      </c>
      <c r="B10" s="7">
        <v>9</v>
      </c>
      <c r="C10" s="8" t="s">
        <v>3170</v>
      </c>
      <c r="D10" s="7" t="s">
        <v>4077</v>
      </c>
    </row>
    <row r="11" spans="1:15" ht="75" x14ac:dyDescent="0.25">
      <c r="A11" s="7">
        <v>22955795</v>
      </c>
      <c r="B11" s="7">
        <v>10</v>
      </c>
      <c r="C11" s="8" t="s">
        <v>3171</v>
      </c>
      <c r="D11" s="7" t="s">
        <v>4078</v>
      </c>
    </row>
    <row r="12" spans="1:15" ht="90" x14ac:dyDescent="0.25">
      <c r="A12" s="7">
        <v>22955795</v>
      </c>
      <c r="B12" s="7">
        <v>11</v>
      </c>
      <c r="C12" s="8" t="s">
        <v>3172</v>
      </c>
      <c r="D12" s="7" t="s">
        <v>4079</v>
      </c>
    </row>
    <row r="13" spans="1:15" ht="75" x14ac:dyDescent="0.25">
      <c r="A13" s="7">
        <v>22955795</v>
      </c>
      <c r="B13" s="7">
        <v>12</v>
      </c>
      <c r="C13" s="8" t="s">
        <v>3173</v>
      </c>
      <c r="D13" s="7" t="s">
        <v>4235</v>
      </c>
    </row>
    <row r="14" spans="1:15" ht="75" x14ac:dyDescent="0.25">
      <c r="A14" s="7">
        <v>22955795</v>
      </c>
      <c r="B14" s="7">
        <v>13</v>
      </c>
      <c r="C14" s="8" t="s">
        <v>3174</v>
      </c>
      <c r="D14" s="7" t="s">
        <v>4235</v>
      </c>
      <c r="E14" s="8" t="s">
        <v>3175</v>
      </c>
      <c r="F14" s="7" t="s">
        <v>4847</v>
      </c>
      <c r="G14" s="8" t="s">
        <v>3176</v>
      </c>
      <c r="H14" s="7" t="s">
        <v>4853</v>
      </c>
    </row>
    <row r="15" spans="1:15" ht="60" x14ac:dyDescent="0.25">
      <c r="A15" s="7">
        <v>22955795</v>
      </c>
      <c r="B15" s="7">
        <v>14</v>
      </c>
      <c r="C15" s="8" t="s">
        <v>3177</v>
      </c>
      <c r="D15" s="7" t="s">
        <v>4471</v>
      </c>
    </row>
    <row r="16" spans="1:15" ht="90" x14ac:dyDescent="0.25">
      <c r="A16" s="7">
        <v>22990092</v>
      </c>
      <c r="B16" s="7">
        <v>1</v>
      </c>
      <c r="C16" s="8" t="s">
        <v>3178</v>
      </c>
      <c r="D16" s="7" t="s">
        <v>4084</v>
      </c>
    </row>
    <row r="17" spans="1:6" ht="45" x14ac:dyDescent="0.25">
      <c r="A17" s="7">
        <v>22990092</v>
      </c>
      <c r="B17" s="7">
        <v>2</v>
      </c>
      <c r="C17" s="8" t="s">
        <v>3179</v>
      </c>
      <c r="D17" s="7" t="s">
        <v>4080</v>
      </c>
    </row>
    <row r="18" spans="1:6" ht="60" x14ac:dyDescent="0.25">
      <c r="A18" s="7">
        <v>22990092</v>
      </c>
      <c r="B18" s="7">
        <v>3</v>
      </c>
      <c r="C18" s="8" t="s">
        <v>3180</v>
      </c>
      <c r="D18" s="7" t="s">
        <v>4081</v>
      </c>
    </row>
    <row r="19" spans="1:6" ht="90" x14ac:dyDescent="0.25">
      <c r="A19" s="7">
        <v>22990092</v>
      </c>
      <c r="B19" s="7">
        <v>4</v>
      </c>
      <c r="C19" s="8" t="s">
        <v>3181</v>
      </c>
      <c r="D19" s="7" t="s">
        <v>4295</v>
      </c>
    </row>
    <row r="20" spans="1:6" ht="90" x14ac:dyDescent="0.25">
      <c r="A20" s="7">
        <v>22990092</v>
      </c>
      <c r="B20" s="7">
        <v>5</v>
      </c>
      <c r="C20" s="8" t="s">
        <v>3182</v>
      </c>
      <c r="D20" s="7" t="s">
        <v>4076</v>
      </c>
    </row>
    <row r="21" spans="1:6" ht="60" x14ac:dyDescent="0.25">
      <c r="A21" s="7">
        <v>22990092</v>
      </c>
      <c r="B21" s="7">
        <v>6</v>
      </c>
      <c r="C21" s="8" t="s">
        <v>3183</v>
      </c>
      <c r="D21" s="7" t="s">
        <v>4082</v>
      </c>
    </row>
    <row r="22" spans="1:6" ht="75" x14ac:dyDescent="0.25">
      <c r="A22" s="7">
        <v>22990092</v>
      </c>
      <c r="B22" s="7">
        <v>7</v>
      </c>
      <c r="C22" s="8" t="s">
        <v>3184</v>
      </c>
      <c r="D22" s="7" t="s">
        <v>4419</v>
      </c>
    </row>
    <row r="23" spans="1:6" ht="105" x14ac:dyDescent="0.25">
      <c r="A23" s="7">
        <v>22990092</v>
      </c>
      <c r="B23" s="7">
        <v>8</v>
      </c>
      <c r="C23" s="8" t="s">
        <v>3185</v>
      </c>
      <c r="D23" s="7" t="s">
        <v>4083</v>
      </c>
    </row>
    <row r="24" spans="1:6" ht="60" x14ac:dyDescent="0.25">
      <c r="A24" s="7">
        <v>22990092</v>
      </c>
      <c r="B24" s="7">
        <v>9</v>
      </c>
      <c r="C24" s="8" t="s">
        <v>3186</v>
      </c>
      <c r="D24" s="7" t="s">
        <v>4263</v>
      </c>
    </row>
    <row r="25" spans="1:6" ht="45" x14ac:dyDescent="0.25">
      <c r="A25" s="7">
        <v>22990092</v>
      </c>
      <c r="B25" s="7">
        <v>10</v>
      </c>
      <c r="C25" s="8" t="s">
        <v>3187</v>
      </c>
      <c r="D25" s="7" t="s">
        <v>4611</v>
      </c>
    </row>
    <row r="26" spans="1:6" ht="135" x14ac:dyDescent="0.25">
      <c r="A26" s="7">
        <v>22990092</v>
      </c>
      <c r="B26" s="7">
        <v>11</v>
      </c>
      <c r="C26" s="8" t="s">
        <v>3188</v>
      </c>
      <c r="D26" s="7" t="s">
        <v>4079</v>
      </c>
    </row>
    <row r="27" spans="1:6" ht="45" x14ac:dyDescent="0.25">
      <c r="A27" s="7">
        <v>22990092</v>
      </c>
      <c r="B27" s="7">
        <v>12</v>
      </c>
      <c r="C27" s="8" t="s">
        <v>3189</v>
      </c>
      <c r="D27" s="7" t="s">
        <v>4785</v>
      </c>
      <c r="E27" s="8" t="s">
        <v>3190</v>
      </c>
      <c r="F27" s="7" t="s">
        <v>4672</v>
      </c>
    </row>
    <row r="28" spans="1:6" ht="30" x14ac:dyDescent="0.25">
      <c r="A28" s="7">
        <v>22990092</v>
      </c>
      <c r="B28" s="7">
        <v>13</v>
      </c>
      <c r="C28" s="8" t="s">
        <v>3191</v>
      </c>
      <c r="D28" s="7" t="s">
        <v>4830</v>
      </c>
    </row>
    <row r="29" spans="1:6" ht="30" x14ac:dyDescent="0.25">
      <c r="A29" s="7">
        <v>22990092</v>
      </c>
      <c r="B29" s="7">
        <v>14</v>
      </c>
      <c r="C29" s="8" t="s">
        <v>3192</v>
      </c>
      <c r="D29" s="7" t="s">
        <v>4152</v>
      </c>
    </row>
    <row r="30" spans="1:6" ht="75" x14ac:dyDescent="0.25">
      <c r="A30" s="7">
        <v>22990092</v>
      </c>
      <c r="B30" s="7">
        <v>15</v>
      </c>
      <c r="C30" s="8" t="s">
        <v>3193</v>
      </c>
      <c r="D30" s="7" t="s">
        <v>4084</v>
      </c>
      <c r="E30" s="8" t="s">
        <v>3194</v>
      </c>
      <c r="F30" s="7" t="s">
        <v>4661</v>
      </c>
    </row>
    <row r="31" spans="1:6" ht="60" x14ac:dyDescent="0.25">
      <c r="A31" s="7">
        <v>23046071</v>
      </c>
      <c r="B31" s="7">
        <v>1</v>
      </c>
      <c r="C31" s="8" t="s">
        <v>3195</v>
      </c>
      <c r="D31" s="7" t="s">
        <v>4084</v>
      </c>
    </row>
    <row r="32" spans="1:6" ht="75" x14ac:dyDescent="0.25">
      <c r="A32" s="7">
        <v>23046071</v>
      </c>
      <c r="B32" s="7">
        <v>2</v>
      </c>
      <c r="C32" s="8" t="s">
        <v>3196</v>
      </c>
      <c r="D32" s="7" t="s">
        <v>4085</v>
      </c>
      <c r="E32" s="8" t="s">
        <v>3197</v>
      </c>
      <c r="F32" s="7" t="s">
        <v>4166</v>
      </c>
    </row>
    <row r="33" spans="1:4" ht="45" x14ac:dyDescent="0.25">
      <c r="A33" s="7">
        <v>23046071</v>
      </c>
      <c r="B33" s="7">
        <v>3</v>
      </c>
      <c r="C33" s="8" t="s">
        <v>3198</v>
      </c>
      <c r="D33" s="7" t="s">
        <v>4086</v>
      </c>
    </row>
    <row r="34" spans="1:4" ht="75" x14ac:dyDescent="0.25">
      <c r="A34" s="7">
        <v>23046071</v>
      </c>
      <c r="B34" s="7">
        <v>4</v>
      </c>
      <c r="C34" s="8" t="s">
        <v>3199</v>
      </c>
      <c r="D34" s="7" t="s">
        <v>4084</v>
      </c>
    </row>
    <row r="35" spans="1:4" ht="105" x14ac:dyDescent="0.25">
      <c r="A35" s="7">
        <v>23046071</v>
      </c>
      <c r="B35" s="7">
        <v>5</v>
      </c>
      <c r="C35" s="8" t="s">
        <v>3200</v>
      </c>
      <c r="D35" s="7" t="s">
        <v>4082</v>
      </c>
    </row>
    <row r="36" spans="1:4" ht="120" x14ac:dyDescent="0.25">
      <c r="A36" s="7">
        <v>23046071</v>
      </c>
      <c r="B36" s="7">
        <v>6</v>
      </c>
      <c r="C36" s="8" t="s">
        <v>3201</v>
      </c>
      <c r="D36" s="7" t="s">
        <v>4263</v>
      </c>
    </row>
    <row r="37" spans="1:4" ht="165" x14ac:dyDescent="0.25">
      <c r="A37" s="7">
        <v>23046071</v>
      </c>
      <c r="B37" s="7">
        <v>7</v>
      </c>
      <c r="C37" s="8" t="s">
        <v>3202</v>
      </c>
      <c r="D37" s="7" t="s">
        <v>4087</v>
      </c>
    </row>
    <row r="38" spans="1:4" ht="45" x14ac:dyDescent="0.25">
      <c r="A38" s="7">
        <v>23046071</v>
      </c>
      <c r="B38" s="7">
        <v>8</v>
      </c>
      <c r="C38" s="8" t="s">
        <v>3203</v>
      </c>
      <c r="D38" s="7" t="s">
        <v>4397</v>
      </c>
    </row>
    <row r="39" spans="1:4" ht="105" x14ac:dyDescent="0.25">
      <c r="A39" s="7">
        <v>23046071</v>
      </c>
      <c r="B39" s="7">
        <v>9</v>
      </c>
      <c r="C39" s="8" t="s">
        <v>3204</v>
      </c>
      <c r="D39" s="7" t="s">
        <v>4088</v>
      </c>
    </row>
    <row r="40" spans="1:4" ht="90" x14ac:dyDescent="0.25">
      <c r="A40" s="7">
        <v>23046071</v>
      </c>
      <c r="B40" s="7">
        <v>10</v>
      </c>
      <c r="C40" s="8" t="s">
        <v>3205</v>
      </c>
      <c r="D40" s="7" t="s">
        <v>4089</v>
      </c>
    </row>
    <row r="41" spans="1:4" ht="90" x14ac:dyDescent="0.25">
      <c r="A41" s="7">
        <v>23046071</v>
      </c>
      <c r="B41" s="7">
        <v>11</v>
      </c>
      <c r="C41" s="8" t="s">
        <v>3206</v>
      </c>
      <c r="D41" s="7" t="s">
        <v>4405</v>
      </c>
    </row>
    <row r="42" spans="1:4" ht="90" x14ac:dyDescent="0.25">
      <c r="A42" s="7">
        <v>23046071</v>
      </c>
      <c r="B42" s="7">
        <v>12</v>
      </c>
      <c r="C42" s="8" t="s">
        <v>3207</v>
      </c>
      <c r="D42" s="7" t="s">
        <v>4831</v>
      </c>
    </row>
    <row r="43" spans="1:4" ht="105" x14ac:dyDescent="0.25">
      <c r="A43" s="7">
        <v>23052111</v>
      </c>
      <c r="B43" s="7">
        <v>1</v>
      </c>
      <c r="C43" s="8" t="s">
        <v>3208</v>
      </c>
      <c r="D43" s="7" t="s">
        <v>4261</v>
      </c>
    </row>
    <row r="44" spans="1:4" ht="120" x14ac:dyDescent="0.25">
      <c r="A44" s="7">
        <v>23052111</v>
      </c>
      <c r="B44" s="7">
        <v>2</v>
      </c>
      <c r="C44" s="8" t="s">
        <v>3209</v>
      </c>
      <c r="D44" s="7" t="s">
        <v>4276</v>
      </c>
    </row>
    <row r="45" spans="1:4" ht="120" x14ac:dyDescent="0.25">
      <c r="A45" s="7">
        <v>23052111</v>
      </c>
      <c r="B45" s="7">
        <v>3</v>
      </c>
      <c r="C45" s="8" t="s">
        <v>3210</v>
      </c>
      <c r="D45" s="7" t="s">
        <v>4082</v>
      </c>
    </row>
    <row r="46" spans="1:4" ht="90" x14ac:dyDescent="0.25">
      <c r="A46" s="7">
        <v>23052111</v>
      </c>
      <c r="B46" s="7">
        <v>4</v>
      </c>
      <c r="C46" s="8" t="s">
        <v>3211</v>
      </c>
      <c r="D46" s="7" t="s">
        <v>4083</v>
      </c>
    </row>
    <row r="47" spans="1:4" ht="60" x14ac:dyDescent="0.25">
      <c r="A47" s="7">
        <v>23052111</v>
      </c>
      <c r="B47" s="7">
        <v>5</v>
      </c>
      <c r="C47" s="8" t="s">
        <v>3212</v>
      </c>
      <c r="D47" s="7">
        <v>11</v>
      </c>
    </row>
    <row r="48" spans="1:4" ht="75" x14ac:dyDescent="0.25">
      <c r="A48" s="7">
        <v>23052111</v>
      </c>
      <c r="B48" s="7">
        <v>6</v>
      </c>
      <c r="C48" s="8" t="s">
        <v>3213</v>
      </c>
      <c r="D48" s="7">
        <v>11</v>
      </c>
    </row>
    <row r="49" spans="1:6" ht="45" x14ac:dyDescent="0.25">
      <c r="A49" s="7">
        <v>23052111</v>
      </c>
      <c r="B49" s="7">
        <v>7</v>
      </c>
      <c r="C49" s="8" t="s">
        <v>3214</v>
      </c>
      <c r="D49" s="7" t="s">
        <v>4263</v>
      </c>
    </row>
    <row r="50" spans="1:6" ht="60" x14ac:dyDescent="0.25">
      <c r="A50" s="7">
        <v>23052111</v>
      </c>
      <c r="B50" s="7">
        <v>8</v>
      </c>
      <c r="C50" s="8" t="s">
        <v>3215</v>
      </c>
      <c r="D50" s="7" t="s">
        <v>4643</v>
      </c>
    </row>
    <row r="51" spans="1:6" ht="90" x14ac:dyDescent="0.25">
      <c r="A51" s="7">
        <v>23052111</v>
      </c>
      <c r="B51" s="7">
        <v>9</v>
      </c>
      <c r="C51" s="8" t="s">
        <v>3216</v>
      </c>
      <c r="D51" s="7" t="s">
        <v>4235</v>
      </c>
    </row>
    <row r="52" spans="1:6" ht="60" x14ac:dyDescent="0.25">
      <c r="A52" s="7">
        <v>23052111</v>
      </c>
      <c r="B52" s="7">
        <v>10</v>
      </c>
      <c r="C52" s="8" t="s">
        <v>3217</v>
      </c>
      <c r="D52" s="7" t="s">
        <v>4090</v>
      </c>
    </row>
    <row r="53" spans="1:6" ht="75" x14ac:dyDescent="0.25">
      <c r="A53" s="7">
        <v>23052111</v>
      </c>
      <c r="B53" s="7">
        <v>11</v>
      </c>
      <c r="C53" s="8" t="s">
        <v>3218</v>
      </c>
      <c r="D53" s="7" t="s">
        <v>4089</v>
      </c>
    </row>
    <row r="54" spans="1:6" ht="45" x14ac:dyDescent="0.25">
      <c r="A54" s="7">
        <v>23052111</v>
      </c>
      <c r="B54" s="7">
        <v>12</v>
      </c>
      <c r="C54" s="8" t="s">
        <v>3219</v>
      </c>
      <c r="D54" s="7" t="s">
        <v>4090</v>
      </c>
    </row>
    <row r="55" spans="1:6" ht="105" x14ac:dyDescent="0.25">
      <c r="A55" s="7">
        <v>23052111</v>
      </c>
      <c r="B55" s="7">
        <v>13</v>
      </c>
      <c r="C55" s="8" t="s">
        <v>3220</v>
      </c>
      <c r="D55" s="7" t="s">
        <v>4278</v>
      </c>
      <c r="E55" s="8" t="s">
        <v>3221</v>
      </c>
      <c r="F55" s="7" t="s">
        <v>4674</v>
      </c>
    </row>
    <row r="56" spans="1:6" ht="75" x14ac:dyDescent="0.25">
      <c r="A56" s="7">
        <v>23052111</v>
      </c>
      <c r="B56" s="7">
        <v>14</v>
      </c>
      <c r="C56" s="8" t="s">
        <v>3222</v>
      </c>
      <c r="D56" s="7" t="s">
        <v>4091</v>
      </c>
    </row>
    <row r="57" spans="1:6" ht="60" x14ac:dyDescent="0.25">
      <c r="A57" s="7">
        <v>23089199</v>
      </c>
      <c r="B57" s="7">
        <v>1</v>
      </c>
      <c r="C57" s="8" t="s">
        <v>3223</v>
      </c>
      <c r="D57" s="7" t="s">
        <v>4084</v>
      </c>
    </row>
    <row r="58" spans="1:6" ht="75" x14ac:dyDescent="0.25">
      <c r="A58" s="7">
        <v>23089199</v>
      </c>
      <c r="B58" s="7">
        <v>2</v>
      </c>
      <c r="C58" s="8" t="s">
        <v>3224</v>
      </c>
      <c r="D58" s="7" t="s">
        <v>4092</v>
      </c>
      <c r="E58" s="8" t="s">
        <v>3225</v>
      </c>
      <c r="F58" s="7" t="s">
        <v>4167</v>
      </c>
    </row>
    <row r="59" spans="1:6" ht="135" x14ac:dyDescent="0.25">
      <c r="A59" s="7">
        <v>23089199</v>
      </c>
      <c r="B59" s="7">
        <v>3</v>
      </c>
      <c r="C59" s="8" t="s">
        <v>3226</v>
      </c>
      <c r="D59" s="7">
        <v>11</v>
      </c>
    </row>
    <row r="60" spans="1:6" ht="75" x14ac:dyDescent="0.25">
      <c r="A60" s="7">
        <v>23089199</v>
      </c>
      <c r="B60" s="7">
        <v>4</v>
      </c>
      <c r="C60" s="8" t="s">
        <v>3227</v>
      </c>
      <c r="D60" s="7" t="s">
        <v>4276</v>
      </c>
    </row>
    <row r="61" spans="1:6" ht="105" x14ac:dyDescent="0.25">
      <c r="A61" s="7">
        <v>23089199</v>
      </c>
      <c r="B61" s="7">
        <v>5</v>
      </c>
      <c r="C61" s="8" t="s">
        <v>3228</v>
      </c>
      <c r="D61" s="7" t="s">
        <v>4263</v>
      </c>
    </row>
    <row r="62" spans="1:6" ht="105" x14ac:dyDescent="0.25">
      <c r="A62" s="7">
        <v>23089199</v>
      </c>
      <c r="B62" s="7">
        <v>6</v>
      </c>
      <c r="C62" s="8" t="s">
        <v>3229</v>
      </c>
      <c r="D62" s="7" t="s">
        <v>4082</v>
      </c>
    </row>
    <row r="63" spans="1:6" ht="75" x14ac:dyDescent="0.25">
      <c r="A63" s="7">
        <v>23089199</v>
      </c>
      <c r="B63" s="7">
        <v>7</v>
      </c>
      <c r="C63" s="8" t="s">
        <v>3230</v>
      </c>
      <c r="D63" s="7">
        <v>11</v>
      </c>
    </row>
    <row r="64" spans="1:6" ht="90" x14ac:dyDescent="0.25">
      <c r="A64" s="7">
        <v>23089199</v>
      </c>
      <c r="B64" s="7">
        <v>8</v>
      </c>
      <c r="C64" s="8" t="s">
        <v>3231</v>
      </c>
      <c r="D64" s="7" t="s">
        <v>4393</v>
      </c>
    </row>
    <row r="65" spans="1:6" ht="30" x14ac:dyDescent="0.25">
      <c r="A65" s="7">
        <v>23089199</v>
      </c>
      <c r="B65" s="7">
        <v>9</v>
      </c>
      <c r="C65" s="8" t="s">
        <v>3232</v>
      </c>
      <c r="D65" s="7" t="s">
        <v>4611</v>
      </c>
    </row>
    <row r="66" spans="1:6" ht="75" x14ac:dyDescent="0.25">
      <c r="A66" s="7">
        <v>23089199</v>
      </c>
      <c r="B66" s="7">
        <v>10</v>
      </c>
      <c r="C66" s="8" t="s">
        <v>3233</v>
      </c>
      <c r="D66" s="7" t="s">
        <v>4082</v>
      </c>
      <c r="E66" s="8" t="s">
        <v>3234</v>
      </c>
      <c r="F66" s="7" t="s">
        <v>4168</v>
      </c>
    </row>
    <row r="67" spans="1:6" ht="105" x14ac:dyDescent="0.25">
      <c r="A67" s="7">
        <v>23089199</v>
      </c>
      <c r="B67" s="7">
        <v>11</v>
      </c>
      <c r="C67" s="8" t="s">
        <v>3235</v>
      </c>
      <c r="D67" s="7" t="s">
        <v>4147</v>
      </c>
    </row>
    <row r="68" spans="1:6" ht="75" x14ac:dyDescent="0.25">
      <c r="A68" s="7">
        <v>23089199</v>
      </c>
      <c r="B68" s="7">
        <v>12</v>
      </c>
      <c r="C68" s="8" t="s">
        <v>3236</v>
      </c>
      <c r="D68" s="7" t="s">
        <v>4147</v>
      </c>
    </row>
    <row r="69" spans="1:6" ht="45" x14ac:dyDescent="0.25">
      <c r="A69" s="7">
        <v>23089199</v>
      </c>
      <c r="B69" s="7">
        <v>13</v>
      </c>
      <c r="C69" s="8" t="s">
        <v>3237</v>
      </c>
      <c r="D69" s="7" t="s">
        <v>4466</v>
      </c>
    </row>
    <row r="70" spans="1:6" ht="105" x14ac:dyDescent="0.25">
      <c r="A70" s="7">
        <v>23089199</v>
      </c>
      <c r="B70" s="7">
        <v>14</v>
      </c>
      <c r="C70" s="8" t="s">
        <v>3238</v>
      </c>
      <c r="D70" s="7" t="s">
        <v>4093</v>
      </c>
      <c r="E70" s="8" t="s">
        <v>3239</v>
      </c>
      <c r="F70" s="7" t="s">
        <v>4169</v>
      </c>
    </row>
    <row r="71" spans="1:6" ht="60" x14ac:dyDescent="0.25">
      <c r="A71" s="7">
        <v>23093318</v>
      </c>
      <c r="B71" s="7">
        <v>1</v>
      </c>
      <c r="C71" s="8" t="s">
        <v>3240</v>
      </c>
      <c r="D71" s="7" t="s">
        <v>4297</v>
      </c>
    </row>
    <row r="72" spans="1:6" ht="75" x14ac:dyDescent="0.25">
      <c r="A72" s="7">
        <v>23093318</v>
      </c>
      <c r="B72" s="7">
        <v>2</v>
      </c>
      <c r="C72" s="8" t="s">
        <v>3241</v>
      </c>
      <c r="D72" s="7" t="s">
        <v>4094</v>
      </c>
    </row>
    <row r="73" spans="1:6" ht="75" x14ac:dyDescent="0.25">
      <c r="A73" s="7">
        <v>23093318</v>
      </c>
      <c r="B73" s="7">
        <v>3</v>
      </c>
      <c r="C73" s="8" t="s">
        <v>3242</v>
      </c>
      <c r="D73" s="7" t="s">
        <v>4095</v>
      </c>
    </row>
    <row r="74" spans="1:6" ht="120" x14ac:dyDescent="0.25">
      <c r="A74" s="7">
        <v>23093318</v>
      </c>
      <c r="B74" s="7">
        <v>4</v>
      </c>
      <c r="C74" s="8" t="s">
        <v>3243</v>
      </c>
      <c r="D74" s="7" t="s">
        <v>4096</v>
      </c>
    </row>
    <row r="75" spans="1:6" ht="60" x14ac:dyDescent="0.25">
      <c r="A75" s="7">
        <v>23093318</v>
      </c>
      <c r="B75" s="7">
        <v>5</v>
      </c>
      <c r="C75" s="8" t="s">
        <v>3244</v>
      </c>
      <c r="D75" s="7" t="s">
        <v>4097</v>
      </c>
    </row>
    <row r="76" spans="1:6" ht="120" x14ac:dyDescent="0.25">
      <c r="A76" s="7">
        <v>23093318</v>
      </c>
      <c r="B76" s="7">
        <v>6</v>
      </c>
      <c r="C76" s="8" t="s">
        <v>3245</v>
      </c>
      <c r="D76" s="7" t="s">
        <v>4098</v>
      </c>
    </row>
    <row r="77" spans="1:6" ht="60" x14ac:dyDescent="0.25">
      <c r="A77" s="7">
        <v>23093318</v>
      </c>
      <c r="B77" s="7">
        <v>7</v>
      </c>
      <c r="C77" s="8" t="s">
        <v>3246</v>
      </c>
      <c r="D77" s="7" t="s">
        <v>4303</v>
      </c>
    </row>
    <row r="78" spans="1:6" ht="75" x14ac:dyDescent="0.25">
      <c r="A78" s="7">
        <v>23093318</v>
      </c>
      <c r="B78" s="7">
        <v>8</v>
      </c>
      <c r="C78" s="8" t="s">
        <v>3247</v>
      </c>
      <c r="D78" s="7" t="s">
        <v>4099</v>
      </c>
    </row>
    <row r="79" spans="1:6" ht="60" x14ac:dyDescent="0.25">
      <c r="A79" s="7">
        <v>23093318</v>
      </c>
      <c r="B79" s="7">
        <v>9</v>
      </c>
      <c r="C79" s="8" t="s">
        <v>3248</v>
      </c>
      <c r="D79" s="7" t="s">
        <v>4100</v>
      </c>
    </row>
    <row r="80" spans="1:6" ht="45" x14ac:dyDescent="0.25">
      <c r="A80" s="7">
        <v>23110868</v>
      </c>
      <c r="B80" s="7">
        <v>1</v>
      </c>
      <c r="C80" s="8" t="s">
        <v>3249</v>
      </c>
      <c r="D80" s="7" t="s">
        <v>4832</v>
      </c>
    </row>
    <row r="81" spans="1:6" ht="75" x14ac:dyDescent="0.25">
      <c r="A81" s="7">
        <v>23110868</v>
      </c>
      <c r="B81" s="7">
        <v>2</v>
      </c>
      <c r="C81" s="8" t="s">
        <v>3250</v>
      </c>
      <c r="D81" s="7" t="s">
        <v>4101</v>
      </c>
    </row>
    <row r="82" spans="1:6" ht="105" x14ac:dyDescent="0.25">
      <c r="A82" s="7">
        <v>23110868</v>
      </c>
      <c r="B82" s="7">
        <v>3</v>
      </c>
      <c r="C82" s="8" t="s">
        <v>3251</v>
      </c>
      <c r="D82" s="7" t="s">
        <v>4102</v>
      </c>
    </row>
    <row r="83" spans="1:6" ht="165" x14ac:dyDescent="0.25">
      <c r="A83" s="7">
        <v>23110868</v>
      </c>
      <c r="B83" s="7">
        <v>4</v>
      </c>
      <c r="C83" s="8" t="s">
        <v>3252</v>
      </c>
      <c r="D83" s="7" t="s">
        <v>4164</v>
      </c>
    </row>
    <row r="84" spans="1:6" ht="60" x14ac:dyDescent="0.25">
      <c r="A84" s="7">
        <v>23110868</v>
      </c>
      <c r="B84" s="7">
        <v>5</v>
      </c>
      <c r="C84" s="8" t="s">
        <v>3253</v>
      </c>
      <c r="D84" s="7" t="s">
        <v>4147</v>
      </c>
    </row>
    <row r="85" spans="1:6" ht="75" x14ac:dyDescent="0.25">
      <c r="A85" s="7">
        <v>23110868</v>
      </c>
      <c r="B85" s="7">
        <v>6</v>
      </c>
      <c r="C85" s="8" t="s">
        <v>3254</v>
      </c>
      <c r="D85" s="7" t="s">
        <v>4083</v>
      </c>
    </row>
    <row r="86" spans="1:6" ht="105" x14ac:dyDescent="0.25">
      <c r="A86" s="7">
        <v>23110868</v>
      </c>
      <c r="B86" s="7">
        <v>7</v>
      </c>
      <c r="C86" s="8" t="s">
        <v>3255</v>
      </c>
      <c r="D86" s="7" t="s">
        <v>4833</v>
      </c>
    </row>
    <row r="87" spans="1:6" ht="60" x14ac:dyDescent="0.25">
      <c r="A87" s="7">
        <v>23110868</v>
      </c>
      <c r="B87" s="7">
        <v>8</v>
      </c>
      <c r="C87" s="8" t="s">
        <v>3256</v>
      </c>
      <c r="D87" s="7" t="s">
        <v>4253</v>
      </c>
    </row>
    <row r="88" spans="1:6" ht="90" x14ac:dyDescent="0.25">
      <c r="A88" s="7">
        <v>23110868</v>
      </c>
      <c r="B88" s="7">
        <v>9</v>
      </c>
      <c r="C88" s="8" t="s">
        <v>3257</v>
      </c>
      <c r="D88" s="7" t="s">
        <v>4103</v>
      </c>
    </row>
    <row r="89" spans="1:6" ht="90" x14ac:dyDescent="0.25">
      <c r="A89" s="7">
        <v>23110868</v>
      </c>
      <c r="B89" s="7">
        <v>10</v>
      </c>
      <c r="C89" s="8" t="s">
        <v>3258</v>
      </c>
      <c r="D89" s="7" t="s">
        <v>4301</v>
      </c>
      <c r="E89" s="8" t="s">
        <v>3259</v>
      </c>
      <c r="F89" s="7" t="s">
        <v>4664</v>
      </c>
    </row>
    <row r="90" spans="1:6" ht="90" x14ac:dyDescent="0.25">
      <c r="A90" s="7">
        <v>23110868</v>
      </c>
      <c r="B90" s="7">
        <v>11</v>
      </c>
      <c r="C90" s="8" t="s">
        <v>3260</v>
      </c>
      <c r="D90" s="7" t="s">
        <v>4230</v>
      </c>
    </row>
    <row r="91" spans="1:6" ht="75" x14ac:dyDescent="0.25">
      <c r="A91" s="7">
        <v>23110868</v>
      </c>
      <c r="B91" s="7">
        <v>12</v>
      </c>
      <c r="C91" s="8" t="s">
        <v>3261</v>
      </c>
      <c r="D91" s="7" t="s">
        <v>4090</v>
      </c>
    </row>
    <row r="92" spans="1:6" ht="165" x14ac:dyDescent="0.25">
      <c r="A92" s="7">
        <v>23110868</v>
      </c>
      <c r="B92" s="7">
        <v>13</v>
      </c>
      <c r="C92" s="8" t="s">
        <v>3262</v>
      </c>
      <c r="D92" s="7" t="s">
        <v>4301</v>
      </c>
      <c r="E92" s="8" t="s">
        <v>3263</v>
      </c>
      <c r="F92" s="7" t="s">
        <v>4668</v>
      </c>
    </row>
    <row r="93" spans="1:6" ht="60" x14ac:dyDescent="0.25">
      <c r="A93" s="7">
        <v>23200184</v>
      </c>
      <c r="B93" s="7">
        <v>1</v>
      </c>
      <c r="C93" s="8" t="s">
        <v>3264</v>
      </c>
      <c r="D93" s="7" t="s">
        <v>4297</v>
      </c>
    </row>
    <row r="94" spans="1:6" ht="60" x14ac:dyDescent="0.25">
      <c r="A94" s="7">
        <v>23200184</v>
      </c>
      <c r="B94" s="7">
        <v>2</v>
      </c>
      <c r="C94" s="8" t="s">
        <v>3265</v>
      </c>
      <c r="D94" s="7" t="s">
        <v>4104</v>
      </c>
    </row>
    <row r="95" spans="1:6" ht="75" x14ac:dyDescent="0.25">
      <c r="A95" s="7">
        <v>23200184</v>
      </c>
      <c r="B95" s="7">
        <v>3</v>
      </c>
      <c r="C95" s="8" t="s">
        <v>3266</v>
      </c>
      <c r="D95" s="7" t="s">
        <v>4105</v>
      </c>
    </row>
    <row r="96" spans="1:6" ht="75" x14ac:dyDescent="0.25">
      <c r="A96" s="7">
        <v>23200184</v>
      </c>
      <c r="B96" s="7">
        <v>4</v>
      </c>
      <c r="C96" s="8" t="s">
        <v>3267</v>
      </c>
      <c r="D96" s="7" t="s">
        <v>4106</v>
      </c>
    </row>
    <row r="97" spans="1:4" ht="75" x14ac:dyDescent="0.25">
      <c r="A97" s="7">
        <v>23200184</v>
      </c>
      <c r="B97" s="7">
        <v>5</v>
      </c>
      <c r="C97" s="8" t="s">
        <v>3268</v>
      </c>
      <c r="D97" s="7" t="s">
        <v>4276</v>
      </c>
    </row>
    <row r="98" spans="1:4" ht="30" x14ac:dyDescent="0.25">
      <c r="A98" s="7">
        <v>23200184</v>
      </c>
      <c r="B98" s="7">
        <v>6</v>
      </c>
      <c r="C98" s="8" t="s">
        <v>3269</v>
      </c>
      <c r="D98" s="7" t="s">
        <v>4439</v>
      </c>
    </row>
    <row r="99" spans="1:4" ht="75" x14ac:dyDescent="0.25">
      <c r="A99" s="7">
        <v>23200184</v>
      </c>
      <c r="B99" s="7">
        <v>7</v>
      </c>
      <c r="C99" s="8" t="s">
        <v>3270</v>
      </c>
      <c r="D99" s="7" t="s">
        <v>4412</v>
      </c>
    </row>
    <row r="100" spans="1:4" ht="90" x14ac:dyDescent="0.25">
      <c r="A100" s="7">
        <v>23200184</v>
      </c>
      <c r="B100" s="7">
        <v>8</v>
      </c>
      <c r="C100" s="8" t="s">
        <v>3271</v>
      </c>
      <c r="D100" s="7" t="s">
        <v>4276</v>
      </c>
    </row>
    <row r="101" spans="1:4" ht="60" x14ac:dyDescent="0.25">
      <c r="A101" s="7">
        <v>23200184</v>
      </c>
      <c r="B101" s="7">
        <v>9</v>
      </c>
      <c r="C101" s="8" t="s">
        <v>3272</v>
      </c>
      <c r="D101" s="7" t="s">
        <v>4076</v>
      </c>
    </row>
    <row r="102" spans="1:4" ht="75" x14ac:dyDescent="0.25">
      <c r="A102" s="7">
        <v>23200184</v>
      </c>
      <c r="B102" s="7">
        <v>10</v>
      </c>
      <c r="C102" s="8" t="s">
        <v>3273</v>
      </c>
      <c r="D102" s="7" t="s">
        <v>4089</v>
      </c>
    </row>
    <row r="103" spans="1:4" ht="30" x14ac:dyDescent="0.25">
      <c r="A103" s="7">
        <v>23200184</v>
      </c>
      <c r="B103" s="7">
        <v>11</v>
      </c>
      <c r="C103" s="8" t="s">
        <v>3274</v>
      </c>
      <c r="D103" s="7" t="s">
        <v>4097</v>
      </c>
    </row>
    <row r="104" spans="1:4" ht="105" x14ac:dyDescent="0.25">
      <c r="A104" s="7">
        <v>23200184</v>
      </c>
      <c r="B104" s="7">
        <v>12</v>
      </c>
      <c r="C104" s="8" t="s">
        <v>3275</v>
      </c>
      <c r="D104" s="7" t="s">
        <v>4097</v>
      </c>
    </row>
    <row r="105" spans="1:4" ht="75" x14ac:dyDescent="0.25">
      <c r="A105" s="7">
        <v>23200184</v>
      </c>
      <c r="B105" s="7">
        <v>13</v>
      </c>
      <c r="C105" s="8" t="s">
        <v>3276</v>
      </c>
      <c r="D105" s="7" t="s">
        <v>4107</v>
      </c>
    </row>
    <row r="106" spans="1:4" ht="120" x14ac:dyDescent="0.25">
      <c r="A106" s="7">
        <v>23200184</v>
      </c>
      <c r="B106" s="7">
        <v>14</v>
      </c>
      <c r="C106" s="8" t="s">
        <v>3277</v>
      </c>
      <c r="D106" s="7" t="s">
        <v>4261</v>
      </c>
    </row>
    <row r="107" spans="1:4" ht="90" x14ac:dyDescent="0.25">
      <c r="A107" s="7">
        <v>23200184</v>
      </c>
      <c r="B107" s="7">
        <v>15</v>
      </c>
      <c r="C107" s="8" t="s">
        <v>3278</v>
      </c>
      <c r="D107" s="7" t="s">
        <v>4108</v>
      </c>
    </row>
    <row r="108" spans="1:4" ht="90" x14ac:dyDescent="0.25">
      <c r="A108" s="7">
        <v>23322139</v>
      </c>
      <c r="B108" s="7">
        <v>1</v>
      </c>
      <c r="C108" s="8" t="s">
        <v>3279</v>
      </c>
      <c r="D108" s="7" t="s">
        <v>4297</v>
      </c>
    </row>
    <row r="109" spans="1:4" ht="90" x14ac:dyDescent="0.25">
      <c r="A109" s="7">
        <v>23322139</v>
      </c>
      <c r="B109" s="7">
        <v>2</v>
      </c>
      <c r="C109" s="8" t="s">
        <v>3280</v>
      </c>
      <c r="D109" s="7" t="s">
        <v>4109</v>
      </c>
    </row>
    <row r="110" spans="1:4" ht="150" x14ac:dyDescent="0.25">
      <c r="A110" s="7">
        <v>23322139</v>
      </c>
      <c r="B110" s="7">
        <v>3</v>
      </c>
      <c r="C110" s="8" t="s">
        <v>3281</v>
      </c>
      <c r="D110" s="7" t="s">
        <v>4834</v>
      </c>
    </row>
    <row r="111" spans="1:4" ht="135" x14ac:dyDescent="0.25">
      <c r="A111" s="7">
        <v>23322139</v>
      </c>
      <c r="B111" s="7">
        <v>4</v>
      </c>
      <c r="C111" s="8" t="s">
        <v>3282</v>
      </c>
      <c r="D111" s="7" t="s">
        <v>4082</v>
      </c>
    </row>
    <row r="112" spans="1:4" ht="105" x14ac:dyDescent="0.25">
      <c r="A112" s="7">
        <v>23322139</v>
      </c>
      <c r="B112" s="7">
        <v>5</v>
      </c>
      <c r="C112" s="8" t="s">
        <v>3283</v>
      </c>
      <c r="D112" s="7" t="s">
        <v>4110</v>
      </c>
    </row>
    <row r="113" spans="1:6" ht="120" x14ac:dyDescent="0.25">
      <c r="A113" s="7">
        <v>23322139</v>
      </c>
      <c r="B113" s="7">
        <v>6</v>
      </c>
      <c r="C113" s="8" t="s">
        <v>3284</v>
      </c>
      <c r="D113" s="7" t="s">
        <v>4276</v>
      </c>
    </row>
    <row r="114" spans="1:6" ht="30" x14ac:dyDescent="0.25">
      <c r="A114" s="7">
        <v>23322139</v>
      </c>
      <c r="B114" s="7">
        <v>7</v>
      </c>
      <c r="C114" s="8" t="s">
        <v>3285</v>
      </c>
      <c r="D114" s="7" t="s">
        <v>4263</v>
      </c>
    </row>
    <row r="115" spans="1:6" ht="120" x14ac:dyDescent="0.25">
      <c r="A115" s="7">
        <v>23322139</v>
      </c>
      <c r="B115" s="7">
        <v>8</v>
      </c>
      <c r="C115" s="8" t="s">
        <v>3286</v>
      </c>
      <c r="D115" s="7" t="s">
        <v>4406</v>
      </c>
    </row>
    <row r="116" spans="1:6" ht="60" x14ac:dyDescent="0.25">
      <c r="A116" s="7">
        <v>23322139</v>
      </c>
      <c r="B116" s="7">
        <v>9</v>
      </c>
      <c r="C116" s="8" t="s">
        <v>3287</v>
      </c>
      <c r="D116" s="7">
        <v>11</v>
      </c>
    </row>
    <row r="117" spans="1:6" ht="45" x14ac:dyDescent="0.25">
      <c r="A117" s="7">
        <v>23322139</v>
      </c>
      <c r="B117" s="7">
        <v>10</v>
      </c>
      <c r="C117" s="8" t="s">
        <v>3288</v>
      </c>
      <c r="D117" s="7" t="s">
        <v>4090</v>
      </c>
    </row>
    <row r="118" spans="1:6" ht="45" x14ac:dyDescent="0.25">
      <c r="A118" s="7">
        <v>23322139</v>
      </c>
      <c r="B118" s="7">
        <v>11</v>
      </c>
      <c r="C118" s="8" t="s">
        <v>3289</v>
      </c>
      <c r="D118" s="7" t="s">
        <v>4397</v>
      </c>
    </row>
    <row r="119" spans="1:6" ht="105" x14ac:dyDescent="0.25">
      <c r="A119" s="7">
        <v>23322139</v>
      </c>
      <c r="B119" s="7">
        <v>12</v>
      </c>
      <c r="C119" s="8" t="s">
        <v>3290</v>
      </c>
      <c r="D119" s="7" t="s">
        <v>4835</v>
      </c>
    </row>
    <row r="120" spans="1:6" ht="60" x14ac:dyDescent="0.25">
      <c r="A120" s="7">
        <v>23424215</v>
      </c>
      <c r="B120" s="7">
        <v>1</v>
      </c>
      <c r="C120" s="8" t="s">
        <v>3291</v>
      </c>
      <c r="D120" s="7" t="s">
        <v>4147</v>
      </c>
    </row>
    <row r="121" spans="1:6" ht="75" x14ac:dyDescent="0.25">
      <c r="A121" s="7">
        <v>23424215</v>
      </c>
      <c r="B121" s="7">
        <v>2</v>
      </c>
      <c r="C121" s="8" t="s">
        <v>3292</v>
      </c>
      <c r="D121" s="7" t="s">
        <v>4111</v>
      </c>
    </row>
    <row r="122" spans="1:6" ht="90" x14ac:dyDescent="0.25">
      <c r="A122" s="7">
        <v>23424215</v>
      </c>
      <c r="B122" s="7">
        <v>3</v>
      </c>
      <c r="C122" s="8" t="s">
        <v>3293</v>
      </c>
      <c r="D122" s="7" t="s">
        <v>4461</v>
      </c>
    </row>
    <row r="123" spans="1:6" ht="150" x14ac:dyDescent="0.25">
      <c r="A123" s="7">
        <v>23424215</v>
      </c>
      <c r="B123" s="7">
        <v>4</v>
      </c>
      <c r="C123" s="8" t="s">
        <v>3294</v>
      </c>
      <c r="D123" s="7" t="s">
        <v>4082</v>
      </c>
    </row>
    <row r="124" spans="1:6" ht="195" x14ac:dyDescent="0.25">
      <c r="A124" s="7">
        <v>23424215</v>
      </c>
      <c r="B124" s="7">
        <v>5</v>
      </c>
      <c r="C124" s="8" t="s">
        <v>3295</v>
      </c>
      <c r="D124" s="7" t="s">
        <v>4263</v>
      </c>
    </row>
    <row r="125" spans="1:6" ht="60" x14ac:dyDescent="0.25">
      <c r="A125" s="7">
        <v>23424215</v>
      </c>
      <c r="B125" s="7">
        <v>6</v>
      </c>
      <c r="C125" s="8" t="s">
        <v>3296</v>
      </c>
      <c r="D125" s="7" t="s">
        <v>4421</v>
      </c>
      <c r="E125" s="8" t="s">
        <v>3297</v>
      </c>
      <c r="F125" s="7" t="s">
        <v>4327</v>
      </c>
    </row>
    <row r="126" spans="1:6" ht="120" x14ac:dyDescent="0.25">
      <c r="A126" s="7">
        <v>23424215</v>
      </c>
      <c r="B126" s="7">
        <v>7</v>
      </c>
      <c r="C126" s="8" t="s">
        <v>3298</v>
      </c>
      <c r="D126" s="7" t="s">
        <v>4112</v>
      </c>
      <c r="E126" s="8" t="s">
        <v>3299</v>
      </c>
      <c r="F126" s="7" t="s">
        <v>4664</v>
      </c>
    </row>
    <row r="127" spans="1:6" ht="120" x14ac:dyDescent="0.25">
      <c r="A127" s="7">
        <v>23424215</v>
      </c>
      <c r="B127" s="7">
        <v>8</v>
      </c>
      <c r="C127" s="8" t="s">
        <v>3300</v>
      </c>
      <c r="D127" s="7" t="s">
        <v>4088</v>
      </c>
    </row>
    <row r="128" spans="1:6" ht="60" x14ac:dyDescent="0.25">
      <c r="A128" s="7">
        <v>23664078</v>
      </c>
      <c r="B128" s="7">
        <v>1</v>
      </c>
      <c r="C128" s="8" t="s">
        <v>3301</v>
      </c>
      <c r="D128" s="7" t="s">
        <v>4084</v>
      </c>
    </row>
    <row r="129" spans="1:6" ht="60" x14ac:dyDescent="0.25">
      <c r="A129" s="7">
        <v>23664078</v>
      </c>
      <c r="B129" s="7">
        <v>2</v>
      </c>
      <c r="C129" s="8" t="s">
        <v>3302</v>
      </c>
      <c r="D129" s="7" t="s">
        <v>4113</v>
      </c>
    </row>
    <row r="130" spans="1:6" ht="45" x14ac:dyDescent="0.25">
      <c r="A130" s="7">
        <v>23664078</v>
      </c>
      <c r="B130" s="7">
        <v>3</v>
      </c>
      <c r="C130" s="8" t="s">
        <v>3303</v>
      </c>
      <c r="D130" s="7" t="s">
        <v>4114</v>
      </c>
    </row>
    <row r="131" spans="1:6" ht="105" x14ac:dyDescent="0.25">
      <c r="A131" s="7">
        <v>23664078</v>
      </c>
      <c r="B131" s="7">
        <v>4</v>
      </c>
      <c r="C131" s="8" t="s">
        <v>3304</v>
      </c>
      <c r="D131" s="7" t="s">
        <v>4084</v>
      </c>
    </row>
    <row r="132" spans="1:6" ht="75" x14ac:dyDescent="0.25">
      <c r="A132" s="7">
        <v>23664078</v>
      </c>
      <c r="B132" s="7">
        <v>5</v>
      </c>
      <c r="C132" s="8" t="s">
        <v>3305</v>
      </c>
      <c r="D132" s="7" t="s">
        <v>4419</v>
      </c>
    </row>
    <row r="133" spans="1:6" ht="135" x14ac:dyDescent="0.25">
      <c r="A133" s="7">
        <v>23664078</v>
      </c>
      <c r="B133" s="7">
        <v>6</v>
      </c>
      <c r="C133" s="8" t="s">
        <v>3306</v>
      </c>
      <c r="D133" s="7" t="s">
        <v>4269</v>
      </c>
    </row>
    <row r="134" spans="1:6" ht="60" x14ac:dyDescent="0.25">
      <c r="A134" s="7">
        <v>23664078</v>
      </c>
      <c r="B134" s="7">
        <v>7</v>
      </c>
      <c r="C134" s="8" t="s">
        <v>3307</v>
      </c>
      <c r="D134" s="7" t="s">
        <v>4147</v>
      </c>
    </row>
    <row r="135" spans="1:6" ht="90" x14ac:dyDescent="0.25">
      <c r="A135" s="7">
        <v>23664078</v>
      </c>
      <c r="B135" s="7">
        <v>8</v>
      </c>
      <c r="C135" s="8" t="s">
        <v>3308</v>
      </c>
      <c r="D135" s="7" t="s">
        <v>4082</v>
      </c>
    </row>
    <row r="136" spans="1:6" ht="60" x14ac:dyDescent="0.25">
      <c r="A136" s="7">
        <v>23664078</v>
      </c>
      <c r="B136" s="7">
        <v>9</v>
      </c>
      <c r="C136" s="8" t="s">
        <v>3309</v>
      </c>
      <c r="D136" s="7" t="s">
        <v>4115</v>
      </c>
    </row>
    <row r="137" spans="1:6" ht="105" x14ac:dyDescent="0.25">
      <c r="A137" s="7">
        <v>23664078</v>
      </c>
      <c r="B137" s="7">
        <v>10</v>
      </c>
      <c r="C137" s="8" t="s">
        <v>3310</v>
      </c>
      <c r="D137" s="7">
        <v>11</v>
      </c>
    </row>
    <row r="138" spans="1:6" ht="60" x14ac:dyDescent="0.25">
      <c r="A138" s="7">
        <v>23664078</v>
      </c>
      <c r="B138" s="7">
        <v>11</v>
      </c>
      <c r="C138" s="8" t="s">
        <v>3311</v>
      </c>
      <c r="D138" s="7" t="s">
        <v>4089</v>
      </c>
    </row>
    <row r="139" spans="1:6" ht="120" x14ac:dyDescent="0.25">
      <c r="A139" s="7">
        <v>23664078</v>
      </c>
      <c r="B139" s="7">
        <v>12</v>
      </c>
      <c r="C139" s="8" t="s">
        <v>3312</v>
      </c>
      <c r="D139" s="7" t="s">
        <v>4116</v>
      </c>
    </row>
    <row r="140" spans="1:6" ht="60" x14ac:dyDescent="0.25">
      <c r="A140" s="7">
        <v>23664078</v>
      </c>
      <c r="B140" s="7">
        <v>13</v>
      </c>
      <c r="C140" s="8" t="s">
        <v>3313</v>
      </c>
      <c r="D140" s="7" t="s">
        <v>4108</v>
      </c>
    </row>
    <row r="141" spans="1:6" ht="90" x14ac:dyDescent="0.25">
      <c r="A141" s="7">
        <v>23713542</v>
      </c>
      <c r="B141" s="7">
        <v>1</v>
      </c>
      <c r="C141" s="8" t="s">
        <v>3314</v>
      </c>
      <c r="D141" s="7" t="s">
        <v>4297</v>
      </c>
    </row>
    <row r="142" spans="1:6" ht="135" x14ac:dyDescent="0.25">
      <c r="A142" s="7">
        <v>23713542</v>
      </c>
      <c r="B142" s="7">
        <v>2</v>
      </c>
      <c r="C142" s="8" t="s">
        <v>3315</v>
      </c>
      <c r="D142" s="7" t="s">
        <v>4117</v>
      </c>
      <c r="E142" s="8" t="s">
        <v>3316</v>
      </c>
      <c r="F142" s="7" t="s">
        <v>4170</v>
      </c>
    </row>
    <row r="143" spans="1:6" ht="90" x14ac:dyDescent="0.25">
      <c r="A143" s="7">
        <v>23713542</v>
      </c>
      <c r="B143" s="7">
        <v>3</v>
      </c>
      <c r="C143" s="8" t="s">
        <v>3317</v>
      </c>
      <c r="D143" s="7" t="s">
        <v>4269</v>
      </c>
    </row>
    <row r="144" spans="1:6" ht="120" x14ac:dyDescent="0.25">
      <c r="A144" s="7">
        <v>23713542</v>
      </c>
      <c r="B144" s="7">
        <v>4</v>
      </c>
      <c r="C144" s="8" t="s">
        <v>3318</v>
      </c>
      <c r="D144" s="7" t="s">
        <v>4412</v>
      </c>
    </row>
    <row r="145" spans="1:6" ht="30" x14ac:dyDescent="0.25">
      <c r="A145" s="7">
        <v>23713542</v>
      </c>
      <c r="B145" s="7">
        <v>5</v>
      </c>
      <c r="C145" s="8" t="s">
        <v>3319</v>
      </c>
      <c r="D145" s="7" t="s">
        <v>4076</v>
      </c>
    </row>
    <row r="146" spans="1:6" ht="45" x14ac:dyDescent="0.25">
      <c r="A146" s="7">
        <v>23713542</v>
      </c>
      <c r="B146" s="7">
        <v>6</v>
      </c>
      <c r="C146" s="8" t="s">
        <v>3320</v>
      </c>
      <c r="D146" s="7" t="s">
        <v>4097</v>
      </c>
    </row>
    <row r="147" spans="1:6" ht="90" x14ac:dyDescent="0.25">
      <c r="A147" s="7">
        <v>23713542</v>
      </c>
      <c r="B147" s="7">
        <v>7</v>
      </c>
      <c r="C147" s="8" t="s">
        <v>3321</v>
      </c>
      <c r="D147" s="7" t="s">
        <v>4097</v>
      </c>
    </row>
    <row r="148" spans="1:6" ht="90" x14ac:dyDescent="0.25">
      <c r="A148" s="7">
        <v>23713542</v>
      </c>
      <c r="B148" s="7">
        <v>8</v>
      </c>
      <c r="C148" s="8" t="s">
        <v>3322</v>
      </c>
      <c r="D148" s="7">
        <v>11</v>
      </c>
    </row>
    <row r="149" spans="1:6" ht="180" x14ac:dyDescent="0.25">
      <c r="A149" s="7">
        <v>23713542</v>
      </c>
      <c r="B149" s="7">
        <v>9</v>
      </c>
      <c r="C149" s="8" t="s">
        <v>3323</v>
      </c>
      <c r="D149" s="7" t="s">
        <v>4116</v>
      </c>
    </row>
    <row r="150" spans="1:6" ht="120" x14ac:dyDescent="0.25">
      <c r="A150" s="7">
        <v>23713542</v>
      </c>
      <c r="B150" s="7">
        <v>10</v>
      </c>
      <c r="C150" s="8" t="s">
        <v>3324</v>
      </c>
      <c r="D150" s="7" t="s">
        <v>4084</v>
      </c>
    </row>
    <row r="151" spans="1:6" ht="60" x14ac:dyDescent="0.25">
      <c r="A151" s="7">
        <v>23713542</v>
      </c>
      <c r="B151" s="7">
        <v>11</v>
      </c>
      <c r="C151" s="8" t="s">
        <v>3325</v>
      </c>
      <c r="D151" s="7" t="s">
        <v>4195</v>
      </c>
    </row>
    <row r="152" spans="1:6" ht="105" x14ac:dyDescent="0.25">
      <c r="A152" s="7">
        <v>23713542</v>
      </c>
      <c r="B152" s="7">
        <v>12</v>
      </c>
      <c r="C152" s="8" t="s">
        <v>3326</v>
      </c>
      <c r="D152" s="7" t="s">
        <v>4108</v>
      </c>
    </row>
    <row r="153" spans="1:6" ht="105" x14ac:dyDescent="0.25">
      <c r="A153" s="7">
        <v>23806062</v>
      </c>
      <c r="B153" s="7">
        <v>1</v>
      </c>
      <c r="C153" s="8" t="s">
        <v>3327</v>
      </c>
      <c r="D153" s="7" t="s">
        <v>4084</v>
      </c>
    </row>
    <row r="154" spans="1:6" ht="150" x14ac:dyDescent="0.25">
      <c r="A154" s="7">
        <v>23806062</v>
      </c>
      <c r="B154" s="7">
        <v>2</v>
      </c>
      <c r="C154" s="8" t="s">
        <v>3328</v>
      </c>
      <c r="D154" s="7" t="s">
        <v>4118</v>
      </c>
      <c r="E154" s="8" t="s">
        <v>3329</v>
      </c>
      <c r="F154" s="7" t="s">
        <v>4171</v>
      </c>
    </row>
    <row r="155" spans="1:6" ht="120" x14ac:dyDescent="0.25">
      <c r="A155" s="7">
        <v>23806062</v>
      </c>
      <c r="B155" s="7">
        <v>3</v>
      </c>
      <c r="C155" s="8" t="s">
        <v>3330</v>
      </c>
      <c r="D155" s="7" t="s">
        <v>4276</v>
      </c>
    </row>
    <row r="156" spans="1:6" ht="75" x14ac:dyDescent="0.25">
      <c r="A156" s="7">
        <v>23806062</v>
      </c>
      <c r="B156" s="7">
        <v>4</v>
      </c>
      <c r="C156" s="8" t="s">
        <v>3331</v>
      </c>
      <c r="D156" s="7" t="s">
        <v>4083</v>
      </c>
    </row>
    <row r="157" spans="1:6" ht="45" x14ac:dyDescent="0.25">
      <c r="A157" s="7">
        <v>23806062</v>
      </c>
      <c r="B157" s="7">
        <v>5</v>
      </c>
      <c r="C157" s="8" t="s">
        <v>3332</v>
      </c>
      <c r="D157" s="7" t="s">
        <v>4611</v>
      </c>
    </row>
    <row r="158" spans="1:6" ht="45" x14ac:dyDescent="0.25">
      <c r="A158" s="7">
        <v>23806062</v>
      </c>
      <c r="B158" s="7">
        <v>6</v>
      </c>
      <c r="C158" s="8" t="s">
        <v>3333</v>
      </c>
      <c r="D158" s="7" t="s">
        <v>4119</v>
      </c>
    </row>
    <row r="159" spans="1:6" ht="105" x14ac:dyDescent="0.25">
      <c r="A159" s="7">
        <v>23806062</v>
      </c>
      <c r="B159" s="7">
        <v>7</v>
      </c>
      <c r="C159" s="8" t="s">
        <v>3334</v>
      </c>
      <c r="D159" s="7">
        <v>11</v>
      </c>
    </row>
    <row r="160" spans="1:6" ht="105" x14ac:dyDescent="0.25">
      <c r="A160" s="7">
        <v>23806062</v>
      </c>
      <c r="B160" s="7">
        <v>8</v>
      </c>
      <c r="C160" s="8" t="s">
        <v>3335</v>
      </c>
      <c r="D160" s="7">
        <v>11</v>
      </c>
    </row>
    <row r="161" spans="1:6" ht="30" x14ac:dyDescent="0.25">
      <c r="A161" s="7">
        <v>23806062</v>
      </c>
      <c r="B161" s="7">
        <v>9</v>
      </c>
      <c r="C161" s="8" t="s">
        <v>3336</v>
      </c>
      <c r="D161" s="7" t="s">
        <v>4097</v>
      </c>
    </row>
    <row r="162" spans="1:6" ht="105" x14ac:dyDescent="0.25">
      <c r="A162" s="7">
        <v>23806062</v>
      </c>
      <c r="B162" s="7">
        <v>10</v>
      </c>
      <c r="C162" s="8" t="s">
        <v>3337</v>
      </c>
      <c r="D162" s="7" t="s">
        <v>4097</v>
      </c>
      <c r="E162" s="8" t="s">
        <v>3338</v>
      </c>
      <c r="F162" s="7" t="s">
        <v>4172</v>
      </c>
    </row>
    <row r="163" spans="1:6" ht="45" x14ac:dyDescent="0.25">
      <c r="A163" s="7">
        <v>23806062</v>
      </c>
      <c r="B163" s="7">
        <v>11</v>
      </c>
      <c r="C163" s="8" t="s">
        <v>3339</v>
      </c>
      <c r="D163" s="7" t="s">
        <v>4405</v>
      </c>
      <c r="E163" s="8" t="s">
        <v>3340</v>
      </c>
      <c r="F163" s="7" t="s">
        <v>4618</v>
      </c>
    </row>
    <row r="164" spans="1:6" ht="90" x14ac:dyDescent="0.25">
      <c r="A164" s="7">
        <v>23806062</v>
      </c>
      <c r="B164" s="7">
        <v>12</v>
      </c>
      <c r="C164" s="8" t="s">
        <v>3341</v>
      </c>
      <c r="D164" s="7" t="s">
        <v>4230</v>
      </c>
    </row>
    <row r="165" spans="1:6" ht="30" x14ac:dyDescent="0.25">
      <c r="A165" s="7">
        <v>23806062</v>
      </c>
      <c r="B165" s="7">
        <v>13</v>
      </c>
      <c r="C165" s="8" t="s">
        <v>3342</v>
      </c>
      <c r="D165" s="7" t="s">
        <v>4836</v>
      </c>
    </row>
    <row r="166" spans="1:6" ht="120" x14ac:dyDescent="0.25">
      <c r="A166" s="7">
        <v>23806062</v>
      </c>
      <c r="B166" s="7">
        <v>14</v>
      </c>
      <c r="C166" s="8" t="s">
        <v>3343</v>
      </c>
      <c r="D166" s="7" t="s">
        <v>4120</v>
      </c>
      <c r="E166" s="8" t="s">
        <v>3344</v>
      </c>
      <c r="F166" s="7" t="s">
        <v>4173</v>
      </c>
    </row>
    <row r="167" spans="1:6" ht="90" x14ac:dyDescent="0.25">
      <c r="A167" s="7">
        <v>23806062</v>
      </c>
      <c r="B167" s="7">
        <v>15</v>
      </c>
      <c r="C167" s="8" t="s">
        <v>3345</v>
      </c>
      <c r="D167" s="7" t="s">
        <v>4077</v>
      </c>
      <c r="E167" s="8" t="s">
        <v>3346</v>
      </c>
      <c r="F167" s="7" t="s">
        <v>4535</v>
      </c>
    </row>
    <row r="168" spans="1:6" ht="120" x14ac:dyDescent="0.25">
      <c r="A168" s="7">
        <v>23806062</v>
      </c>
      <c r="B168" s="7">
        <v>16</v>
      </c>
      <c r="C168" s="8" t="s">
        <v>3347</v>
      </c>
      <c r="D168" s="7" t="s">
        <v>4084</v>
      </c>
    </row>
    <row r="169" spans="1:6" ht="90" x14ac:dyDescent="0.25">
      <c r="A169" s="7">
        <v>23832709</v>
      </c>
      <c r="B169" s="7">
        <v>1</v>
      </c>
      <c r="C169" s="8" t="s">
        <v>3348</v>
      </c>
      <c r="D169" s="7" t="s">
        <v>4147</v>
      </c>
    </row>
    <row r="170" spans="1:6" ht="75" x14ac:dyDescent="0.25">
      <c r="A170" s="7">
        <v>23832709</v>
      </c>
      <c r="B170" s="7">
        <v>2</v>
      </c>
      <c r="C170" s="8" t="s">
        <v>3349</v>
      </c>
      <c r="D170" s="7" t="s">
        <v>4121</v>
      </c>
    </row>
    <row r="171" spans="1:6" ht="75" x14ac:dyDescent="0.25">
      <c r="A171" s="7">
        <v>23832709</v>
      </c>
      <c r="B171" s="7">
        <v>3</v>
      </c>
      <c r="C171" s="8" t="s">
        <v>3350</v>
      </c>
      <c r="D171" s="7" t="s">
        <v>4122</v>
      </c>
      <c r="E171" s="8" t="s">
        <v>3351</v>
      </c>
      <c r="F171" s="7" t="s">
        <v>4174</v>
      </c>
    </row>
    <row r="172" spans="1:6" ht="60" x14ac:dyDescent="0.25">
      <c r="A172" s="7">
        <v>23832709</v>
      </c>
      <c r="B172" s="7">
        <v>4</v>
      </c>
      <c r="C172" s="8" t="s">
        <v>3352</v>
      </c>
      <c r="D172" s="7" t="s">
        <v>4147</v>
      </c>
    </row>
    <row r="173" spans="1:6" ht="90" x14ac:dyDescent="0.25">
      <c r="A173" s="7">
        <v>23832709</v>
      </c>
      <c r="B173" s="7">
        <v>5</v>
      </c>
      <c r="C173" s="8" t="s">
        <v>3353</v>
      </c>
      <c r="D173" s="7" t="s">
        <v>4611</v>
      </c>
    </row>
    <row r="174" spans="1:6" ht="75" x14ac:dyDescent="0.25">
      <c r="A174" s="7">
        <v>23832709</v>
      </c>
      <c r="B174" s="7">
        <v>6</v>
      </c>
      <c r="C174" s="8" t="s">
        <v>3354</v>
      </c>
      <c r="D174" s="7" t="s">
        <v>4412</v>
      </c>
    </row>
    <row r="175" spans="1:6" ht="60" x14ac:dyDescent="0.25">
      <c r="A175" s="7">
        <v>23832709</v>
      </c>
      <c r="B175" s="7">
        <v>7</v>
      </c>
      <c r="C175" s="8" t="s">
        <v>3355</v>
      </c>
      <c r="D175" s="7" t="s">
        <v>4611</v>
      </c>
    </row>
    <row r="176" spans="1:6" ht="120" x14ac:dyDescent="0.25">
      <c r="A176" s="7">
        <v>23832709</v>
      </c>
      <c r="B176" s="7">
        <v>8</v>
      </c>
      <c r="C176" s="8" t="s">
        <v>3356</v>
      </c>
      <c r="D176" s="7" t="s">
        <v>4412</v>
      </c>
    </row>
    <row r="177" spans="1:6" ht="75" x14ac:dyDescent="0.25">
      <c r="A177" s="7">
        <v>23832709</v>
      </c>
      <c r="B177" s="7">
        <v>9</v>
      </c>
      <c r="C177" s="8" t="s">
        <v>3357</v>
      </c>
      <c r="D177" s="7" t="s">
        <v>4611</v>
      </c>
    </row>
    <row r="178" spans="1:6" ht="150" x14ac:dyDescent="0.25">
      <c r="A178" s="7">
        <v>23832709</v>
      </c>
      <c r="B178" s="7">
        <v>10</v>
      </c>
      <c r="C178" s="8" t="s">
        <v>3358</v>
      </c>
      <c r="D178" s="7" t="s">
        <v>4691</v>
      </c>
    </row>
    <row r="179" spans="1:6" ht="45" x14ac:dyDescent="0.25">
      <c r="A179" s="7">
        <v>23832709</v>
      </c>
      <c r="B179" s="7">
        <v>11</v>
      </c>
      <c r="C179" s="8" t="s">
        <v>3359</v>
      </c>
      <c r="D179" s="7" t="s">
        <v>4083</v>
      </c>
    </row>
    <row r="180" spans="1:6" ht="60" x14ac:dyDescent="0.25">
      <c r="A180" s="7">
        <v>23832709</v>
      </c>
      <c r="B180" s="7">
        <v>12</v>
      </c>
      <c r="C180" s="8" t="s">
        <v>3360</v>
      </c>
      <c r="D180" s="7" t="s">
        <v>4082</v>
      </c>
    </row>
    <row r="181" spans="1:6" ht="135" x14ac:dyDescent="0.25">
      <c r="A181" s="7">
        <v>23832709</v>
      </c>
      <c r="B181" s="7">
        <v>13</v>
      </c>
      <c r="C181" s="8" t="s">
        <v>3361</v>
      </c>
      <c r="D181" s="7" t="s">
        <v>4165</v>
      </c>
    </row>
    <row r="182" spans="1:6" ht="60" x14ac:dyDescent="0.25">
      <c r="A182" s="7">
        <v>23832709</v>
      </c>
      <c r="B182" s="7">
        <v>14</v>
      </c>
      <c r="C182" s="8" t="s">
        <v>3362</v>
      </c>
      <c r="D182" s="7" t="s">
        <v>4090</v>
      </c>
    </row>
    <row r="183" spans="1:6" ht="60" x14ac:dyDescent="0.25">
      <c r="A183" s="7">
        <v>23832709</v>
      </c>
      <c r="B183" s="7">
        <v>15</v>
      </c>
      <c r="C183" s="8" t="s">
        <v>3363</v>
      </c>
      <c r="D183" s="7" t="s">
        <v>4152</v>
      </c>
    </row>
    <row r="184" spans="1:6" ht="60" x14ac:dyDescent="0.25">
      <c r="A184" s="7">
        <v>23832709</v>
      </c>
      <c r="B184" s="7">
        <v>16</v>
      </c>
      <c r="C184" s="8" t="s">
        <v>3364</v>
      </c>
      <c r="D184" s="7" t="s">
        <v>4123</v>
      </c>
    </row>
    <row r="185" spans="1:6" ht="60" x14ac:dyDescent="0.25">
      <c r="A185" s="7">
        <v>24042856</v>
      </c>
      <c r="B185" s="7">
        <v>1</v>
      </c>
      <c r="C185" s="8" t="s">
        <v>3365</v>
      </c>
      <c r="D185" s="7" t="s">
        <v>4124</v>
      </c>
    </row>
    <row r="186" spans="1:6" ht="120" x14ac:dyDescent="0.25">
      <c r="A186" s="7">
        <v>24042856</v>
      </c>
      <c r="B186" s="7">
        <v>2</v>
      </c>
      <c r="C186" s="8" t="s">
        <v>3366</v>
      </c>
      <c r="D186" s="7" t="s">
        <v>4125</v>
      </c>
    </row>
    <row r="187" spans="1:6" ht="75" x14ac:dyDescent="0.25">
      <c r="A187" s="7">
        <v>24042856</v>
      </c>
      <c r="B187" s="7">
        <v>3</v>
      </c>
      <c r="C187" s="8" t="s">
        <v>3367</v>
      </c>
      <c r="D187" s="7" t="s">
        <v>4269</v>
      </c>
      <c r="E187" s="8" t="s">
        <v>3368</v>
      </c>
      <c r="F187" s="7" t="s">
        <v>4740</v>
      </c>
    </row>
    <row r="188" spans="1:6" ht="45" x14ac:dyDescent="0.25">
      <c r="A188" s="7">
        <v>24042856</v>
      </c>
      <c r="B188" s="7">
        <v>4</v>
      </c>
      <c r="C188" s="8" t="s">
        <v>3369</v>
      </c>
      <c r="D188" s="7" t="s">
        <v>4253</v>
      </c>
    </row>
    <row r="189" spans="1:6" ht="105" x14ac:dyDescent="0.25">
      <c r="A189" s="7">
        <v>24042856</v>
      </c>
      <c r="B189" s="7">
        <v>5</v>
      </c>
      <c r="C189" s="8" t="s">
        <v>3370</v>
      </c>
      <c r="D189" s="7" t="s">
        <v>4269</v>
      </c>
    </row>
    <row r="190" spans="1:6" ht="75" x14ac:dyDescent="0.25">
      <c r="A190" s="7">
        <v>24042856</v>
      </c>
      <c r="B190" s="7">
        <v>6</v>
      </c>
      <c r="C190" s="8" t="s">
        <v>3371</v>
      </c>
      <c r="D190" s="7">
        <v>11</v>
      </c>
    </row>
    <row r="191" spans="1:6" ht="30" x14ac:dyDescent="0.25">
      <c r="A191" s="7">
        <v>24042856</v>
      </c>
      <c r="B191" s="7">
        <v>7</v>
      </c>
      <c r="C191" s="8" t="s">
        <v>3372</v>
      </c>
      <c r="D191" s="7" t="s">
        <v>4126</v>
      </c>
    </row>
    <row r="192" spans="1:6" ht="30" x14ac:dyDescent="0.25">
      <c r="A192" s="7">
        <v>24042856</v>
      </c>
      <c r="B192" s="7">
        <v>8</v>
      </c>
      <c r="C192" s="8" t="s">
        <v>3373</v>
      </c>
      <c r="D192" s="7" t="s">
        <v>4127</v>
      </c>
    </row>
    <row r="193" spans="1:4" ht="45" x14ac:dyDescent="0.25">
      <c r="A193" s="7">
        <v>24042856</v>
      </c>
      <c r="B193" s="7">
        <v>9</v>
      </c>
      <c r="C193" s="8" t="s">
        <v>3374</v>
      </c>
      <c r="D193" s="7" t="s">
        <v>4097</v>
      </c>
    </row>
    <row r="194" spans="1:4" ht="105" x14ac:dyDescent="0.25">
      <c r="A194" s="7">
        <v>24042856</v>
      </c>
      <c r="B194" s="7">
        <v>10</v>
      </c>
      <c r="C194" s="8" t="s">
        <v>3375</v>
      </c>
      <c r="D194" s="7" t="s">
        <v>4077</v>
      </c>
    </row>
    <row r="195" spans="1:4" ht="60" x14ac:dyDescent="0.25">
      <c r="A195" s="7">
        <v>24042856</v>
      </c>
      <c r="B195" s="7">
        <v>11</v>
      </c>
      <c r="C195" s="8" t="s">
        <v>3376</v>
      </c>
      <c r="D195" s="7" t="s">
        <v>4147</v>
      </c>
    </row>
    <row r="196" spans="1:4" ht="105" x14ac:dyDescent="0.25">
      <c r="A196" s="7">
        <v>24042856</v>
      </c>
      <c r="B196" s="7">
        <v>12</v>
      </c>
      <c r="C196" s="8" t="s">
        <v>3377</v>
      </c>
      <c r="D196" s="7" t="s">
        <v>4128</v>
      </c>
    </row>
    <row r="197" spans="1:4" ht="45" x14ac:dyDescent="0.25">
      <c r="A197" s="7">
        <v>24042856</v>
      </c>
      <c r="B197" s="7">
        <v>13</v>
      </c>
      <c r="C197" s="8" t="s">
        <v>3378</v>
      </c>
      <c r="D197" s="7" t="s">
        <v>4152</v>
      </c>
    </row>
    <row r="198" spans="1:4" ht="30" x14ac:dyDescent="0.25">
      <c r="A198" s="7">
        <v>24042856</v>
      </c>
      <c r="B198" s="7">
        <v>14</v>
      </c>
      <c r="C198" s="8" t="s">
        <v>3379</v>
      </c>
      <c r="D198" s="7" t="s">
        <v>4837</v>
      </c>
    </row>
    <row r="199" spans="1:4" ht="60" x14ac:dyDescent="0.25">
      <c r="A199" s="7">
        <v>24285759</v>
      </c>
      <c r="B199" s="7">
        <v>1</v>
      </c>
      <c r="C199" s="8" t="s">
        <v>3380</v>
      </c>
      <c r="D199" s="7" t="s">
        <v>4084</v>
      </c>
    </row>
    <row r="200" spans="1:4" ht="120" x14ac:dyDescent="0.25">
      <c r="A200" s="7">
        <v>24285759</v>
      </c>
      <c r="B200" s="7">
        <v>2</v>
      </c>
      <c r="C200" s="8" t="s">
        <v>3381</v>
      </c>
      <c r="D200" s="7" t="s">
        <v>4125</v>
      </c>
    </row>
    <row r="201" spans="1:4" ht="45" x14ac:dyDescent="0.25">
      <c r="A201" s="7">
        <v>24285759</v>
      </c>
      <c r="B201" s="7">
        <v>3</v>
      </c>
      <c r="C201" s="8" t="s">
        <v>3382</v>
      </c>
      <c r="D201" s="7" t="s">
        <v>4838</v>
      </c>
    </row>
    <row r="202" spans="1:4" ht="75" x14ac:dyDescent="0.25">
      <c r="A202" s="7">
        <v>24285759</v>
      </c>
      <c r="B202" s="7">
        <v>4</v>
      </c>
      <c r="C202" s="8" t="s">
        <v>3383</v>
      </c>
      <c r="D202" s="7" t="s">
        <v>4276</v>
      </c>
    </row>
    <row r="203" spans="1:4" ht="45" x14ac:dyDescent="0.25">
      <c r="A203" s="7">
        <v>24285759</v>
      </c>
      <c r="B203" s="7">
        <v>5</v>
      </c>
      <c r="C203" s="8" t="s">
        <v>3384</v>
      </c>
      <c r="D203" s="7" t="s">
        <v>4253</v>
      </c>
    </row>
    <row r="204" spans="1:4" ht="165" x14ac:dyDescent="0.25">
      <c r="A204" s="7">
        <v>24285759</v>
      </c>
      <c r="B204" s="7">
        <v>6</v>
      </c>
      <c r="C204" s="8" t="s">
        <v>3385</v>
      </c>
      <c r="D204" s="7" t="s">
        <v>4412</v>
      </c>
    </row>
    <row r="205" spans="1:4" ht="165" x14ac:dyDescent="0.25">
      <c r="A205" s="7">
        <v>24285759</v>
      </c>
      <c r="B205" s="7">
        <v>7</v>
      </c>
      <c r="C205" s="8" t="s">
        <v>3386</v>
      </c>
      <c r="D205" s="7" t="s">
        <v>4393</v>
      </c>
    </row>
    <row r="206" spans="1:4" ht="60" x14ac:dyDescent="0.25">
      <c r="A206" s="7">
        <v>24285759</v>
      </c>
      <c r="B206" s="7">
        <v>8</v>
      </c>
      <c r="C206" s="8" t="s">
        <v>3387</v>
      </c>
      <c r="D206" s="7" t="s">
        <v>4839</v>
      </c>
    </row>
    <row r="207" spans="1:4" ht="165" x14ac:dyDescent="0.25">
      <c r="A207" s="7">
        <v>24285759</v>
      </c>
      <c r="B207" s="7">
        <v>9</v>
      </c>
      <c r="C207" s="8" t="s">
        <v>3388</v>
      </c>
      <c r="D207" s="7">
        <v>11</v>
      </c>
    </row>
    <row r="208" spans="1:4" ht="120" x14ac:dyDescent="0.25">
      <c r="A208" s="7">
        <v>24285759</v>
      </c>
      <c r="B208" s="7">
        <v>10</v>
      </c>
      <c r="C208" s="8" t="s">
        <v>3389</v>
      </c>
      <c r="D208" s="7" t="s">
        <v>4096</v>
      </c>
    </row>
    <row r="209" spans="1:8" ht="90" x14ac:dyDescent="0.25">
      <c r="A209" s="7">
        <v>24285759</v>
      </c>
      <c r="B209" s="7">
        <v>11</v>
      </c>
      <c r="C209" s="8" t="s">
        <v>3390</v>
      </c>
      <c r="D209" s="7" t="s">
        <v>4445</v>
      </c>
      <c r="E209" s="8" t="s">
        <v>3391</v>
      </c>
      <c r="F209" s="7" t="s">
        <v>4848</v>
      </c>
      <c r="G209" s="8" t="s">
        <v>3392</v>
      </c>
      <c r="H209" s="7" t="s">
        <v>4189</v>
      </c>
    </row>
    <row r="210" spans="1:8" ht="90" x14ac:dyDescent="0.25">
      <c r="A210" s="7">
        <v>24285759</v>
      </c>
      <c r="B210" s="7">
        <v>12</v>
      </c>
      <c r="C210" s="8" t="s">
        <v>3393</v>
      </c>
      <c r="D210" s="7" t="s">
        <v>4129</v>
      </c>
    </row>
    <row r="211" spans="1:8" ht="60" x14ac:dyDescent="0.25">
      <c r="A211" s="7">
        <v>24346990</v>
      </c>
      <c r="B211" s="7">
        <v>1</v>
      </c>
      <c r="C211" s="8" t="s">
        <v>3394</v>
      </c>
      <c r="D211" s="7" t="s">
        <v>4297</v>
      </c>
    </row>
    <row r="212" spans="1:8" ht="75" x14ac:dyDescent="0.25">
      <c r="A212" s="7">
        <v>24346990</v>
      </c>
      <c r="B212" s="7">
        <v>2</v>
      </c>
      <c r="C212" s="8" t="s">
        <v>3395</v>
      </c>
      <c r="D212" s="7" t="s">
        <v>4130</v>
      </c>
    </row>
    <row r="213" spans="1:8" ht="60" x14ac:dyDescent="0.25">
      <c r="A213" s="7">
        <v>24346990</v>
      </c>
      <c r="B213" s="7">
        <v>3</v>
      </c>
      <c r="C213" s="8" t="s">
        <v>3396</v>
      </c>
      <c r="D213" s="7" t="s">
        <v>4131</v>
      </c>
    </row>
    <row r="214" spans="1:8" ht="120" x14ac:dyDescent="0.25">
      <c r="A214" s="7">
        <v>24346990</v>
      </c>
      <c r="B214" s="7">
        <v>4</v>
      </c>
      <c r="C214" s="8" t="s">
        <v>3397</v>
      </c>
      <c r="D214" s="7" t="s">
        <v>4132</v>
      </c>
      <c r="E214" s="8" t="s">
        <v>3398</v>
      </c>
      <c r="F214" s="7" t="s">
        <v>4175</v>
      </c>
      <c r="G214" s="8" t="s">
        <v>3399</v>
      </c>
      <c r="H214" s="7" t="s">
        <v>4190</v>
      </c>
    </row>
    <row r="215" spans="1:8" ht="105" x14ac:dyDescent="0.25">
      <c r="A215" s="7">
        <v>24346990</v>
      </c>
      <c r="B215" s="7">
        <v>5</v>
      </c>
      <c r="C215" s="8" t="s">
        <v>3400</v>
      </c>
      <c r="D215" s="7" t="s">
        <v>4276</v>
      </c>
    </row>
    <row r="216" spans="1:8" ht="195" x14ac:dyDescent="0.25">
      <c r="A216" s="7">
        <v>24346990</v>
      </c>
      <c r="B216" s="7">
        <v>6</v>
      </c>
      <c r="C216" s="8" t="s">
        <v>3401</v>
      </c>
      <c r="D216" s="7" t="s">
        <v>4082</v>
      </c>
    </row>
    <row r="217" spans="1:8" ht="90" x14ac:dyDescent="0.25">
      <c r="A217" s="7">
        <v>24346990</v>
      </c>
      <c r="B217" s="7">
        <v>7</v>
      </c>
      <c r="C217" s="8" t="s">
        <v>3402</v>
      </c>
      <c r="D217" s="7" t="s">
        <v>4263</v>
      </c>
    </row>
    <row r="218" spans="1:8" ht="45" x14ac:dyDescent="0.25">
      <c r="A218" s="7">
        <v>24346990</v>
      </c>
      <c r="B218" s="7">
        <v>8</v>
      </c>
      <c r="C218" s="8" t="s">
        <v>3403</v>
      </c>
      <c r="D218" s="7" t="s">
        <v>4076</v>
      </c>
    </row>
    <row r="219" spans="1:8" ht="75" x14ac:dyDescent="0.25">
      <c r="A219" s="7">
        <v>24346990</v>
      </c>
      <c r="B219" s="7">
        <v>9</v>
      </c>
      <c r="C219" s="8" t="s">
        <v>3404</v>
      </c>
      <c r="D219" s="7" t="s">
        <v>4303</v>
      </c>
    </row>
    <row r="220" spans="1:8" ht="60" x14ac:dyDescent="0.25">
      <c r="A220" s="7">
        <v>24346990</v>
      </c>
      <c r="B220" s="7">
        <v>10</v>
      </c>
      <c r="C220" s="8" t="s">
        <v>3405</v>
      </c>
      <c r="D220" s="7" t="s">
        <v>4119</v>
      </c>
    </row>
    <row r="221" spans="1:8" ht="195" x14ac:dyDescent="0.25">
      <c r="A221" s="7">
        <v>24346990</v>
      </c>
      <c r="B221" s="7">
        <v>11</v>
      </c>
      <c r="C221" s="8" t="s">
        <v>3406</v>
      </c>
      <c r="D221" s="7" t="s">
        <v>4116</v>
      </c>
    </row>
    <row r="222" spans="1:8" ht="105" x14ac:dyDescent="0.25">
      <c r="A222" s="7">
        <v>24346990</v>
      </c>
      <c r="B222" s="7">
        <v>12</v>
      </c>
      <c r="C222" s="8" t="s">
        <v>3407</v>
      </c>
      <c r="D222" s="7">
        <v>11</v>
      </c>
    </row>
    <row r="223" spans="1:8" ht="270" x14ac:dyDescent="0.25">
      <c r="A223" s="7">
        <v>24346990</v>
      </c>
      <c r="B223" s="7">
        <v>13</v>
      </c>
      <c r="C223" s="8" t="s">
        <v>3408</v>
      </c>
      <c r="D223" s="7" t="s">
        <v>4077</v>
      </c>
    </row>
    <row r="224" spans="1:8" ht="135" x14ac:dyDescent="0.25">
      <c r="A224" s="7">
        <v>24346990</v>
      </c>
      <c r="B224" s="7">
        <v>14</v>
      </c>
      <c r="C224" s="8" t="s">
        <v>3409</v>
      </c>
      <c r="D224" s="7" t="s">
        <v>4230</v>
      </c>
    </row>
    <row r="225" spans="1:6" ht="75" x14ac:dyDescent="0.25">
      <c r="A225" s="7">
        <v>24346990</v>
      </c>
      <c r="B225" s="7">
        <v>15</v>
      </c>
      <c r="C225" s="8" t="s">
        <v>3410</v>
      </c>
      <c r="D225" s="7" t="s">
        <v>4084</v>
      </c>
    </row>
    <row r="226" spans="1:6" ht="75" x14ac:dyDescent="0.25">
      <c r="A226" s="7">
        <v>24365125</v>
      </c>
      <c r="B226" s="7">
        <v>1</v>
      </c>
      <c r="C226" s="8" t="s">
        <v>3411</v>
      </c>
      <c r="D226" s="7" t="s">
        <v>4297</v>
      </c>
    </row>
    <row r="227" spans="1:6" ht="75" x14ac:dyDescent="0.25">
      <c r="A227" s="7">
        <v>24365125</v>
      </c>
      <c r="B227" s="7">
        <v>2</v>
      </c>
      <c r="C227" s="8" t="s">
        <v>3412</v>
      </c>
      <c r="D227" s="7" t="s">
        <v>4133</v>
      </c>
    </row>
    <row r="228" spans="1:6" ht="105" x14ac:dyDescent="0.25">
      <c r="A228" s="7">
        <v>24365125</v>
      </c>
      <c r="B228" s="7">
        <v>3</v>
      </c>
      <c r="C228" s="8" t="s">
        <v>3413</v>
      </c>
      <c r="D228" s="7" t="s">
        <v>4082</v>
      </c>
    </row>
    <row r="229" spans="1:6" ht="45" x14ac:dyDescent="0.25">
      <c r="A229" s="7">
        <v>24365125</v>
      </c>
      <c r="B229" s="7">
        <v>4</v>
      </c>
      <c r="C229" s="8" t="s">
        <v>3414</v>
      </c>
      <c r="D229" s="7" t="s">
        <v>4302</v>
      </c>
    </row>
    <row r="230" spans="1:6" ht="30" x14ac:dyDescent="0.25">
      <c r="A230" s="7">
        <v>24365125</v>
      </c>
      <c r="B230" s="7">
        <v>5</v>
      </c>
      <c r="C230" s="8" t="s">
        <v>3415</v>
      </c>
      <c r="D230" s="7" t="s">
        <v>4076</v>
      </c>
    </row>
    <row r="231" spans="1:6" ht="165" x14ac:dyDescent="0.25">
      <c r="A231" s="7">
        <v>24365125</v>
      </c>
      <c r="B231" s="7">
        <v>6</v>
      </c>
      <c r="C231" s="8" t="s">
        <v>3416</v>
      </c>
      <c r="D231" s="7">
        <v>11</v>
      </c>
    </row>
    <row r="232" spans="1:6" ht="150" x14ac:dyDescent="0.25">
      <c r="A232" s="7">
        <v>24365125</v>
      </c>
      <c r="B232" s="7">
        <v>7</v>
      </c>
      <c r="C232" s="8" t="s">
        <v>3417</v>
      </c>
      <c r="D232" s="7" t="s">
        <v>4096</v>
      </c>
    </row>
    <row r="233" spans="1:6" ht="45" x14ac:dyDescent="0.25">
      <c r="A233" s="7">
        <v>24365125</v>
      </c>
      <c r="B233" s="7">
        <v>8</v>
      </c>
      <c r="C233" s="8" t="s">
        <v>3418</v>
      </c>
      <c r="D233" s="7" t="s">
        <v>4088</v>
      </c>
    </row>
    <row r="234" spans="1:6" ht="30" x14ac:dyDescent="0.25">
      <c r="A234" s="7">
        <v>24365125</v>
      </c>
      <c r="B234" s="7">
        <v>9</v>
      </c>
      <c r="C234" s="8" t="s">
        <v>3419</v>
      </c>
      <c r="D234" s="7" t="s">
        <v>4090</v>
      </c>
    </row>
    <row r="235" spans="1:6" ht="60" x14ac:dyDescent="0.25">
      <c r="A235" s="7">
        <v>24365125</v>
      </c>
      <c r="B235" s="7">
        <v>10</v>
      </c>
      <c r="C235" s="8" t="s">
        <v>3420</v>
      </c>
      <c r="D235" s="7" t="s">
        <v>4096</v>
      </c>
    </row>
    <row r="236" spans="1:6" ht="90" x14ac:dyDescent="0.25">
      <c r="A236" s="7">
        <v>24365125</v>
      </c>
      <c r="B236" s="7">
        <v>11</v>
      </c>
      <c r="C236" s="8" t="s">
        <v>3421</v>
      </c>
      <c r="D236" s="7" t="s">
        <v>4096</v>
      </c>
      <c r="E236" s="8" t="s">
        <v>3422</v>
      </c>
      <c r="F236" s="7" t="s">
        <v>4661</v>
      </c>
    </row>
    <row r="237" spans="1:6" ht="30" x14ac:dyDescent="0.25">
      <c r="A237" s="7">
        <v>24365125</v>
      </c>
      <c r="B237" s="7">
        <v>12</v>
      </c>
      <c r="C237" s="8" t="s">
        <v>3423</v>
      </c>
      <c r="D237" s="7" t="s">
        <v>4397</v>
      </c>
    </row>
    <row r="238" spans="1:6" ht="75" x14ac:dyDescent="0.25">
      <c r="A238" s="7">
        <v>24548191</v>
      </c>
      <c r="B238" s="7">
        <v>1</v>
      </c>
      <c r="C238" s="8" t="s">
        <v>3424</v>
      </c>
      <c r="D238" s="7" t="s">
        <v>4645</v>
      </c>
    </row>
    <row r="239" spans="1:6" ht="90" x14ac:dyDescent="0.25">
      <c r="A239" s="7">
        <v>24548191</v>
      </c>
      <c r="B239" s="7">
        <v>2</v>
      </c>
      <c r="C239" s="8" t="s">
        <v>3425</v>
      </c>
      <c r="D239" s="7" t="s">
        <v>4276</v>
      </c>
      <c r="E239" s="8" t="s">
        <v>3426</v>
      </c>
      <c r="F239" s="7" t="s">
        <v>4849</v>
      </c>
    </row>
    <row r="240" spans="1:6" ht="180" x14ac:dyDescent="0.25">
      <c r="A240" s="7">
        <v>24548191</v>
      </c>
      <c r="B240" s="7">
        <v>3</v>
      </c>
      <c r="C240" s="8" t="s">
        <v>3427</v>
      </c>
      <c r="D240" s="7" t="s">
        <v>4393</v>
      </c>
    </row>
    <row r="241" spans="1:6" ht="120" x14ac:dyDescent="0.25">
      <c r="A241" s="7">
        <v>24548191</v>
      </c>
      <c r="B241" s="7">
        <v>4</v>
      </c>
      <c r="C241" s="8" t="s">
        <v>3428</v>
      </c>
      <c r="D241" s="7" t="s">
        <v>4840</v>
      </c>
    </row>
    <row r="242" spans="1:6" ht="90" x14ac:dyDescent="0.25">
      <c r="A242" s="7">
        <v>24548191</v>
      </c>
      <c r="B242" s="7">
        <v>5</v>
      </c>
      <c r="C242" s="8" t="s">
        <v>3429</v>
      </c>
      <c r="D242" s="7" t="s">
        <v>4116</v>
      </c>
    </row>
    <row r="243" spans="1:6" ht="60" x14ac:dyDescent="0.25">
      <c r="A243" s="7">
        <v>24548191</v>
      </c>
      <c r="B243" s="7">
        <v>6</v>
      </c>
      <c r="C243" s="8" t="s">
        <v>3430</v>
      </c>
      <c r="D243" s="7" t="s">
        <v>4456</v>
      </c>
      <c r="E243" s="8" t="s">
        <v>3431</v>
      </c>
      <c r="F243" s="7" t="s">
        <v>4176</v>
      </c>
    </row>
    <row r="244" spans="1:6" ht="90" x14ac:dyDescent="0.25">
      <c r="A244" s="7">
        <v>24548191</v>
      </c>
      <c r="B244" s="7">
        <v>7</v>
      </c>
      <c r="C244" s="8" t="s">
        <v>3432</v>
      </c>
      <c r="D244" s="7" t="s">
        <v>4134</v>
      </c>
    </row>
    <row r="245" spans="1:6" ht="75" x14ac:dyDescent="0.25">
      <c r="A245" s="7">
        <v>24548191</v>
      </c>
      <c r="B245" s="7">
        <v>8</v>
      </c>
      <c r="C245" s="8" t="s">
        <v>3433</v>
      </c>
      <c r="D245" s="7" t="s">
        <v>4135</v>
      </c>
      <c r="E245" s="8" t="s">
        <v>3434</v>
      </c>
      <c r="F245" s="7" t="s">
        <v>4734</v>
      </c>
    </row>
    <row r="246" spans="1:6" ht="75" x14ac:dyDescent="0.25">
      <c r="A246" s="7">
        <v>24548191</v>
      </c>
      <c r="B246" s="7">
        <v>9</v>
      </c>
      <c r="C246" s="8" t="s">
        <v>3435</v>
      </c>
      <c r="D246" s="7" t="s">
        <v>4230</v>
      </c>
    </row>
    <row r="247" spans="1:6" ht="30" x14ac:dyDescent="0.25">
      <c r="A247" s="7">
        <v>24548191</v>
      </c>
      <c r="B247" s="7">
        <v>10</v>
      </c>
      <c r="C247" s="8" t="s">
        <v>3436</v>
      </c>
      <c r="D247" s="7" t="s">
        <v>4252</v>
      </c>
    </row>
    <row r="248" spans="1:6" ht="105" x14ac:dyDescent="0.25">
      <c r="A248" s="7">
        <v>24548191</v>
      </c>
      <c r="B248" s="7">
        <v>11</v>
      </c>
      <c r="C248" s="8" t="s">
        <v>3437</v>
      </c>
      <c r="D248" s="7" t="s">
        <v>4273</v>
      </c>
    </row>
    <row r="249" spans="1:6" ht="90" x14ac:dyDescent="0.25">
      <c r="A249" s="7">
        <v>24602137</v>
      </c>
      <c r="B249" s="7">
        <v>1</v>
      </c>
      <c r="C249" s="8" t="s">
        <v>3438</v>
      </c>
      <c r="D249" s="7" t="s">
        <v>4841</v>
      </c>
    </row>
    <row r="250" spans="1:6" ht="60" x14ac:dyDescent="0.25">
      <c r="A250" s="7">
        <v>24602137</v>
      </c>
      <c r="B250" s="7">
        <v>2</v>
      </c>
      <c r="C250" s="8" t="s">
        <v>3439</v>
      </c>
      <c r="D250" s="7" t="s">
        <v>4159</v>
      </c>
    </row>
    <row r="251" spans="1:6" ht="120" x14ac:dyDescent="0.25">
      <c r="A251" s="7">
        <v>24602137</v>
      </c>
      <c r="B251" s="7">
        <v>3</v>
      </c>
      <c r="C251" s="8" t="s">
        <v>3440</v>
      </c>
      <c r="D251" s="7" t="s">
        <v>4295</v>
      </c>
    </row>
    <row r="252" spans="1:6" ht="90" x14ac:dyDescent="0.25">
      <c r="A252" s="7">
        <v>24602137</v>
      </c>
      <c r="B252" s="7">
        <v>4</v>
      </c>
      <c r="C252" s="8" t="s">
        <v>3441</v>
      </c>
      <c r="D252" s="7" t="s">
        <v>4082</v>
      </c>
    </row>
    <row r="253" spans="1:6" ht="45" x14ac:dyDescent="0.25">
      <c r="A253" s="7">
        <v>24602137</v>
      </c>
      <c r="B253" s="7">
        <v>5</v>
      </c>
      <c r="C253" s="8" t="s">
        <v>3442</v>
      </c>
      <c r="D253" s="7" t="s">
        <v>4083</v>
      </c>
    </row>
    <row r="254" spans="1:6" ht="75" x14ac:dyDescent="0.25">
      <c r="A254" s="7">
        <v>24602137</v>
      </c>
      <c r="B254" s="7">
        <v>6</v>
      </c>
      <c r="C254" s="8" t="s">
        <v>3443</v>
      </c>
      <c r="D254" s="7" t="s">
        <v>4393</v>
      </c>
    </row>
    <row r="255" spans="1:6" ht="45" x14ac:dyDescent="0.25">
      <c r="A255" s="7">
        <v>24602137</v>
      </c>
      <c r="B255" s="7">
        <v>7</v>
      </c>
      <c r="C255" s="8" t="s">
        <v>3444</v>
      </c>
      <c r="D255" s="7" t="s">
        <v>4152</v>
      </c>
    </row>
    <row r="256" spans="1:6" ht="150" x14ac:dyDescent="0.25">
      <c r="A256" s="7">
        <v>24602137</v>
      </c>
      <c r="B256" s="7">
        <v>8</v>
      </c>
      <c r="C256" s="8" t="s">
        <v>3445</v>
      </c>
      <c r="D256" s="7" t="s">
        <v>4461</v>
      </c>
      <c r="E256" s="8" t="s">
        <v>3446</v>
      </c>
      <c r="F256" s="7" t="s">
        <v>4177</v>
      </c>
    </row>
    <row r="257" spans="1:8" ht="135" x14ac:dyDescent="0.25">
      <c r="A257" s="7">
        <v>24602137</v>
      </c>
      <c r="B257" s="7">
        <v>9</v>
      </c>
      <c r="C257" s="8" t="s">
        <v>3447</v>
      </c>
      <c r="D257" s="7" t="s">
        <v>4136</v>
      </c>
      <c r="E257" s="8" t="s">
        <v>3448</v>
      </c>
      <c r="F257" s="7" t="s">
        <v>4666</v>
      </c>
      <c r="G257" s="8" t="s">
        <v>3449</v>
      </c>
      <c r="H257" s="7" t="s">
        <v>4191</v>
      </c>
    </row>
    <row r="258" spans="1:8" ht="90" x14ac:dyDescent="0.25">
      <c r="A258" s="7">
        <v>24602137</v>
      </c>
      <c r="B258" s="7">
        <v>10</v>
      </c>
      <c r="C258" s="8" t="s">
        <v>3450</v>
      </c>
      <c r="D258" s="7" t="s">
        <v>4152</v>
      </c>
      <c r="E258" s="8" t="s">
        <v>3451</v>
      </c>
      <c r="F258" s="7" t="s">
        <v>4178</v>
      </c>
    </row>
    <row r="259" spans="1:8" ht="75" x14ac:dyDescent="0.25">
      <c r="A259" s="7">
        <v>24602137</v>
      </c>
      <c r="B259" s="7">
        <v>11</v>
      </c>
      <c r="C259" s="8" t="s">
        <v>3452</v>
      </c>
      <c r="D259" s="7" t="s">
        <v>4439</v>
      </c>
    </row>
    <row r="260" spans="1:8" ht="60" x14ac:dyDescent="0.25">
      <c r="A260" s="7">
        <v>24627290</v>
      </c>
      <c r="B260" s="7">
        <v>1</v>
      </c>
      <c r="C260" s="8" t="s">
        <v>3453</v>
      </c>
      <c r="D260" s="7" t="s">
        <v>4599</v>
      </c>
    </row>
    <row r="261" spans="1:8" ht="75" x14ac:dyDescent="0.25">
      <c r="A261" s="7">
        <v>24627290</v>
      </c>
      <c r="B261" s="7">
        <v>2</v>
      </c>
      <c r="C261" s="8" t="s">
        <v>3454</v>
      </c>
      <c r="D261" s="7" t="s">
        <v>4111</v>
      </c>
    </row>
    <row r="262" spans="1:8" ht="90" x14ac:dyDescent="0.25">
      <c r="A262" s="7">
        <v>24627290</v>
      </c>
      <c r="B262" s="7">
        <v>3</v>
      </c>
      <c r="C262" s="8" t="s">
        <v>3455</v>
      </c>
      <c r="D262" s="7" t="s">
        <v>4622</v>
      </c>
    </row>
    <row r="263" spans="1:8" ht="90" x14ac:dyDescent="0.25">
      <c r="A263" s="7">
        <v>24627290</v>
      </c>
      <c r="B263" s="7">
        <v>4</v>
      </c>
      <c r="C263" s="8" t="s">
        <v>3456</v>
      </c>
      <c r="D263" s="7" t="s">
        <v>4253</v>
      </c>
    </row>
    <row r="264" spans="1:8" ht="90" x14ac:dyDescent="0.25">
      <c r="A264" s="7">
        <v>24627290</v>
      </c>
      <c r="B264" s="7">
        <v>5</v>
      </c>
      <c r="C264" s="8" t="s">
        <v>3457</v>
      </c>
      <c r="D264" s="7" t="s">
        <v>4082</v>
      </c>
    </row>
    <row r="265" spans="1:8" ht="120" x14ac:dyDescent="0.25">
      <c r="A265" s="7">
        <v>24627290</v>
      </c>
      <c r="B265" s="7">
        <v>6</v>
      </c>
      <c r="C265" s="8" t="s">
        <v>3458</v>
      </c>
      <c r="D265" s="7" t="s">
        <v>4705</v>
      </c>
    </row>
    <row r="266" spans="1:8" ht="60" x14ac:dyDescent="0.25">
      <c r="A266" s="7">
        <v>24627290</v>
      </c>
      <c r="B266" s="7">
        <v>7</v>
      </c>
      <c r="C266" s="8" t="s">
        <v>3459</v>
      </c>
      <c r="D266" s="7" t="s">
        <v>4263</v>
      </c>
    </row>
    <row r="267" spans="1:8" ht="60" x14ac:dyDescent="0.25">
      <c r="A267" s="7">
        <v>24627290</v>
      </c>
      <c r="B267" s="7">
        <v>8</v>
      </c>
      <c r="C267" s="8" t="s">
        <v>3460</v>
      </c>
      <c r="D267" s="7" t="s">
        <v>4263</v>
      </c>
    </row>
    <row r="268" spans="1:8" ht="75" x14ac:dyDescent="0.25">
      <c r="A268" s="7">
        <v>24627290</v>
      </c>
      <c r="B268" s="7">
        <v>9</v>
      </c>
      <c r="C268" s="8" t="s">
        <v>3461</v>
      </c>
      <c r="D268" s="7" t="s">
        <v>4406</v>
      </c>
    </row>
    <row r="269" spans="1:8" ht="60" x14ac:dyDescent="0.25">
      <c r="A269" s="7">
        <v>24627290</v>
      </c>
      <c r="B269" s="7">
        <v>10</v>
      </c>
      <c r="C269" s="8" t="s">
        <v>3462</v>
      </c>
      <c r="D269" s="7" t="s">
        <v>4461</v>
      </c>
    </row>
    <row r="270" spans="1:8" ht="60" x14ac:dyDescent="0.25">
      <c r="A270" s="7">
        <v>24627290</v>
      </c>
      <c r="B270" s="7">
        <v>11</v>
      </c>
      <c r="C270" s="8" t="s">
        <v>3463</v>
      </c>
      <c r="D270" s="7" t="s">
        <v>4230</v>
      </c>
      <c r="E270" s="8" t="s">
        <v>3464</v>
      </c>
      <c r="F270" s="7" t="s">
        <v>4666</v>
      </c>
    </row>
    <row r="271" spans="1:8" ht="45" x14ac:dyDescent="0.25">
      <c r="A271" s="7">
        <v>24627290</v>
      </c>
      <c r="B271" s="7">
        <v>12</v>
      </c>
      <c r="C271" s="8" t="s">
        <v>3465</v>
      </c>
      <c r="D271" s="7" t="s">
        <v>4235</v>
      </c>
    </row>
    <row r="272" spans="1:8" ht="45" x14ac:dyDescent="0.25">
      <c r="A272" s="7">
        <v>24627290</v>
      </c>
      <c r="B272" s="7">
        <v>13</v>
      </c>
      <c r="C272" s="8" t="s">
        <v>3466</v>
      </c>
      <c r="D272" s="7" t="s">
        <v>4084</v>
      </c>
      <c r="E272" s="8" t="s">
        <v>3467</v>
      </c>
      <c r="F272" s="7" t="s">
        <v>4663</v>
      </c>
    </row>
    <row r="273" spans="1:6" ht="60" x14ac:dyDescent="0.25">
      <c r="A273" s="7">
        <v>24627290</v>
      </c>
      <c r="B273" s="7">
        <v>14</v>
      </c>
      <c r="C273" s="8" t="s">
        <v>3468</v>
      </c>
      <c r="D273" s="7" t="s">
        <v>4084</v>
      </c>
      <c r="E273" s="8" t="s">
        <v>3469</v>
      </c>
      <c r="F273" s="7" t="s">
        <v>4179</v>
      </c>
    </row>
    <row r="274" spans="1:6" ht="60" x14ac:dyDescent="0.25">
      <c r="A274" s="7">
        <v>24657899</v>
      </c>
      <c r="B274" s="7">
        <v>1</v>
      </c>
      <c r="C274" s="8" t="s">
        <v>3470</v>
      </c>
      <c r="D274" s="7" t="s">
        <v>4084</v>
      </c>
    </row>
    <row r="275" spans="1:6" ht="60" x14ac:dyDescent="0.25">
      <c r="A275" s="7">
        <v>24657899</v>
      </c>
      <c r="B275" s="7">
        <v>2</v>
      </c>
      <c r="C275" s="8" t="s">
        <v>3471</v>
      </c>
      <c r="D275" s="7" t="s">
        <v>4092</v>
      </c>
    </row>
    <row r="276" spans="1:6" ht="105" x14ac:dyDescent="0.25">
      <c r="A276" s="7">
        <v>24657899</v>
      </c>
      <c r="B276" s="7">
        <v>3</v>
      </c>
      <c r="C276" s="8" t="s">
        <v>3472</v>
      </c>
      <c r="D276" s="7" t="s">
        <v>4152</v>
      </c>
    </row>
    <row r="277" spans="1:6" ht="120" x14ac:dyDescent="0.25">
      <c r="A277" s="7">
        <v>24657899</v>
      </c>
      <c r="B277" s="7">
        <v>4</v>
      </c>
      <c r="C277" s="8" t="s">
        <v>3473</v>
      </c>
      <c r="D277" s="7" t="s">
        <v>4085</v>
      </c>
    </row>
    <row r="278" spans="1:6" ht="30" x14ac:dyDescent="0.25">
      <c r="A278" s="7">
        <v>24657899</v>
      </c>
      <c r="B278" s="7">
        <v>5</v>
      </c>
      <c r="C278" s="8" t="s">
        <v>3474</v>
      </c>
      <c r="D278" s="7" t="s">
        <v>4160</v>
      </c>
    </row>
    <row r="279" spans="1:6" ht="135" x14ac:dyDescent="0.25">
      <c r="A279" s="7">
        <v>24657899</v>
      </c>
      <c r="B279" s="7">
        <v>6</v>
      </c>
      <c r="C279" s="8" t="s">
        <v>3475</v>
      </c>
      <c r="D279" s="7" t="s">
        <v>4269</v>
      </c>
    </row>
    <row r="280" spans="1:6" ht="75" x14ac:dyDescent="0.25">
      <c r="A280" s="7">
        <v>24657899</v>
      </c>
      <c r="B280" s="7">
        <v>7</v>
      </c>
      <c r="C280" s="8" t="s">
        <v>3476</v>
      </c>
      <c r="D280" s="7" t="s">
        <v>4083</v>
      </c>
    </row>
    <row r="281" spans="1:6" ht="45" x14ac:dyDescent="0.25">
      <c r="A281" s="7">
        <v>24657899</v>
      </c>
      <c r="B281" s="7">
        <v>8</v>
      </c>
      <c r="C281" s="8" t="s">
        <v>3477</v>
      </c>
      <c r="D281" s="7" t="s">
        <v>4097</v>
      </c>
    </row>
    <row r="282" spans="1:6" ht="120" x14ac:dyDescent="0.25">
      <c r="A282" s="7">
        <v>24657899</v>
      </c>
      <c r="B282" s="7">
        <v>9</v>
      </c>
      <c r="C282" s="8" t="s">
        <v>3478</v>
      </c>
      <c r="D282" s="7" t="s">
        <v>4077</v>
      </c>
    </row>
    <row r="283" spans="1:6" ht="150" x14ac:dyDescent="0.25">
      <c r="A283" s="7">
        <v>24657899</v>
      </c>
      <c r="B283" s="7">
        <v>10</v>
      </c>
      <c r="C283" s="8" t="s">
        <v>3479</v>
      </c>
      <c r="D283" s="7" t="s">
        <v>4089</v>
      </c>
    </row>
    <row r="284" spans="1:6" ht="45" x14ac:dyDescent="0.25">
      <c r="A284" s="7">
        <v>24657899</v>
      </c>
      <c r="B284" s="7">
        <v>11</v>
      </c>
      <c r="C284" s="8" t="s">
        <v>3480</v>
      </c>
      <c r="D284" s="7" t="s">
        <v>4397</v>
      </c>
      <c r="E284" s="8" t="s">
        <v>3481</v>
      </c>
      <c r="F284" s="7" t="s">
        <v>4180</v>
      </c>
    </row>
    <row r="285" spans="1:6" ht="90" x14ac:dyDescent="0.25">
      <c r="A285" s="7">
        <v>24657899</v>
      </c>
      <c r="B285" s="7">
        <v>12</v>
      </c>
      <c r="C285" s="8" t="s">
        <v>3482</v>
      </c>
      <c r="D285" s="7" t="s">
        <v>4137</v>
      </c>
    </row>
    <row r="286" spans="1:6" ht="60" x14ac:dyDescent="0.25">
      <c r="A286" s="7">
        <v>24657899</v>
      </c>
      <c r="B286" s="7">
        <v>13</v>
      </c>
      <c r="C286" s="8" t="s">
        <v>3483</v>
      </c>
      <c r="D286" s="7" t="s">
        <v>4230</v>
      </c>
    </row>
    <row r="287" spans="1:6" ht="30" x14ac:dyDescent="0.25">
      <c r="A287" s="7">
        <v>24657899</v>
      </c>
      <c r="B287" s="7">
        <v>14</v>
      </c>
      <c r="C287" s="8" t="s">
        <v>3484</v>
      </c>
      <c r="D287" s="7" t="s">
        <v>4091</v>
      </c>
    </row>
    <row r="288" spans="1:6" ht="60" x14ac:dyDescent="0.25">
      <c r="A288" s="7">
        <v>24659754</v>
      </c>
      <c r="B288" s="7">
        <v>1</v>
      </c>
      <c r="C288" s="8" t="s">
        <v>3485</v>
      </c>
      <c r="D288" s="7" t="s">
        <v>4700</v>
      </c>
    </row>
    <row r="289" spans="1:6" ht="60" x14ac:dyDescent="0.25">
      <c r="A289" s="7">
        <v>24659754</v>
      </c>
      <c r="B289" s="7">
        <v>2</v>
      </c>
      <c r="C289" s="8" t="s">
        <v>3486</v>
      </c>
      <c r="D289" s="7" t="s">
        <v>4138</v>
      </c>
    </row>
    <row r="290" spans="1:6" ht="75" x14ac:dyDescent="0.25">
      <c r="A290" s="7">
        <v>24659754</v>
      </c>
      <c r="B290" s="7">
        <v>3</v>
      </c>
      <c r="C290" s="8" t="s">
        <v>3487</v>
      </c>
      <c r="D290" s="7" t="s">
        <v>4130</v>
      </c>
    </row>
    <row r="291" spans="1:6" ht="45" x14ac:dyDescent="0.25">
      <c r="A291" s="7">
        <v>24659754</v>
      </c>
      <c r="B291" s="7">
        <v>4</v>
      </c>
      <c r="C291" s="8" t="s">
        <v>3488</v>
      </c>
      <c r="D291" s="7" t="s">
        <v>4139</v>
      </c>
    </row>
    <row r="292" spans="1:6" ht="90" x14ac:dyDescent="0.25">
      <c r="A292" s="7">
        <v>24659754</v>
      </c>
      <c r="B292" s="7">
        <v>5</v>
      </c>
      <c r="C292" s="8" t="s">
        <v>3489</v>
      </c>
      <c r="D292" s="7" t="s">
        <v>4253</v>
      </c>
    </row>
    <row r="293" spans="1:6" ht="75" x14ac:dyDescent="0.25">
      <c r="A293" s="7">
        <v>24659754</v>
      </c>
      <c r="B293" s="7">
        <v>6</v>
      </c>
      <c r="C293" s="8" t="s">
        <v>3490</v>
      </c>
      <c r="D293" s="7" t="s">
        <v>4595</v>
      </c>
    </row>
    <row r="294" spans="1:6" ht="90" x14ac:dyDescent="0.25">
      <c r="A294" s="7">
        <v>24659754</v>
      </c>
      <c r="B294" s="7">
        <v>7</v>
      </c>
      <c r="C294" s="8" t="s">
        <v>3491</v>
      </c>
      <c r="D294" s="7" t="s">
        <v>4253</v>
      </c>
    </row>
    <row r="295" spans="1:6" ht="75" x14ac:dyDescent="0.25">
      <c r="A295" s="7">
        <v>24659754</v>
      </c>
      <c r="B295" s="7">
        <v>8</v>
      </c>
      <c r="C295" s="8" t="s">
        <v>3492</v>
      </c>
      <c r="D295" s="7" t="s">
        <v>4842</v>
      </c>
    </row>
    <row r="296" spans="1:6" ht="45" x14ac:dyDescent="0.25">
      <c r="A296" s="7">
        <v>24659754</v>
      </c>
      <c r="B296" s="7">
        <v>9</v>
      </c>
      <c r="C296" s="8" t="s">
        <v>3493</v>
      </c>
      <c r="D296" s="7" t="s">
        <v>4140</v>
      </c>
    </row>
    <row r="297" spans="1:6" ht="45" x14ac:dyDescent="0.25">
      <c r="A297" s="7">
        <v>24659754</v>
      </c>
      <c r="B297" s="7">
        <v>10</v>
      </c>
      <c r="C297" s="8" t="s">
        <v>3494</v>
      </c>
      <c r="D297" s="7" t="s">
        <v>4141</v>
      </c>
    </row>
    <row r="298" spans="1:6" ht="30" x14ac:dyDescent="0.25">
      <c r="A298" s="7">
        <v>24659754</v>
      </c>
      <c r="B298" s="7">
        <v>11</v>
      </c>
      <c r="C298" s="8" t="s">
        <v>3495</v>
      </c>
      <c r="D298" s="7" t="s">
        <v>4635</v>
      </c>
    </row>
    <row r="299" spans="1:6" ht="45" x14ac:dyDescent="0.25">
      <c r="A299" s="7">
        <v>24659754</v>
      </c>
      <c r="B299" s="7">
        <v>12</v>
      </c>
      <c r="C299" s="8" t="s">
        <v>3496</v>
      </c>
      <c r="D299" s="7" t="s">
        <v>4096</v>
      </c>
    </row>
    <row r="300" spans="1:6" ht="90" x14ac:dyDescent="0.25">
      <c r="A300" s="7">
        <v>24659754</v>
      </c>
      <c r="B300" s="7">
        <v>13</v>
      </c>
      <c r="C300" s="8" t="s">
        <v>3497</v>
      </c>
      <c r="D300" s="7" t="s">
        <v>4699</v>
      </c>
      <c r="E300" s="8" t="s">
        <v>3498</v>
      </c>
      <c r="F300" s="7" t="s">
        <v>4325</v>
      </c>
    </row>
    <row r="301" spans="1:6" ht="75" x14ac:dyDescent="0.25">
      <c r="A301" s="7">
        <v>24659754</v>
      </c>
      <c r="B301" s="7">
        <v>14</v>
      </c>
      <c r="C301" s="8" t="s">
        <v>3499</v>
      </c>
      <c r="D301" s="7" t="s">
        <v>4096</v>
      </c>
    </row>
    <row r="302" spans="1:6" ht="120" x14ac:dyDescent="0.25">
      <c r="A302" s="7">
        <v>24677117</v>
      </c>
      <c r="B302" s="7">
        <v>1</v>
      </c>
      <c r="C302" s="8" t="s">
        <v>3500</v>
      </c>
      <c r="D302" s="7" t="s">
        <v>4599</v>
      </c>
    </row>
    <row r="303" spans="1:6" ht="105" x14ac:dyDescent="0.25">
      <c r="A303" s="7">
        <v>24677117</v>
      </c>
      <c r="B303" s="7">
        <v>2</v>
      </c>
      <c r="C303" s="8" t="s">
        <v>3501</v>
      </c>
      <c r="D303" s="7" t="s">
        <v>4843</v>
      </c>
    </row>
    <row r="304" spans="1:6" ht="165" x14ac:dyDescent="0.25">
      <c r="A304" s="7">
        <v>24677117</v>
      </c>
      <c r="B304" s="7">
        <v>3</v>
      </c>
      <c r="C304" s="8" t="s">
        <v>3502</v>
      </c>
      <c r="D304" s="7">
        <v>11</v>
      </c>
    </row>
    <row r="305" spans="1:6" ht="165" x14ac:dyDescent="0.25">
      <c r="A305" s="7">
        <v>24677117</v>
      </c>
      <c r="B305" s="7">
        <v>4</v>
      </c>
      <c r="C305" s="8" t="s">
        <v>3503</v>
      </c>
      <c r="D305" s="7" t="s">
        <v>4082</v>
      </c>
    </row>
    <row r="306" spans="1:6" ht="90" x14ac:dyDescent="0.25">
      <c r="A306" s="7">
        <v>24677117</v>
      </c>
      <c r="B306" s="7">
        <v>5</v>
      </c>
      <c r="C306" s="8" t="s">
        <v>3504</v>
      </c>
      <c r="D306" s="7" t="s">
        <v>4419</v>
      </c>
      <c r="E306" s="8" t="s">
        <v>3505</v>
      </c>
      <c r="F306" s="7" t="s">
        <v>4850</v>
      </c>
    </row>
    <row r="307" spans="1:6" ht="75" x14ac:dyDescent="0.25">
      <c r="A307" s="7">
        <v>24677117</v>
      </c>
      <c r="B307" s="7">
        <v>6</v>
      </c>
      <c r="C307" s="8" t="s">
        <v>3506</v>
      </c>
      <c r="D307" s="7" t="s">
        <v>4142</v>
      </c>
      <c r="E307" s="8" t="s">
        <v>3507</v>
      </c>
      <c r="F307" s="7" t="s">
        <v>4181</v>
      </c>
    </row>
    <row r="308" spans="1:6" ht="120" x14ac:dyDescent="0.25">
      <c r="A308" s="7">
        <v>24677117</v>
      </c>
      <c r="B308" s="7">
        <v>7</v>
      </c>
      <c r="C308" s="8" t="s">
        <v>3508</v>
      </c>
      <c r="D308" s="7" t="s">
        <v>4079</v>
      </c>
      <c r="E308" s="8" t="s">
        <v>3509</v>
      </c>
      <c r="F308" s="7" t="s">
        <v>4851</v>
      </c>
    </row>
    <row r="309" spans="1:6" ht="75" x14ac:dyDescent="0.25">
      <c r="A309" s="7">
        <v>24677117</v>
      </c>
      <c r="B309" s="7">
        <v>8</v>
      </c>
      <c r="C309" s="8" t="s">
        <v>3510</v>
      </c>
      <c r="D309" s="7" t="s">
        <v>4646</v>
      </c>
      <c r="E309" s="8" t="s">
        <v>3511</v>
      </c>
      <c r="F309" s="7" t="s">
        <v>4666</v>
      </c>
    </row>
    <row r="310" spans="1:6" ht="105" x14ac:dyDescent="0.25">
      <c r="A310" s="7">
        <v>24677117</v>
      </c>
      <c r="B310" s="7">
        <v>9</v>
      </c>
      <c r="C310" s="8" t="s">
        <v>3512</v>
      </c>
      <c r="D310" s="7" t="s">
        <v>4725</v>
      </c>
    </row>
    <row r="311" spans="1:6" ht="105" x14ac:dyDescent="0.25">
      <c r="A311" s="7">
        <v>24721890</v>
      </c>
      <c r="B311" s="7">
        <v>1</v>
      </c>
      <c r="C311" s="8" t="s">
        <v>3513</v>
      </c>
      <c r="D311" s="7" t="s">
        <v>4297</v>
      </c>
    </row>
    <row r="312" spans="1:6" ht="90" x14ac:dyDescent="0.25">
      <c r="A312" s="7">
        <v>24721890</v>
      </c>
      <c r="B312" s="7">
        <v>2</v>
      </c>
      <c r="C312" s="8" t="s">
        <v>3514</v>
      </c>
      <c r="D312" s="7" t="s">
        <v>4101</v>
      </c>
      <c r="E312" s="8" t="s">
        <v>3515</v>
      </c>
      <c r="F312" s="7" t="s">
        <v>4182</v>
      </c>
    </row>
    <row r="313" spans="1:6" ht="165" x14ac:dyDescent="0.25">
      <c r="A313" s="7">
        <v>24721890</v>
      </c>
      <c r="B313" s="7">
        <v>3</v>
      </c>
      <c r="C313" s="8" t="s">
        <v>3516</v>
      </c>
      <c r="D313" s="7" t="s">
        <v>4083</v>
      </c>
    </row>
    <row r="314" spans="1:6" ht="195" x14ac:dyDescent="0.25">
      <c r="A314" s="7">
        <v>24721890</v>
      </c>
      <c r="B314" s="7">
        <v>4</v>
      </c>
      <c r="C314" s="8" t="s">
        <v>3517</v>
      </c>
      <c r="D314" s="7" t="s">
        <v>4269</v>
      </c>
    </row>
    <row r="315" spans="1:6" ht="135" x14ac:dyDescent="0.25">
      <c r="A315" s="7">
        <v>24721890</v>
      </c>
      <c r="B315" s="7">
        <v>5</v>
      </c>
      <c r="C315" s="8" t="s">
        <v>3518</v>
      </c>
      <c r="D315" s="7" t="s">
        <v>4412</v>
      </c>
    </row>
    <row r="316" spans="1:6" ht="105" x14ac:dyDescent="0.25">
      <c r="A316" s="7">
        <v>24721890</v>
      </c>
      <c r="B316" s="7">
        <v>6</v>
      </c>
      <c r="C316" s="8" t="s">
        <v>3519</v>
      </c>
      <c r="D316" s="7" t="s">
        <v>4096</v>
      </c>
      <c r="E316" s="8" t="s">
        <v>3520</v>
      </c>
      <c r="F316" s="7" t="s">
        <v>4180</v>
      </c>
    </row>
    <row r="317" spans="1:6" ht="105" x14ac:dyDescent="0.25">
      <c r="A317" s="7">
        <v>24721890</v>
      </c>
      <c r="B317" s="7">
        <v>7</v>
      </c>
      <c r="C317" s="8" t="s">
        <v>3521</v>
      </c>
      <c r="D317" s="7" t="s">
        <v>4161</v>
      </c>
    </row>
    <row r="318" spans="1:6" ht="180" x14ac:dyDescent="0.25">
      <c r="A318" s="7">
        <v>24721890</v>
      </c>
      <c r="B318" s="7">
        <v>8</v>
      </c>
      <c r="C318" s="8" t="s">
        <v>3522</v>
      </c>
      <c r="D318" s="7" t="s">
        <v>4162</v>
      </c>
    </row>
    <row r="319" spans="1:6" ht="45" x14ac:dyDescent="0.25">
      <c r="A319" s="7">
        <v>24721890</v>
      </c>
      <c r="B319" s="7">
        <v>9</v>
      </c>
      <c r="C319" s="8" t="s">
        <v>3523</v>
      </c>
      <c r="D319" s="7" t="s">
        <v>4143</v>
      </c>
    </row>
    <row r="320" spans="1:6" ht="105" x14ac:dyDescent="0.25">
      <c r="A320" s="7">
        <v>24721890</v>
      </c>
      <c r="B320" s="7">
        <v>10</v>
      </c>
      <c r="C320" s="8" t="s">
        <v>3524</v>
      </c>
      <c r="D320" s="7" t="s">
        <v>4090</v>
      </c>
    </row>
    <row r="321" spans="1:4" ht="105" x14ac:dyDescent="0.25">
      <c r="A321" s="7">
        <v>24721890</v>
      </c>
      <c r="B321" s="7">
        <v>11</v>
      </c>
      <c r="C321" s="8" t="s">
        <v>3525</v>
      </c>
      <c r="D321" s="7" t="s">
        <v>4235</v>
      </c>
    </row>
    <row r="322" spans="1:4" ht="45" x14ac:dyDescent="0.25">
      <c r="A322" s="7">
        <v>24721890</v>
      </c>
      <c r="B322" s="7">
        <v>12</v>
      </c>
      <c r="C322" s="8" t="s">
        <v>3526</v>
      </c>
      <c r="D322" s="7" t="s">
        <v>4273</v>
      </c>
    </row>
    <row r="323" spans="1:4" ht="75" x14ac:dyDescent="0.25">
      <c r="A323" s="7">
        <v>24755135</v>
      </c>
      <c r="B323" s="7">
        <v>1</v>
      </c>
      <c r="C323" s="8" t="s">
        <v>3527</v>
      </c>
      <c r="D323" s="7" t="s">
        <v>4152</v>
      </c>
    </row>
    <row r="324" spans="1:4" ht="165" x14ac:dyDescent="0.25">
      <c r="A324" s="7">
        <v>24755135</v>
      </c>
      <c r="B324" s="7">
        <v>2</v>
      </c>
      <c r="C324" s="8" t="s">
        <v>3528</v>
      </c>
      <c r="D324" s="7" t="s">
        <v>4759</v>
      </c>
    </row>
    <row r="325" spans="1:4" ht="105" x14ac:dyDescent="0.25">
      <c r="A325" s="7">
        <v>24755135</v>
      </c>
      <c r="B325" s="7">
        <v>3</v>
      </c>
      <c r="C325" s="8" t="s">
        <v>3529</v>
      </c>
      <c r="D325" s="7" t="s">
        <v>4419</v>
      </c>
    </row>
    <row r="326" spans="1:4" ht="60" x14ac:dyDescent="0.25">
      <c r="A326" s="7">
        <v>24755135</v>
      </c>
      <c r="B326" s="7">
        <v>4</v>
      </c>
      <c r="C326" s="8" t="s">
        <v>3530</v>
      </c>
      <c r="D326" s="7" t="s">
        <v>4629</v>
      </c>
    </row>
    <row r="327" spans="1:4" ht="45" x14ac:dyDescent="0.25">
      <c r="A327" s="7">
        <v>24755135</v>
      </c>
      <c r="B327" s="7">
        <v>5</v>
      </c>
      <c r="C327" s="8" t="s">
        <v>3531</v>
      </c>
      <c r="D327" s="7" t="s">
        <v>4144</v>
      </c>
    </row>
    <row r="328" spans="1:4" ht="45" x14ac:dyDescent="0.25">
      <c r="A328" s="7">
        <v>24755135</v>
      </c>
      <c r="B328" s="7">
        <v>6</v>
      </c>
      <c r="C328" s="8" t="s">
        <v>3532</v>
      </c>
      <c r="D328" s="7" t="s">
        <v>4145</v>
      </c>
    </row>
    <row r="329" spans="1:4" ht="45" x14ac:dyDescent="0.25">
      <c r="A329" s="7">
        <v>24755135</v>
      </c>
      <c r="B329" s="7">
        <v>7</v>
      </c>
      <c r="C329" s="8" t="s">
        <v>3533</v>
      </c>
      <c r="D329" s="7" t="s">
        <v>4595</v>
      </c>
    </row>
    <row r="330" spans="1:4" ht="60" x14ac:dyDescent="0.25">
      <c r="A330" s="7">
        <v>24755135</v>
      </c>
      <c r="B330" s="7">
        <v>8</v>
      </c>
      <c r="C330" s="8" t="s">
        <v>3534</v>
      </c>
      <c r="D330" s="7" t="s">
        <v>4844</v>
      </c>
    </row>
    <row r="331" spans="1:4" ht="45" x14ac:dyDescent="0.25">
      <c r="A331" s="7">
        <v>24755135</v>
      </c>
      <c r="B331" s="7">
        <v>9</v>
      </c>
      <c r="C331" s="8" t="s">
        <v>3535</v>
      </c>
      <c r="D331" s="7" t="s">
        <v>4629</v>
      </c>
    </row>
    <row r="332" spans="1:4" ht="90" x14ac:dyDescent="0.25">
      <c r="A332" s="7">
        <v>24755135</v>
      </c>
      <c r="B332" s="7">
        <v>10</v>
      </c>
      <c r="C332" s="8" t="s">
        <v>3536</v>
      </c>
      <c r="D332" s="7" t="s">
        <v>4412</v>
      </c>
    </row>
    <row r="333" spans="1:4" ht="90" x14ac:dyDescent="0.25">
      <c r="A333" s="7">
        <v>24755135</v>
      </c>
      <c r="B333" s="7">
        <v>11</v>
      </c>
      <c r="C333" s="8" t="s">
        <v>3537</v>
      </c>
      <c r="D333" s="7" t="s">
        <v>4263</v>
      </c>
    </row>
    <row r="334" spans="1:4" ht="105" x14ac:dyDescent="0.25">
      <c r="A334" s="7">
        <v>24755135</v>
      </c>
      <c r="B334" s="7">
        <v>12</v>
      </c>
      <c r="C334" s="8" t="s">
        <v>3538</v>
      </c>
      <c r="D334" s="7" t="s">
        <v>4146</v>
      </c>
    </row>
    <row r="335" spans="1:4" ht="90" x14ac:dyDescent="0.25">
      <c r="A335" s="7">
        <v>24755135</v>
      </c>
      <c r="B335" s="7">
        <v>13</v>
      </c>
      <c r="C335" s="8" t="s">
        <v>3539</v>
      </c>
      <c r="D335" s="7" t="s">
        <v>4083</v>
      </c>
    </row>
    <row r="336" spans="1:4" ht="90" x14ac:dyDescent="0.25">
      <c r="A336" s="7">
        <v>24755135</v>
      </c>
      <c r="B336" s="7">
        <v>14</v>
      </c>
      <c r="C336" s="8" t="s">
        <v>3540</v>
      </c>
      <c r="D336" s="7">
        <v>11</v>
      </c>
    </row>
    <row r="337" spans="1:6" ht="90" x14ac:dyDescent="0.25">
      <c r="A337" s="7">
        <v>24755135</v>
      </c>
      <c r="B337" s="7">
        <v>15</v>
      </c>
      <c r="C337" s="8" t="s">
        <v>3541</v>
      </c>
      <c r="D337" s="7" t="s">
        <v>4097</v>
      </c>
    </row>
    <row r="338" spans="1:6" ht="75" x14ac:dyDescent="0.25">
      <c r="A338" s="7">
        <v>24755135</v>
      </c>
      <c r="B338" s="7">
        <v>16</v>
      </c>
      <c r="C338" s="8" t="s">
        <v>3542</v>
      </c>
      <c r="D338" s="7" t="s">
        <v>4137</v>
      </c>
    </row>
    <row r="339" spans="1:6" ht="60" x14ac:dyDescent="0.25">
      <c r="A339" s="7">
        <v>24755135</v>
      </c>
      <c r="B339" s="7">
        <v>17</v>
      </c>
      <c r="C339" s="8" t="s">
        <v>3543</v>
      </c>
      <c r="D339" s="7" t="s">
        <v>4634</v>
      </c>
    </row>
    <row r="340" spans="1:6" ht="45" x14ac:dyDescent="0.25">
      <c r="A340" s="7">
        <v>24755135</v>
      </c>
      <c r="B340" s="7">
        <v>18</v>
      </c>
      <c r="C340" s="8" t="s">
        <v>3544</v>
      </c>
      <c r="D340" s="7" t="s">
        <v>4136</v>
      </c>
      <c r="E340" s="8" t="s">
        <v>3545</v>
      </c>
      <c r="F340" s="7" t="s">
        <v>4681</v>
      </c>
    </row>
    <row r="341" spans="1:6" ht="75" x14ac:dyDescent="0.25">
      <c r="A341" s="7">
        <v>24755135</v>
      </c>
      <c r="B341" s="7">
        <v>19</v>
      </c>
      <c r="C341" s="8" t="s">
        <v>3546</v>
      </c>
      <c r="D341" s="7" t="s">
        <v>4147</v>
      </c>
      <c r="E341" s="8" t="s">
        <v>3547</v>
      </c>
      <c r="F341" s="7" t="s">
        <v>4183</v>
      </c>
    </row>
    <row r="342" spans="1:6" ht="105" x14ac:dyDescent="0.25">
      <c r="A342" s="7">
        <v>24755135</v>
      </c>
      <c r="B342" s="7">
        <v>20</v>
      </c>
      <c r="C342" s="8" t="s">
        <v>3548</v>
      </c>
      <c r="D342" s="7" t="s">
        <v>4638</v>
      </c>
    </row>
    <row r="343" spans="1:6" ht="105" x14ac:dyDescent="0.25">
      <c r="A343" s="7">
        <v>24755135</v>
      </c>
      <c r="B343" s="7">
        <v>21</v>
      </c>
      <c r="C343" s="8" t="s">
        <v>3549</v>
      </c>
      <c r="D343" s="7" t="s">
        <v>4148</v>
      </c>
    </row>
    <row r="344" spans="1:6" ht="90" x14ac:dyDescent="0.25">
      <c r="A344" s="7">
        <v>24788910</v>
      </c>
      <c r="B344" s="7">
        <v>1</v>
      </c>
      <c r="C344" s="8" t="s">
        <v>3550</v>
      </c>
      <c r="D344" s="7" t="s">
        <v>4084</v>
      </c>
    </row>
    <row r="345" spans="1:6" ht="90" x14ac:dyDescent="0.25">
      <c r="A345" s="7">
        <v>24788910</v>
      </c>
      <c r="B345" s="7">
        <v>2</v>
      </c>
      <c r="C345" s="8" t="s">
        <v>3551</v>
      </c>
      <c r="D345" s="7" t="s">
        <v>4149</v>
      </c>
    </row>
    <row r="346" spans="1:6" ht="165" x14ac:dyDescent="0.25">
      <c r="A346" s="7">
        <v>24788910</v>
      </c>
      <c r="B346" s="7">
        <v>3</v>
      </c>
      <c r="C346" s="8" t="s">
        <v>3552</v>
      </c>
      <c r="D346" s="7" t="s">
        <v>4651</v>
      </c>
    </row>
    <row r="347" spans="1:6" ht="60" x14ac:dyDescent="0.25">
      <c r="A347" s="7">
        <v>24788910</v>
      </c>
      <c r="B347" s="7">
        <v>4</v>
      </c>
      <c r="C347" s="8" t="s">
        <v>3553</v>
      </c>
      <c r="D347" s="7" t="s">
        <v>4126</v>
      </c>
    </row>
    <row r="348" spans="1:6" ht="120" x14ac:dyDescent="0.25">
      <c r="A348" s="7">
        <v>24788910</v>
      </c>
      <c r="B348" s="7">
        <v>5</v>
      </c>
      <c r="C348" s="8" t="s">
        <v>3554</v>
      </c>
      <c r="D348" s="7" t="s">
        <v>4412</v>
      </c>
    </row>
    <row r="349" spans="1:6" ht="60" x14ac:dyDescent="0.25">
      <c r="A349" s="7">
        <v>24788910</v>
      </c>
      <c r="B349" s="7">
        <v>6</v>
      </c>
      <c r="C349" s="8" t="s">
        <v>3555</v>
      </c>
      <c r="D349" s="7" t="s">
        <v>4263</v>
      </c>
    </row>
    <row r="350" spans="1:6" ht="30" x14ac:dyDescent="0.25">
      <c r="A350" s="7">
        <v>24788910</v>
      </c>
      <c r="B350" s="7">
        <v>7</v>
      </c>
      <c r="C350" s="8" t="s">
        <v>3556</v>
      </c>
      <c r="D350" s="7" t="s">
        <v>4076</v>
      </c>
    </row>
    <row r="351" spans="1:6" ht="150" x14ac:dyDescent="0.25">
      <c r="A351" s="7">
        <v>24788910</v>
      </c>
      <c r="B351" s="7">
        <v>8</v>
      </c>
      <c r="C351" s="8" t="s">
        <v>3557</v>
      </c>
      <c r="D351" s="7" t="s">
        <v>4089</v>
      </c>
      <c r="E351" s="8" t="s">
        <v>3558</v>
      </c>
      <c r="F351" s="7" t="s">
        <v>4184</v>
      </c>
    </row>
    <row r="352" spans="1:6" ht="105" x14ac:dyDescent="0.25">
      <c r="A352" s="7">
        <v>24788910</v>
      </c>
      <c r="B352" s="7">
        <v>9</v>
      </c>
      <c r="C352" s="8" t="s">
        <v>3559</v>
      </c>
      <c r="D352" s="7" t="s">
        <v>4125</v>
      </c>
      <c r="E352" s="8" t="s">
        <v>3560</v>
      </c>
      <c r="F352" s="7" t="s">
        <v>4734</v>
      </c>
    </row>
    <row r="353" spans="1:8" ht="75" x14ac:dyDescent="0.25">
      <c r="A353" s="7">
        <v>24797300</v>
      </c>
      <c r="B353" s="7">
        <v>1</v>
      </c>
      <c r="C353" s="8" t="s">
        <v>3561</v>
      </c>
      <c r="D353" s="7" t="s">
        <v>4297</v>
      </c>
    </row>
    <row r="354" spans="1:8" ht="105" x14ac:dyDescent="0.25">
      <c r="A354" s="7">
        <v>24797300</v>
      </c>
      <c r="B354" s="7">
        <v>2</v>
      </c>
      <c r="C354" s="8" t="s">
        <v>3562</v>
      </c>
      <c r="D354" s="7" t="s">
        <v>4150</v>
      </c>
    </row>
    <row r="355" spans="1:8" ht="105" x14ac:dyDescent="0.25">
      <c r="A355" s="7">
        <v>24797300</v>
      </c>
      <c r="B355" s="7">
        <v>3</v>
      </c>
      <c r="C355" s="8" t="s">
        <v>3563</v>
      </c>
      <c r="D355" s="7" t="s">
        <v>4845</v>
      </c>
    </row>
    <row r="356" spans="1:8" ht="105" x14ac:dyDescent="0.25">
      <c r="A356" s="7">
        <v>24797300</v>
      </c>
      <c r="B356" s="7">
        <v>4</v>
      </c>
      <c r="C356" s="8" t="s">
        <v>3564</v>
      </c>
      <c r="D356" s="7" t="s">
        <v>4082</v>
      </c>
    </row>
    <row r="357" spans="1:8" ht="30" x14ac:dyDescent="0.25">
      <c r="A357" s="7">
        <v>24797300</v>
      </c>
      <c r="B357" s="7">
        <v>5</v>
      </c>
      <c r="C357" s="8" t="s">
        <v>3565</v>
      </c>
      <c r="D357" s="7" t="s">
        <v>4253</v>
      </c>
    </row>
    <row r="358" spans="1:8" ht="60" x14ac:dyDescent="0.25">
      <c r="A358" s="7">
        <v>24797300</v>
      </c>
      <c r="B358" s="7">
        <v>6</v>
      </c>
      <c r="C358" s="8" t="s">
        <v>3566</v>
      </c>
      <c r="D358" s="7" t="s">
        <v>4151</v>
      </c>
      <c r="E358" s="8" t="s">
        <v>3567</v>
      </c>
      <c r="F358" s="7" t="s">
        <v>4185</v>
      </c>
    </row>
    <row r="359" spans="1:8" ht="90" x14ac:dyDescent="0.25">
      <c r="A359" s="7">
        <v>24797300</v>
      </c>
      <c r="B359" s="7">
        <v>7</v>
      </c>
      <c r="C359" s="8" t="s">
        <v>3568</v>
      </c>
      <c r="D359" s="7" t="s">
        <v>4235</v>
      </c>
    </row>
    <row r="360" spans="1:8" ht="60" x14ac:dyDescent="0.25">
      <c r="A360" s="7">
        <v>24797300</v>
      </c>
      <c r="B360" s="7">
        <v>8</v>
      </c>
      <c r="C360" s="8" t="s">
        <v>3569</v>
      </c>
      <c r="D360" s="7" t="s">
        <v>4419</v>
      </c>
      <c r="E360" s="8" t="s">
        <v>3570</v>
      </c>
      <c r="F360" s="7" t="s">
        <v>4852</v>
      </c>
      <c r="G360" s="8" t="s">
        <v>3571</v>
      </c>
      <c r="H360" s="7" t="s">
        <v>4804</v>
      </c>
    </row>
    <row r="361" spans="1:8" ht="90" x14ac:dyDescent="0.25">
      <c r="A361" s="7">
        <v>24797300</v>
      </c>
      <c r="B361" s="7">
        <v>9</v>
      </c>
      <c r="C361" s="8" t="s">
        <v>3572</v>
      </c>
      <c r="D361" s="7" t="s">
        <v>4090</v>
      </c>
    </row>
    <row r="362" spans="1:8" ht="75" x14ac:dyDescent="0.25">
      <c r="A362" s="7">
        <v>24797300</v>
      </c>
      <c r="B362" s="7">
        <v>10</v>
      </c>
      <c r="C362" s="8" t="s">
        <v>3573</v>
      </c>
      <c r="D362" s="7" t="s">
        <v>4077</v>
      </c>
    </row>
    <row r="363" spans="1:8" ht="75" x14ac:dyDescent="0.25">
      <c r="A363" s="7">
        <v>24797300</v>
      </c>
      <c r="B363" s="7">
        <v>11</v>
      </c>
      <c r="C363" s="8" t="s">
        <v>3574</v>
      </c>
      <c r="D363" s="7" t="s">
        <v>4152</v>
      </c>
    </row>
    <row r="364" spans="1:8" ht="45" x14ac:dyDescent="0.25">
      <c r="A364" s="7">
        <v>24797300</v>
      </c>
      <c r="B364" s="7">
        <v>12</v>
      </c>
      <c r="C364" s="8" t="s">
        <v>3575</v>
      </c>
      <c r="D364" s="7" t="s">
        <v>4148</v>
      </c>
    </row>
    <row r="365" spans="1:8" ht="105" x14ac:dyDescent="0.25">
      <c r="A365" s="7">
        <v>24803100</v>
      </c>
      <c r="B365" s="7">
        <v>1</v>
      </c>
      <c r="C365" s="8" t="s">
        <v>3576</v>
      </c>
      <c r="D365" s="7" t="s">
        <v>4653</v>
      </c>
    </row>
    <row r="366" spans="1:8" ht="120" x14ac:dyDescent="0.25">
      <c r="A366" s="7">
        <v>24803100</v>
      </c>
      <c r="B366" s="7">
        <v>2</v>
      </c>
      <c r="C366" s="8" t="s">
        <v>3577</v>
      </c>
      <c r="D366" s="7" t="s">
        <v>4111</v>
      </c>
      <c r="E366" s="8" t="s">
        <v>3578</v>
      </c>
      <c r="F366" s="7" t="s">
        <v>4186</v>
      </c>
    </row>
    <row r="367" spans="1:8" ht="75" x14ac:dyDescent="0.25">
      <c r="A367" s="7">
        <v>24803100</v>
      </c>
      <c r="B367" s="7">
        <v>3</v>
      </c>
      <c r="C367" s="8" t="s">
        <v>3579</v>
      </c>
      <c r="D367" s="7" t="s">
        <v>4846</v>
      </c>
    </row>
    <row r="368" spans="1:8" ht="105" x14ac:dyDescent="0.25">
      <c r="A368" s="7">
        <v>24803100</v>
      </c>
      <c r="B368" s="7">
        <v>4</v>
      </c>
      <c r="C368" s="8" t="s">
        <v>3580</v>
      </c>
      <c r="D368" s="7" t="s">
        <v>4076</v>
      </c>
    </row>
    <row r="369" spans="1:6" ht="120" x14ac:dyDescent="0.25">
      <c r="A369" s="7">
        <v>24803100</v>
      </c>
      <c r="B369" s="7">
        <v>5</v>
      </c>
      <c r="C369" s="8" t="s">
        <v>3581</v>
      </c>
      <c r="D369" s="7" t="s">
        <v>4082</v>
      </c>
    </row>
    <row r="370" spans="1:6" ht="60" x14ac:dyDescent="0.25">
      <c r="A370" s="7">
        <v>24803100</v>
      </c>
      <c r="B370" s="7">
        <v>6</v>
      </c>
      <c r="C370" s="8" t="s">
        <v>3582</v>
      </c>
      <c r="D370" s="7" t="s">
        <v>4253</v>
      </c>
    </row>
    <row r="371" spans="1:6" ht="135" x14ac:dyDescent="0.25">
      <c r="A371" s="7">
        <v>24803100</v>
      </c>
      <c r="B371" s="7">
        <v>7</v>
      </c>
      <c r="C371" s="8" t="s">
        <v>3583</v>
      </c>
      <c r="D371" s="7" t="s">
        <v>4730</v>
      </c>
    </row>
    <row r="372" spans="1:6" ht="45" x14ac:dyDescent="0.25">
      <c r="A372" s="7">
        <v>24803100</v>
      </c>
      <c r="B372" s="7">
        <v>8</v>
      </c>
      <c r="C372" s="8" t="s">
        <v>3584</v>
      </c>
      <c r="D372" s="7" t="s">
        <v>4235</v>
      </c>
    </row>
    <row r="373" spans="1:6" ht="75" x14ac:dyDescent="0.25">
      <c r="A373" s="7">
        <v>24803100</v>
      </c>
      <c r="B373" s="7">
        <v>9</v>
      </c>
      <c r="C373" s="8" t="s">
        <v>3585</v>
      </c>
      <c r="D373" s="7" t="s">
        <v>4600</v>
      </c>
    </row>
    <row r="374" spans="1:6" ht="90" x14ac:dyDescent="0.25">
      <c r="A374" s="7">
        <v>24803100</v>
      </c>
      <c r="B374" s="7">
        <v>10</v>
      </c>
      <c r="C374" s="8" t="s">
        <v>3586</v>
      </c>
      <c r="D374" s="7" t="s">
        <v>4079</v>
      </c>
      <c r="E374" s="8" t="s">
        <v>3587</v>
      </c>
      <c r="F374" s="7" t="s">
        <v>4323</v>
      </c>
    </row>
    <row r="375" spans="1:6" ht="90" x14ac:dyDescent="0.25">
      <c r="A375" s="7">
        <v>24803100</v>
      </c>
      <c r="B375" s="7">
        <v>11</v>
      </c>
      <c r="C375" s="8" t="s">
        <v>3588</v>
      </c>
      <c r="D375" s="7" t="s">
        <v>4163</v>
      </c>
    </row>
    <row r="376" spans="1:6" ht="75" x14ac:dyDescent="0.25">
      <c r="A376" s="7">
        <v>24803100</v>
      </c>
      <c r="B376" s="7">
        <v>12</v>
      </c>
      <c r="C376" s="8" t="s">
        <v>3589</v>
      </c>
      <c r="D376" s="7" t="s">
        <v>4261</v>
      </c>
      <c r="E376" s="8" t="s">
        <v>3590</v>
      </c>
      <c r="F376" s="7" t="s">
        <v>4187</v>
      </c>
    </row>
    <row r="377" spans="1:6" ht="135" x14ac:dyDescent="0.25">
      <c r="A377" s="7">
        <v>24953333</v>
      </c>
      <c r="B377" s="7">
        <v>1</v>
      </c>
      <c r="C377" s="8" t="s">
        <v>3591</v>
      </c>
      <c r="D377" s="7" t="s">
        <v>4297</v>
      </c>
    </row>
    <row r="378" spans="1:6" ht="105" x14ac:dyDescent="0.25">
      <c r="A378" s="7">
        <v>24953333</v>
      </c>
      <c r="B378" s="7">
        <v>2</v>
      </c>
      <c r="C378" s="8" t="s">
        <v>3592</v>
      </c>
      <c r="D378" s="7" t="s">
        <v>4153</v>
      </c>
    </row>
    <row r="379" spans="1:6" ht="105" x14ac:dyDescent="0.25">
      <c r="A379" s="7">
        <v>24953333</v>
      </c>
      <c r="B379" s="7">
        <v>3</v>
      </c>
      <c r="C379" s="8" t="s">
        <v>3593</v>
      </c>
      <c r="D379" s="7" t="s">
        <v>4276</v>
      </c>
    </row>
    <row r="380" spans="1:6" ht="210" x14ac:dyDescent="0.25">
      <c r="A380" s="7">
        <v>24953333</v>
      </c>
      <c r="B380" s="7">
        <v>4</v>
      </c>
      <c r="C380" s="8" t="s">
        <v>3594</v>
      </c>
      <c r="D380" s="7" t="s">
        <v>4253</v>
      </c>
    </row>
    <row r="381" spans="1:6" ht="105" x14ac:dyDescent="0.25">
      <c r="A381" s="7">
        <v>24953333</v>
      </c>
      <c r="B381" s="7">
        <v>5</v>
      </c>
      <c r="C381" s="8" t="s">
        <v>3595</v>
      </c>
      <c r="D381" s="7" t="s">
        <v>4082</v>
      </c>
    </row>
    <row r="382" spans="1:6" ht="45" x14ac:dyDescent="0.25">
      <c r="A382" s="7">
        <v>24953333</v>
      </c>
      <c r="B382" s="7">
        <v>6</v>
      </c>
      <c r="C382" s="8" t="s">
        <v>3596</v>
      </c>
      <c r="D382" s="7" t="s">
        <v>4611</v>
      </c>
    </row>
    <row r="383" spans="1:6" ht="30" x14ac:dyDescent="0.25">
      <c r="A383" s="7">
        <v>24953333</v>
      </c>
      <c r="B383" s="7">
        <v>7</v>
      </c>
      <c r="C383" s="8" t="s">
        <v>3597</v>
      </c>
      <c r="D383" s="7" t="s">
        <v>4148</v>
      </c>
    </row>
    <row r="384" spans="1:6" ht="105" x14ac:dyDescent="0.25">
      <c r="A384" s="7">
        <v>24953333</v>
      </c>
      <c r="B384" s="7">
        <v>8</v>
      </c>
      <c r="C384" s="8" t="s">
        <v>3598</v>
      </c>
      <c r="D384" s="7" t="s">
        <v>4082</v>
      </c>
    </row>
    <row r="385" spans="1:6" ht="30" x14ac:dyDescent="0.25">
      <c r="A385" s="7">
        <v>24953333</v>
      </c>
      <c r="B385" s="7">
        <v>9</v>
      </c>
      <c r="C385" s="8" t="s">
        <v>3599</v>
      </c>
      <c r="D385" s="7" t="s">
        <v>4253</v>
      </c>
    </row>
    <row r="386" spans="1:6" ht="45" x14ac:dyDescent="0.25">
      <c r="A386" s="7">
        <v>24953333</v>
      </c>
      <c r="B386" s="7">
        <v>10</v>
      </c>
      <c r="C386" s="8" t="s">
        <v>3600</v>
      </c>
      <c r="D386" s="7" t="s">
        <v>4090</v>
      </c>
    </row>
    <row r="387" spans="1:6" ht="45" x14ac:dyDescent="0.25">
      <c r="A387" s="7">
        <v>24953333</v>
      </c>
      <c r="B387" s="7">
        <v>11</v>
      </c>
      <c r="C387" s="8" t="s">
        <v>3601</v>
      </c>
      <c r="D387" s="7" t="s">
        <v>4097</v>
      </c>
    </row>
    <row r="388" spans="1:6" ht="30" x14ac:dyDescent="0.25">
      <c r="A388" s="7">
        <v>24953333</v>
      </c>
      <c r="B388" s="7">
        <v>12</v>
      </c>
      <c r="C388" s="8" t="s">
        <v>3602</v>
      </c>
      <c r="D388" s="7" t="s">
        <v>4507</v>
      </c>
      <c r="E388" s="8" t="s">
        <v>3603</v>
      </c>
      <c r="F388" s="7" t="s">
        <v>4710</v>
      </c>
    </row>
    <row r="389" spans="1:6" ht="60" x14ac:dyDescent="0.25">
      <c r="A389" s="7">
        <v>24953333</v>
      </c>
      <c r="B389" s="7">
        <v>13</v>
      </c>
      <c r="C389" s="8" t="s">
        <v>3604</v>
      </c>
      <c r="D389" s="7" t="s">
        <v>4154</v>
      </c>
    </row>
    <row r="390" spans="1:6" ht="60" x14ac:dyDescent="0.25">
      <c r="A390" s="7">
        <v>24953333</v>
      </c>
      <c r="B390" s="7">
        <v>14</v>
      </c>
      <c r="C390" s="8" t="s">
        <v>3605</v>
      </c>
      <c r="D390" s="7" t="s">
        <v>4397</v>
      </c>
    </row>
    <row r="391" spans="1:6" ht="120" x14ac:dyDescent="0.25">
      <c r="A391" s="7">
        <v>24953333</v>
      </c>
      <c r="B391" s="7">
        <v>15</v>
      </c>
      <c r="C391" s="8" t="s">
        <v>3606</v>
      </c>
      <c r="D391" s="7" t="s">
        <v>4155</v>
      </c>
    </row>
    <row r="392" spans="1:6" ht="45" x14ac:dyDescent="0.25">
      <c r="A392" s="7">
        <v>24953333</v>
      </c>
      <c r="B392" s="7">
        <v>16</v>
      </c>
      <c r="C392" s="8" t="s">
        <v>3607</v>
      </c>
      <c r="D392" s="7" t="s">
        <v>4090</v>
      </c>
    </row>
    <row r="393" spans="1:6" ht="90" x14ac:dyDescent="0.25">
      <c r="A393" s="7">
        <v>24953333</v>
      </c>
      <c r="B393" s="7">
        <v>17</v>
      </c>
      <c r="C393" s="8" t="s">
        <v>3608</v>
      </c>
      <c r="D393" s="7" t="s">
        <v>4303</v>
      </c>
    </row>
    <row r="394" spans="1:6" ht="75" x14ac:dyDescent="0.25">
      <c r="A394" s="7">
        <v>24953333</v>
      </c>
      <c r="B394" s="7">
        <v>18</v>
      </c>
      <c r="C394" s="8" t="s">
        <v>3609</v>
      </c>
      <c r="D394" s="7" t="s">
        <v>4471</v>
      </c>
    </row>
    <row r="395" spans="1:6" x14ac:dyDescent="0.25">
      <c r="A395" s="7">
        <v>24953333</v>
      </c>
      <c r="B395" s="7">
        <v>19</v>
      </c>
      <c r="C395" s="8" t="s">
        <v>3610</v>
      </c>
      <c r="D395" s="7" t="s">
        <v>4148</v>
      </c>
    </row>
    <row r="396" spans="1:6" ht="60" x14ac:dyDescent="0.25">
      <c r="A396" s="7">
        <v>25250949</v>
      </c>
      <c r="B396" s="7">
        <v>1</v>
      </c>
      <c r="C396" s="8" t="s">
        <v>3611</v>
      </c>
      <c r="D396" s="7" t="s">
        <v>4152</v>
      </c>
    </row>
    <row r="397" spans="1:6" ht="120" x14ac:dyDescent="0.25">
      <c r="A397" s="7">
        <v>25250949</v>
      </c>
      <c r="B397" s="7">
        <v>2</v>
      </c>
      <c r="C397" s="8" t="s">
        <v>3612</v>
      </c>
      <c r="D397" s="7" t="s">
        <v>4472</v>
      </c>
    </row>
    <row r="398" spans="1:6" ht="45" x14ac:dyDescent="0.25">
      <c r="A398" s="7">
        <v>25250949</v>
      </c>
      <c r="B398" s="7">
        <v>3</v>
      </c>
      <c r="C398" s="8" t="s">
        <v>3613</v>
      </c>
      <c r="D398" s="7" t="s">
        <v>4297</v>
      </c>
    </row>
    <row r="399" spans="1:6" ht="120" x14ac:dyDescent="0.25">
      <c r="A399" s="7">
        <v>25250949</v>
      </c>
      <c r="B399" s="7">
        <v>4</v>
      </c>
      <c r="C399" s="8" t="s">
        <v>3614</v>
      </c>
      <c r="D399" s="7" t="s">
        <v>4269</v>
      </c>
    </row>
    <row r="400" spans="1:6" ht="75" x14ac:dyDescent="0.25">
      <c r="A400" s="7">
        <v>25250949</v>
      </c>
      <c r="B400" s="7">
        <v>5</v>
      </c>
      <c r="C400" s="8" t="s">
        <v>3615</v>
      </c>
      <c r="D400" s="7" t="s">
        <v>4253</v>
      </c>
    </row>
    <row r="401" spans="1:6" ht="90" x14ac:dyDescent="0.25">
      <c r="A401" s="7">
        <v>25250949</v>
      </c>
      <c r="B401" s="7">
        <v>6</v>
      </c>
      <c r="C401" s="8" t="s">
        <v>3616</v>
      </c>
      <c r="D401" s="7" t="s">
        <v>4096</v>
      </c>
    </row>
    <row r="402" spans="1:6" ht="120" x14ac:dyDescent="0.25">
      <c r="A402" s="7">
        <v>25250949</v>
      </c>
      <c r="B402" s="7">
        <v>7</v>
      </c>
      <c r="C402" s="8" t="s">
        <v>3617</v>
      </c>
      <c r="D402" s="7" t="s">
        <v>4077</v>
      </c>
    </row>
    <row r="403" spans="1:6" ht="30" x14ac:dyDescent="0.25">
      <c r="A403" s="7">
        <v>25250949</v>
      </c>
      <c r="B403" s="7">
        <v>8</v>
      </c>
      <c r="C403" s="8" t="s">
        <v>3618</v>
      </c>
      <c r="D403" s="7" t="s">
        <v>4302</v>
      </c>
    </row>
    <row r="404" spans="1:6" ht="90" x14ac:dyDescent="0.25">
      <c r="A404" s="7">
        <v>25250949</v>
      </c>
      <c r="B404" s="7">
        <v>9</v>
      </c>
      <c r="C404" s="8" t="s">
        <v>3619</v>
      </c>
      <c r="D404" s="7" t="s">
        <v>4116</v>
      </c>
    </row>
    <row r="405" spans="1:6" ht="75" x14ac:dyDescent="0.25">
      <c r="A405" s="7">
        <v>25250949</v>
      </c>
      <c r="B405" s="7">
        <v>10</v>
      </c>
      <c r="C405" s="8" t="s">
        <v>3620</v>
      </c>
      <c r="D405" s="7" t="s">
        <v>4301</v>
      </c>
    </row>
    <row r="406" spans="1:6" ht="45" x14ac:dyDescent="0.25">
      <c r="A406" s="7">
        <v>25250949</v>
      </c>
      <c r="B406" s="7">
        <v>11</v>
      </c>
      <c r="C406" s="8" t="s">
        <v>3621</v>
      </c>
      <c r="D406" s="7" t="s">
        <v>4297</v>
      </c>
    </row>
    <row r="407" spans="1:6" ht="135" x14ac:dyDescent="0.25">
      <c r="A407" s="7">
        <v>25250949</v>
      </c>
      <c r="B407" s="7">
        <v>12</v>
      </c>
      <c r="C407" s="8" t="s">
        <v>3622</v>
      </c>
      <c r="D407" s="7" t="s">
        <v>4156</v>
      </c>
    </row>
    <row r="408" spans="1:6" ht="75" x14ac:dyDescent="0.25">
      <c r="A408" s="7">
        <v>25657176</v>
      </c>
      <c r="B408" s="7">
        <v>1</v>
      </c>
      <c r="C408" s="8" t="s">
        <v>3623</v>
      </c>
      <c r="D408" s="7" t="s">
        <v>4084</v>
      </c>
    </row>
    <row r="409" spans="1:6" ht="105" x14ac:dyDescent="0.25">
      <c r="A409" s="7">
        <v>25657176</v>
      </c>
      <c r="B409" s="7">
        <v>2</v>
      </c>
      <c r="C409" s="8" t="s">
        <v>3624</v>
      </c>
      <c r="D409" s="7" t="s">
        <v>4157</v>
      </c>
    </row>
    <row r="410" spans="1:6" ht="75" x14ac:dyDescent="0.25">
      <c r="A410" s="7">
        <v>25657176</v>
      </c>
      <c r="B410" s="7">
        <v>3</v>
      </c>
      <c r="C410" s="8" t="s">
        <v>3625</v>
      </c>
      <c r="D410" s="7" t="s">
        <v>4276</v>
      </c>
    </row>
    <row r="411" spans="1:6" ht="75" x14ac:dyDescent="0.25">
      <c r="A411" s="7">
        <v>25657176</v>
      </c>
      <c r="B411" s="7">
        <v>4</v>
      </c>
      <c r="C411" s="8" t="s">
        <v>3626</v>
      </c>
      <c r="D411" s="7">
        <v>11</v>
      </c>
    </row>
    <row r="412" spans="1:6" ht="105" x14ac:dyDescent="0.25">
      <c r="A412" s="7">
        <v>25657176</v>
      </c>
      <c r="B412" s="7">
        <v>5</v>
      </c>
      <c r="C412" s="8" t="s">
        <v>3627</v>
      </c>
      <c r="D412" s="7" t="s">
        <v>4419</v>
      </c>
    </row>
    <row r="413" spans="1:6" ht="135" x14ac:dyDescent="0.25">
      <c r="A413" s="7">
        <v>25657176</v>
      </c>
      <c r="B413" s="7">
        <v>6</v>
      </c>
      <c r="C413" s="8" t="s">
        <v>3628</v>
      </c>
      <c r="D413" s="7" t="s">
        <v>4263</v>
      </c>
    </row>
    <row r="414" spans="1:6" ht="90" x14ac:dyDescent="0.25">
      <c r="A414" s="7">
        <v>25657176</v>
      </c>
      <c r="B414" s="7">
        <v>7</v>
      </c>
      <c r="C414" s="8" t="s">
        <v>3629</v>
      </c>
      <c r="D414" s="7" t="s">
        <v>4096</v>
      </c>
    </row>
    <row r="415" spans="1:6" ht="120" x14ac:dyDescent="0.25">
      <c r="A415" s="7">
        <v>25657176</v>
      </c>
      <c r="B415" s="7">
        <v>8</v>
      </c>
      <c r="C415" s="8" t="s">
        <v>3630</v>
      </c>
      <c r="D415" s="7" t="s">
        <v>4089</v>
      </c>
    </row>
    <row r="416" spans="1:6" ht="60" x14ac:dyDescent="0.25">
      <c r="A416" s="7">
        <v>25657176</v>
      </c>
      <c r="B416" s="7">
        <v>9</v>
      </c>
      <c r="C416" s="8" t="s">
        <v>3631</v>
      </c>
      <c r="D416" s="7" t="s">
        <v>4445</v>
      </c>
      <c r="E416" s="8" t="s">
        <v>3632</v>
      </c>
      <c r="F416" s="7" t="s">
        <v>4188</v>
      </c>
    </row>
    <row r="417" spans="1:6" ht="120" x14ac:dyDescent="0.25">
      <c r="A417" s="7">
        <v>25683504</v>
      </c>
      <c r="B417" s="7">
        <v>1</v>
      </c>
      <c r="C417" s="8" t="s">
        <v>3633</v>
      </c>
      <c r="D417" s="7" t="s">
        <v>4084</v>
      </c>
    </row>
    <row r="418" spans="1:6" ht="90" x14ac:dyDescent="0.25">
      <c r="A418" s="7">
        <v>25683504</v>
      </c>
      <c r="B418" s="7">
        <v>2</v>
      </c>
      <c r="C418" s="8" t="s">
        <v>3634</v>
      </c>
      <c r="D418" s="7" t="s">
        <v>4153</v>
      </c>
    </row>
    <row r="419" spans="1:6" ht="150" x14ac:dyDescent="0.25">
      <c r="A419" s="7">
        <v>25683504</v>
      </c>
      <c r="B419" s="7">
        <v>3</v>
      </c>
      <c r="C419" s="8" t="s">
        <v>3635</v>
      </c>
      <c r="D419" s="7" t="s">
        <v>4276</v>
      </c>
    </row>
    <row r="420" spans="1:6" ht="135" x14ac:dyDescent="0.25">
      <c r="A420" s="7">
        <v>25683504</v>
      </c>
      <c r="B420" s="7">
        <v>4</v>
      </c>
      <c r="C420" s="8" t="s">
        <v>3636</v>
      </c>
      <c r="D420" s="7" t="s">
        <v>4419</v>
      </c>
    </row>
    <row r="421" spans="1:6" ht="105" x14ac:dyDescent="0.25">
      <c r="A421" s="7">
        <v>25683504</v>
      </c>
      <c r="B421" s="7">
        <v>5</v>
      </c>
      <c r="C421" s="8" t="s">
        <v>3637</v>
      </c>
      <c r="D421" s="7" t="s">
        <v>4158</v>
      </c>
    </row>
    <row r="422" spans="1:6" ht="165" x14ac:dyDescent="0.25">
      <c r="A422" s="7">
        <v>25683504</v>
      </c>
      <c r="B422" s="7">
        <v>6</v>
      </c>
      <c r="C422" s="8" t="s">
        <v>3638</v>
      </c>
      <c r="D422" s="7" t="s">
        <v>4089</v>
      </c>
    </row>
    <row r="423" spans="1:6" ht="105" x14ac:dyDescent="0.25">
      <c r="A423" s="7">
        <v>25683504</v>
      </c>
      <c r="B423" s="7">
        <v>7</v>
      </c>
      <c r="C423" s="8" t="s">
        <v>3639</v>
      </c>
      <c r="D423" s="7">
        <v>11</v>
      </c>
    </row>
    <row r="424" spans="1:6" ht="135" x14ac:dyDescent="0.25">
      <c r="A424" s="7">
        <v>25683504</v>
      </c>
      <c r="B424" s="7">
        <v>8</v>
      </c>
      <c r="C424" s="8" t="s">
        <v>3640</v>
      </c>
      <c r="D424" s="7" t="s">
        <v>4112</v>
      </c>
      <c r="E424" s="8" t="s">
        <v>3641</v>
      </c>
      <c r="F424" s="7" t="s">
        <v>4670</v>
      </c>
    </row>
    <row r="425" spans="1:6" ht="90" x14ac:dyDescent="0.25">
      <c r="A425" s="7">
        <v>25683504</v>
      </c>
      <c r="B425" s="7">
        <v>9</v>
      </c>
      <c r="C425" s="8" t="s">
        <v>3642</v>
      </c>
      <c r="D425" s="7" t="s">
        <v>4230</v>
      </c>
    </row>
    <row r="426" spans="1:6" ht="60" x14ac:dyDescent="0.25">
      <c r="A426" s="7">
        <v>25683504</v>
      </c>
      <c r="B426" s="7">
        <v>10</v>
      </c>
      <c r="C426" s="8" t="s">
        <v>3643</v>
      </c>
      <c r="D426" s="7" t="s">
        <v>4084</v>
      </c>
    </row>
  </sheetData>
  <autoFilter ref="B1:B426"/>
  <mergeCells count="1">
    <mergeCell ref="A1:H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5"/>
  <sheetViews>
    <sheetView zoomScaleNormal="100" workbookViewId="0">
      <selection activeCell="D115" sqref="D115"/>
    </sheetView>
  </sheetViews>
  <sheetFormatPr defaultRowHeight="15" x14ac:dyDescent="0.25"/>
  <cols>
    <col min="1" max="1" width="12.140625" customWidth="1"/>
    <col min="2" max="2" width="3.42578125" customWidth="1"/>
    <col min="3" max="3" width="38.140625" style="2" customWidth="1"/>
    <col min="4" max="4" width="30.28515625" customWidth="1"/>
    <col min="5" max="5" width="23.85546875" style="2" customWidth="1"/>
    <col min="6" max="6" width="29" customWidth="1"/>
    <col min="7" max="7" width="4" style="17" customWidth="1"/>
    <col min="9" max="9" width="17.85546875" style="3" customWidth="1"/>
    <col min="10" max="12" width="9.140625" style="3"/>
  </cols>
  <sheetData>
    <row r="1" spans="1:12" x14ac:dyDescent="0.25">
      <c r="A1" s="92" t="s">
        <v>0</v>
      </c>
      <c r="B1" s="92"/>
      <c r="C1" s="92"/>
      <c r="D1" s="92"/>
      <c r="E1" s="92"/>
      <c r="F1" s="92"/>
    </row>
    <row r="2" spans="1:12" s="2" customFormat="1" ht="45" x14ac:dyDescent="0.25">
      <c r="A2">
        <v>21242274</v>
      </c>
      <c r="B2">
        <v>1</v>
      </c>
      <c r="C2" s="2" t="s">
        <v>3644</v>
      </c>
      <c r="D2" t="s">
        <v>4084</v>
      </c>
      <c r="E2"/>
      <c r="F2"/>
      <c r="G2" s="17"/>
      <c r="I2" s="18"/>
      <c r="J2" s="18"/>
      <c r="K2" s="18"/>
      <c r="L2" s="18"/>
    </row>
    <row r="3" spans="1:12" s="2" customFormat="1" ht="75" x14ac:dyDescent="0.25">
      <c r="A3">
        <v>21242274</v>
      </c>
      <c r="B3">
        <v>2</v>
      </c>
      <c r="C3" s="2" t="s">
        <v>3645</v>
      </c>
      <c r="D3" t="s">
        <v>4805</v>
      </c>
      <c r="F3"/>
      <c r="G3" s="17"/>
      <c r="I3" s="18"/>
      <c r="J3" s="18"/>
      <c r="K3" s="18"/>
      <c r="L3" s="18"/>
    </row>
    <row r="4" spans="1:12" s="2" customFormat="1" ht="60" x14ac:dyDescent="0.25">
      <c r="A4">
        <v>21242274</v>
      </c>
      <c r="B4">
        <v>3</v>
      </c>
      <c r="C4" s="2" t="s">
        <v>3646</v>
      </c>
      <c r="D4" t="s">
        <v>4421</v>
      </c>
      <c r="E4"/>
      <c r="F4"/>
      <c r="G4" s="17"/>
      <c r="I4" s="18"/>
      <c r="J4" s="18"/>
      <c r="K4" s="18"/>
      <c r="L4" s="18"/>
    </row>
    <row r="5" spans="1:12" s="2" customFormat="1" ht="75" x14ac:dyDescent="0.25">
      <c r="A5">
        <v>21242274</v>
      </c>
      <c r="B5">
        <v>4</v>
      </c>
      <c r="C5" s="2" t="s">
        <v>3647</v>
      </c>
      <c r="D5" t="s">
        <v>4276</v>
      </c>
      <c r="F5"/>
      <c r="G5" s="17"/>
      <c r="I5" s="18"/>
      <c r="J5" s="18"/>
      <c r="K5" s="72"/>
      <c r="L5" s="72"/>
    </row>
    <row r="6" spans="1:12" s="2" customFormat="1" ht="90" x14ac:dyDescent="0.25">
      <c r="A6">
        <v>21242274</v>
      </c>
      <c r="B6">
        <v>5</v>
      </c>
      <c r="C6" s="2" t="s">
        <v>3648</v>
      </c>
      <c r="D6" s="3" t="s">
        <v>4083</v>
      </c>
      <c r="E6"/>
      <c r="F6"/>
      <c r="G6" s="17"/>
      <c r="I6" s="18"/>
      <c r="J6" s="18"/>
      <c r="K6" s="18"/>
      <c r="L6" s="18"/>
    </row>
    <row r="7" spans="1:12" s="2" customFormat="1" ht="45" x14ac:dyDescent="0.25">
      <c r="A7">
        <v>21242274</v>
      </c>
      <c r="B7">
        <v>6</v>
      </c>
      <c r="C7" s="2" t="s">
        <v>3649</v>
      </c>
      <c r="D7" s="3" t="s">
        <v>4263</v>
      </c>
      <c r="E7"/>
      <c r="F7"/>
      <c r="G7" s="17"/>
      <c r="I7" s="18"/>
      <c r="J7" s="18"/>
      <c r="K7" s="18"/>
      <c r="L7" s="18"/>
    </row>
    <row r="8" spans="1:12" s="2" customFormat="1" ht="165" x14ac:dyDescent="0.25">
      <c r="A8">
        <v>21242274</v>
      </c>
      <c r="B8">
        <v>7</v>
      </c>
      <c r="C8" s="2" t="s">
        <v>3650</v>
      </c>
      <c r="D8" t="s">
        <v>4615</v>
      </c>
      <c r="F8"/>
      <c r="G8" s="17"/>
      <c r="I8" s="18"/>
      <c r="J8" s="18"/>
      <c r="K8" s="18"/>
      <c r="L8" s="18"/>
    </row>
    <row r="9" spans="1:12" s="2" customFormat="1" ht="75" x14ac:dyDescent="0.25">
      <c r="A9">
        <v>21242274</v>
      </c>
      <c r="B9">
        <v>8</v>
      </c>
      <c r="C9" s="2" t="s">
        <v>3651</v>
      </c>
      <c r="D9" t="s">
        <v>4158</v>
      </c>
      <c r="F9"/>
      <c r="G9" s="17"/>
      <c r="I9" s="18"/>
      <c r="J9" s="18"/>
      <c r="K9" s="18"/>
      <c r="L9" s="18"/>
    </row>
    <row r="10" spans="1:12" s="2" customFormat="1" ht="90" x14ac:dyDescent="0.25">
      <c r="A10">
        <v>21242274</v>
      </c>
      <c r="B10">
        <v>9</v>
      </c>
      <c r="C10" s="2" t="s">
        <v>3652</v>
      </c>
      <c r="D10" t="s">
        <v>4089</v>
      </c>
      <c r="F10"/>
      <c r="G10" s="17"/>
      <c r="I10" s="18"/>
      <c r="J10" s="18"/>
      <c r="K10" s="18"/>
      <c r="L10" s="18"/>
    </row>
    <row r="11" spans="1:12" s="2" customFormat="1" ht="30" x14ac:dyDescent="0.25">
      <c r="A11">
        <v>21242274</v>
      </c>
      <c r="B11">
        <v>10</v>
      </c>
      <c r="C11" s="2" t="s">
        <v>3653</v>
      </c>
      <c r="D11" t="s">
        <v>4806</v>
      </c>
      <c r="E11" t="s">
        <v>3654</v>
      </c>
      <c r="F11" s="18" t="s">
        <v>4185</v>
      </c>
      <c r="G11" s="17"/>
      <c r="I11" s="18"/>
      <c r="J11" s="18"/>
      <c r="K11" s="18"/>
      <c r="L11" s="18"/>
    </row>
    <row r="12" spans="1:12" s="2" customFormat="1" ht="60" x14ac:dyDescent="0.25">
      <c r="A12">
        <v>21242274</v>
      </c>
      <c r="B12">
        <v>11</v>
      </c>
      <c r="C12" s="2" t="s">
        <v>3655</v>
      </c>
      <c r="D12" t="s">
        <v>4192</v>
      </c>
      <c r="F12"/>
      <c r="G12" s="17"/>
      <c r="I12" s="18"/>
      <c r="J12" s="18"/>
      <c r="K12" s="18"/>
      <c r="L12" s="18"/>
    </row>
    <row r="13" spans="1:12" s="2" customFormat="1" ht="75" x14ac:dyDescent="0.25">
      <c r="A13">
        <v>21242274</v>
      </c>
      <c r="B13">
        <v>12</v>
      </c>
      <c r="C13" s="2" t="s">
        <v>3656</v>
      </c>
      <c r="D13" t="s">
        <v>4230</v>
      </c>
      <c r="F13"/>
      <c r="G13" s="17"/>
      <c r="I13" s="18"/>
      <c r="J13" s="18"/>
      <c r="K13" s="18"/>
      <c r="L13" s="18"/>
    </row>
    <row r="14" spans="1:12" s="2" customFormat="1" ht="60" x14ac:dyDescent="0.25">
      <c r="A14">
        <v>21242274</v>
      </c>
      <c r="B14">
        <v>13</v>
      </c>
      <c r="C14" s="2" t="s">
        <v>3657</v>
      </c>
      <c r="D14" t="s">
        <v>4547</v>
      </c>
      <c r="F14"/>
      <c r="G14" s="17"/>
      <c r="I14" s="18"/>
      <c r="J14" s="18"/>
      <c r="K14" s="18"/>
      <c r="L14" s="18"/>
    </row>
    <row r="15" spans="1:12" s="2" customFormat="1" ht="60" x14ac:dyDescent="0.25">
      <c r="A15">
        <v>21247520</v>
      </c>
      <c r="B15">
        <v>1</v>
      </c>
      <c r="C15" s="2" t="s">
        <v>3658</v>
      </c>
      <c r="D15" t="s">
        <v>4084</v>
      </c>
      <c r="E15"/>
      <c r="F15"/>
      <c r="G15" s="17"/>
      <c r="I15" s="18"/>
      <c r="J15" s="18"/>
      <c r="K15" s="18"/>
      <c r="L15" s="18"/>
    </row>
    <row r="16" spans="1:12" s="2" customFormat="1" ht="60" x14ac:dyDescent="0.25">
      <c r="A16">
        <v>21247520</v>
      </c>
      <c r="B16">
        <v>2</v>
      </c>
      <c r="C16" s="2" t="s">
        <v>3659</v>
      </c>
      <c r="D16" t="s">
        <v>4193</v>
      </c>
      <c r="F16"/>
      <c r="G16" s="17"/>
      <c r="I16" s="18"/>
      <c r="J16" s="18"/>
      <c r="K16" s="18"/>
      <c r="L16" s="18"/>
    </row>
    <row r="17" spans="1:12" s="2" customFormat="1" ht="60" x14ac:dyDescent="0.25">
      <c r="A17">
        <v>21247520</v>
      </c>
      <c r="B17">
        <v>3</v>
      </c>
      <c r="C17" s="2" t="s">
        <v>3660</v>
      </c>
      <c r="D17" t="s">
        <v>4221</v>
      </c>
      <c r="F17"/>
      <c r="G17" s="17"/>
      <c r="I17" s="18"/>
      <c r="J17" s="18"/>
      <c r="K17" s="18"/>
      <c r="L17" s="18"/>
    </row>
    <row r="18" spans="1:12" ht="120" x14ac:dyDescent="0.25">
      <c r="A18">
        <v>21247520</v>
      </c>
      <c r="B18">
        <v>4</v>
      </c>
      <c r="C18" s="2" t="s">
        <v>3661</v>
      </c>
      <c r="D18" t="s">
        <v>4126</v>
      </c>
    </row>
    <row r="19" spans="1:12" ht="90" x14ac:dyDescent="0.25">
      <c r="A19">
        <v>21247520</v>
      </c>
      <c r="B19">
        <v>5</v>
      </c>
      <c r="C19" s="2" t="s">
        <v>3662</v>
      </c>
      <c r="D19" t="s">
        <v>4412</v>
      </c>
    </row>
    <row r="20" spans="1:12" ht="45" x14ac:dyDescent="0.25">
      <c r="A20">
        <v>21247520</v>
      </c>
      <c r="B20">
        <v>6</v>
      </c>
      <c r="C20" s="2" t="s">
        <v>3663</v>
      </c>
      <c r="D20" t="s">
        <v>4236</v>
      </c>
      <c r="E20" t="s">
        <v>3664</v>
      </c>
      <c r="F20" t="s">
        <v>4249</v>
      </c>
    </row>
    <row r="21" spans="1:12" ht="45" x14ac:dyDescent="0.25">
      <c r="A21">
        <v>21247520</v>
      </c>
      <c r="B21">
        <v>7</v>
      </c>
      <c r="C21" s="2" t="s">
        <v>3665</v>
      </c>
      <c r="D21" t="s">
        <v>4236</v>
      </c>
      <c r="E21" t="s">
        <v>3666</v>
      </c>
      <c r="F21" t="s">
        <v>4249</v>
      </c>
    </row>
    <row r="22" spans="1:12" ht="90" x14ac:dyDescent="0.25">
      <c r="A22">
        <v>21247520</v>
      </c>
      <c r="B22">
        <v>8</v>
      </c>
      <c r="C22" s="2" t="s">
        <v>3667</v>
      </c>
      <c r="D22" t="s">
        <v>4194</v>
      </c>
      <c r="E22"/>
    </row>
    <row r="23" spans="1:12" ht="30" x14ac:dyDescent="0.25">
      <c r="A23">
        <v>21247520</v>
      </c>
      <c r="B23">
        <v>9</v>
      </c>
      <c r="C23" s="2" t="s">
        <v>3668</v>
      </c>
      <c r="D23" t="s">
        <v>4194</v>
      </c>
      <c r="E23" t="s">
        <v>3669</v>
      </c>
      <c r="F23" t="s">
        <v>4249</v>
      </c>
    </row>
    <row r="24" spans="1:12" ht="45" x14ac:dyDescent="0.25">
      <c r="A24">
        <v>21247520</v>
      </c>
      <c r="B24">
        <v>10</v>
      </c>
      <c r="C24" s="2" t="s">
        <v>3670</v>
      </c>
      <c r="D24" t="s">
        <v>4397</v>
      </c>
      <c r="E24"/>
    </row>
    <row r="25" spans="1:12" ht="75" x14ac:dyDescent="0.25">
      <c r="A25">
        <v>21247520</v>
      </c>
      <c r="B25">
        <v>11</v>
      </c>
      <c r="C25" s="2" t="s">
        <v>3671</v>
      </c>
      <c r="D25" t="s">
        <v>4195</v>
      </c>
      <c r="E25"/>
    </row>
    <row r="26" spans="1:12" ht="30" x14ac:dyDescent="0.25">
      <c r="A26">
        <v>21321287</v>
      </c>
      <c r="B26">
        <v>1</v>
      </c>
      <c r="C26" s="2" t="s">
        <v>3672</v>
      </c>
      <c r="D26" t="s">
        <v>4147</v>
      </c>
    </row>
    <row r="27" spans="1:12" ht="60" x14ac:dyDescent="0.25">
      <c r="A27">
        <v>21321287</v>
      </c>
      <c r="B27">
        <v>2</v>
      </c>
      <c r="C27" s="2" t="s">
        <v>3673</v>
      </c>
      <c r="D27" t="s">
        <v>4196</v>
      </c>
    </row>
    <row r="28" spans="1:12" ht="90" x14ac:dyDescent="0.25">
      <c r="A28">
        <v>21321287</v>
      </c>
      <c r="B28">
        <v>3</v>
      </c>
      <c r="C28" s="2" t="s">
        <v>3674</v>
      </c>
      <c r="D28" t="s">
        <v>4125</v>
      </c>
    </row>
    <row r="29" spans="1:12" ht="30" x14ac:dyDescent="0.25">
      <c r="A29">
        <v>21321287</v>
      </c>
      <c r="B29">
        <v>4</v>
      </c>
      <c r="C29" s="2" t="s">
        <v>3675</v>
      </c>
      <c r="D29" t="s">
        <v>4197</v>
      </c>
    </row>
    <row r="30" spans="1:12" ht="60" x14ac:dyDescent="0.25">
      <c r="A30">
        <v>21321287</v>
      </c>
      <c r="B30">
        <v>5</v>
      </c>
      <c r="C30" s="2" t="s">
        <v>3676</v>
      </c>
      <c r="D30" t="s">
        <v>4083</v>
      </c>
      <c r="E30"/>
    </row>
    <row r="31" spans="1:12" ht="45" x14ac:dyDescent="0.25">
      <c r="A31">
        <v>21321287</v>
      </c>
      <c r="B31">
        <v>6</v>
      </c>
      <c r="C31" s="2" t="s">
        <v>3677</v>
      </c>
      <c r="D31" t="s">
        <v>4393</v>
      </c>
    </row>
    <row r="32" spans="1:12" ht="45" x14ac:dyDescent="0.25">
      <c r="A32">
        <v>21321287</v>
      </c>
      <c r="B32">
        <v>7</v>
      </c>
      <c r="C32" s="2" t="s">
        <v>3678</v>
      </c>
      <c r="D32" t="s">
        <v>4084</v>
      </c>
      <c r="E32"/>
    </row>
    <row r="33" spans="1:12" ht="135" x14ac:dyDescent="0.25">
      <c r="A33">
        <v>21321287</v>
      </c>
      <c r="B33">
        <v>8</v>
      </c>
      <c r="C33" s="2" t="s">
        <v>3679</v>
      </c>
      <c r="D33" t="s">
        <v>4198</v>
      </c>
      <c r="E33"/>
    </row>
    <row r="34" spans="1:12" ht="30" x14ac:dyDescent="0.25">
      <c r="A34">
        <v>21321287</v>
      </c>
      <c r="B34">
        <v>9</v>
      </c>
      <c r="C34" s="2" t="s">
        <v>3680</v>
      </c>
      <c r="D34" t="s">
        <v>4456</v>
      </c>
      <c r="E34"/>
    </row>
    <row r="35" spans="1:12" ht="45" x14ac:dyDescent="0.25">
      <c r="A35">
        <v>21321287</v>
      </c>
      <c r="B35">
        <v>10</v>
      </c>
      <c r="C35" s="2" t="s">
        <v>3681</v>
      </c>
      <c r="D35" t="s">
        <v>4405</v>
      </c>
    </row>
    <row r="36" spans="1:12" ht="60" x14ac:dyDescent="0.25">
      <c r="A36">
        <v>21321287</v>
      </c>
      <c r="B36">
        <v>11</v>
      </c>
      <c r="C36" s="2" t="s">
        <v>3682</v>
      </c>
      <c r="D36" t="s">
        <v>4261</v>
      </c>
      <c r="E36"/>
    </row>
    <row r="37" spans="1:12" ht="204" customHeight="1" x14ac:dyDescent="0.25">
      <c r="A37">
        <v>21321287</v>
      </c>
      <c r="B37">
        <v>12</v>
      </c>
      <c r="C37" s="2" t="s">
        <v>3683</v>
      </c>
      <c r="D37" t="s">
        <v>4725</v>
      </c>
      <c r="E37"/>
    </row>
    <row r="38" spans="1:12" ht="60" x14ac:dyDescent="0.25">
      <c r="A38">
        <v>21360514</v>
      </c>
      <c r="B38">
        <v>1</v>
      </c>
      <c r="C38" s="2" t="s">
        <v>3684</v>
      </c>
      <c r="D38" t="s">
        <v>4084</v>
      </c>
      <c r="E38"/>
    </row>
    <row r="39" spans="1:12" ht="60" x14ac:dyDescent="0.25">
      <c r="A39">
        <v>21360514</v>
      </c>
      <c r="B39">
        <v>2</v>
      </c>
      <c r="C39" s="2" t="s">
        <v>3685</v>
      </c>
      <c r="D39" t="s">
        <v>4199</v>
      </c>
    </row>
    <row r="40" spans="1:12" ht="30" x14ac:dyDescent="0.25">
      <c r="A40">
        <v>21360514</v>
      </c>
      <c r="B40">
        <v>3</v>
      </c>
      <c r="C40" s="2" t="s">
        <v>3686</v>
      </c>
      <c r="D40" t="s">
        <v>4076</v>
      </c>
      <c r="E40"/>
    </row>
    <row r="41" spans="1:12" ht="75" x14ac:dyDescent="0.25">
      <c r="A41">
        <v>21360514</v>
      </c>
      <c r="B41">
        <v>4</v>
      </c>
      <c r="C41" s="2" t="s">
        <v>3687</v>
      </c>
      <c r="D41" t="s">
        <v>4082</v>
      </c>
    </row>
    <row r="42" spans="1:12" ht="75" x14ac:dyDescent="0.25">
      <c r="A42">
        <v>21360514</v>
      </c>
      <c r="B42">
        <v>5</v>
      </c>
      <c r="C42" s="2" t="s">
        <v>3688</v>
      </c>
      <c r="D42" t="s">
        <v>4158</v>
      </c>
    </row>
    <row r="43" spans="1:12" s="11" customFormat="1" ht="90" x14ac:dyDescent="0.25">
      <c r="A43">
        <v>21360514</v>
      </c>
      <c r="B43">
        <v>6</v>
      </c>
      <c r="C43" s="2" t="s">
        <v>3689</v>
      </c>
      <c r="D43" t="s">
        <v>4126</v>
      </c>
      <c r="E43" s="2"/>
      <c r="F43"/>
      <c r="G43" s="17"/>
      <c r="I43" s="73"/>
      <c r="J43" s="73"/>
      <c r="K43" s="73"/>
      <c r="L43" s="73"/>
    </row>
    <row r="44" spans="1:12" ht="90" x14ac:dyDescent="0.25">
      <c r="A44">
        <v>21360514</v>
      </c>
      <c r="B44">
        <v>7</v>
      </c>
      <c r="C44" s="2" t="s">
        <v>3690</v>
      </c>
      <c r="D44" t="s">
        <v>4238</v>
      </c>
    </row>
    <row r="45" spans="1:12" ht="75" x14ac:dyDescent="0.25">
      <c r="A45">
        <v>21360514</v>
      </c>
      <c r="B45">
        <v>8</v>
      </c>
      <c r="C45" s="2" t="s">
        <v>3691</v>
      </c>
      <c r="D45" t="s">
        <v>4200</v>
      </c>
    </row>
    <row r="46" spans="1:12" ht="45" x14ac:dyDescent="0.25">
      <c r="A46">
        <v>21360514</v>
      </c>
      <c r="B46">
        <v>9</v>
      </c>
      <c r="C46" s="2" t="s">
        <v>3692</v>
      </c>
      <c r="D46" t="s">
        <v>4807</v>
      </c>
      <c r="E46"/>
    </row>
    <row r="47" spans="1:12" ht="60" x14ac:dyDescent="0.25">
      <c r="A47">
        <v>21360514</v>
      </c>
      <c r="B47">
        <v>10</v>
      </c>
      <c r="C47" s="2" t="s">
        <v>3693</v>
      </c>
      <c r="D47" t="s">
        <v>4586</v>
      </c>
      <c r="E47" t="s">
        <v>3694</v>
      </c>
      <c r="F47" t="s">
        <v>4243</v>
      </c>
    </row>
    <row r="48" spans="1:12" ht="90" x14ac:dyDescent="0.25">
      <c r="A48">
        <v>21360514</v>
      </c>
      <c r="B48">
        <v>11</v>
      </c>
      <c r="C48" s="2" t="s">
        <v>3695</v>
      </c>
      <c r="D48" t="s">
        <v>4230</v>
      </c>
    </row>
    <row r="49" spans="1:12" ht="75" x14ac:dyDescent="0.25">
      <c r="A49">
        <v>21360514</v>
      </c>
      <c r="B49">
        <v>12</v>
      </c>
      <c r="C49" s="2" t="s">
        <v>3696</v>
      </c>
      <c r="D49" t="s">
        <v>4238</v>
      </c>
    </row>
    <row r="50" spans="1:12" s="2" customFormat="1" ht="30" x14ac:dyDescent="0.25">
      <c r="A50">
        <v>21360514</v>
      </c>
      <c r="B50">
        <v>13</v>
      </c>
      <c r="C50" s="2" t="s">
        <v>3697</v>
      </c>
      <c r="D50" t="s">
        <v>4808</v>
      </c>
      <c r="F50"/>
      <c r="G50" s="17"/>
      <c r="I50" s="18"/>
      <c r="J50" s="18"/>
      <c r="K50" s="18"/>
      <c r="L50" s="18"/>
    </row>
    <row r="51" spans="1:12" s="2" customFormat="1" ht="60" x14ac:dyDescent="0.25">
      <c r="A51">
        <v>21360514</v>
      </c>
      <c r="B51">
        <v>14</v>
      </c>
      <c r="C51" s="2" t="s">
        <v>3698</v>
      </c>
      <c r="D51" t="s">
        <v>4276</v>
      </c>
      <c r="F51"/>
      <c r="G51" s="17"/>
      <c r="I51" s="18"/>
      <c r="J51" s="18"/>
      <c r="K51" s="18"/>
      <c r="L51" s="18"/>
    </row>
    <row r="52" spans="1:12" s="2" customFormat="1" ht="90" x14ac:dyDescent="0.25">
      <c r="A52">
        <v>21386025</v>
      </c>
      <c r="B52">
        <v>1</v>
      </c>
      <c r="C52" s="2" t="s">
        <v>3699</v>
      </c>
      <c r="D52" t="s">
        <v>4297</v>
      </c>
      <c r="E52"/>
      <c r="F52"/>
      <c r="G52" s="17"/>
      <c r="I52" s="18"/>
      <c r="J52" s="18"/>
      <c r="K52" s="18"/>
      <c r="L52" s="18"/>
    </row>
    <row r="53" spans="1:12" s="2" customFormat="1" ht="165" x14ac:dyDescent="0.25">
      <c r="A53">
        <v>21386025</v>
      </c>
      <c r="B53">
        <v>2</v>
      </c>
      <c r="C53" s="2" t="s">
        <v>3700</v>
      </c>
      <c r="D53" t="s">
        <v>4201</v>
      </c>
      <c r="F53"/>
      <c r="G53" s="17"/>
      <c r="I53" s="18"/>
      <c r="J53" s="18"/>
      <c r="K53" s="18"/>
      <c r="L53" s="18"/>
    </row>
    <row r="54" spans="1:12" s="2" customFormat="1" ht="60" x14ac:dyDescent="0.25">
      <c r="A54">
        <v>21386025</v>
      </c>
      <c r="B54">
        <v>3</v>
      </c>
      <c r="C54" s="2" t="s">
        <v>3701</v>
      </c>
      <c r="D54" t="s">
        <v>4202</v>
      </c>
      <c r="F54"/>
      <c r="G54" s="17"/>
      <c r="I54" s="18"/>
      <c r="J54" s="18"/>
      <c r="K54" s="18"/>
      <c r="L54" s="18"/>
    </row>
    <row r="55" spans="1:12" s="2" customFormat="1" ht="120" x14ac:dyDescent="0.25">
      <c r="A55">
        <v>21386025</v>
      </c>
      <c r="B55">
        <v>4</v>
      </c>
      <c r="C55" s="2" t="s">
        <v>3702</v>
      </c>
      <c r="D55" t="s">
        <v>4276</v>
      </c>
      <c r="E55"/>
      <c r="F55"/>
      <c r="G55" s="17"/>
      <c r="I55" s="18"/>
      <c r="J55" s="18"/>
      <c r="K55" s="18"/>
      <c r="L55" s="18"/>
    </row>
    <row r="56" spans="1:12" s="2" customFormat="1" ht="75" x14ac:dyDescent="0.25">
      <c r="A56">
        <v>21386025</v>
      </c>
      <c r="B56">
        <v>5</v>
      </c>
      <c r="C56" s="2" t="s">
        <v>3703</v>
      </c>
      <c r="D56">
        <v>11</v>
      </c>
      <c r="E56"/>
      <c r="F56"/>
      <c r="G56" s="17"/>
      <c r="I56" s="18"/>
      <c r="J56" s="18"/>
      <c r="K56" s="18"/>
      <c r="L56" s="18"/>
    </row>
    <row r="57" spans="1:12" s="2" customFormat="1" ht="45" x14ac:dyDescent="0.25">
      <c r="A57">
        <v>21386025</v>
      </c>
      <c r="B57">
        <v>6</v>
      </c>
      <c r="C57" s="2" t="s">
        <v>3704</v>
      </c>
      <c r="D57" t="s">
        <v>4419</v>
      </c>
      <c r="E57"/>
      <c r="F57"/>
      <c r="G57" s="17"/>
      <c r="I57" s="18"/>
      <c r="J57" s="18"/>
      <c r="K57" s="18"/>
      <c r="L57" s="18"/>
    </row>
    <row r="58" spans="1:12" s="2" customFormat="1" ht="45" x14ac:dyDescent="0.25">
      <c r="A58">
        <v>21386025</v>
      </c>
      <c r="B58">
        <v>7</v>
      </c>
      <c r="C58" s="2" t="s">
        <v>3705</v>
      </c>
      <c r="D58" t="s">
        <v>4253</v>
      </c>
      <c r="E58"/>
      <c r="F58"/>
      <c r="G58" s="17"/>
      <c r="I58" s="18"/>
      <c r="J58" s="18"/>
      <c r="K58" s="18"/>
      <c r="L58" s="18"/>
    </row>
    <row r="59" spans="1:12" s="2" customFormat="1" ht="90" x14ac:dyDescent="0.25">
      <c r="A59">
        <v>21386025</v>
      </c>
      <c r="B59">
        <v>8</v>
      </c>
      <c r="C59" s="2" t="s">
        <v>3706</v>
      </c>
      <c r="D59" t="s">
        <v>4203</v>
      </c>
      <c r="F59"/>
      <c r="G59" s="17"/>
      <c r="I59" s="18"/>
      <c r="J59" s="18"/>
      <c r="K59" s="18"/>
      <c r="L59" s="18"/>
    </row>
    <row r="60" spans="1:12" s="2" customFormat="1" ht="30" x14ac:dyDescent="0.25">
      <c r="A60">
        <v>21386025</v>
      </c>
      <c r="B60">
        <v>9</v>
      </c>
      <c r="C60" s="2" t="s">
        <v>3707</v>
      </c>
      <c r="D60" t="s">
        <v>4076</v>
      </c>
      <c r="E60"/>
      <c r="F60"/>
      <c r="G60" s="17"/>
      <c r="I60" s="18"/>
      <c r="J60" s="18"/>
      <c r="K60" s="18"/>
      <c r="L60" s="18"/>
    </row>
    <row r="61" spans="1:12" s="2" customFormat="1" ht="45" x14ac:dyDescent="0.25">
      <c r="A61">
        <v>21386025</v>
      </c>
      <c r="B61">
        <v>10</v>
      </c>
      <c r="C61" s="2" t="s">
        <v>3708</v>
      </c>
      <c r="D61" t="s">
        <v>4397</v>
      </c>
      <c r="E61"/>
      <c r="F61"/>
      <c r="G61" s="17"/>
      <c r="I61" s="18"/>
      <c r="J61" s="18"/>
      <c r="K61" s="18"/>
      <c r="L61" s="18"/>
    </row>
    <row r="62" spans="1:12" s="2" customFormat="1" ht="120" x14ac:dyDescent="0.25">
      <c r="A62">
        <v>21386025</v>
      </c>
      <c r="B62">
        <v>11</v>
      </c>
      <c r="C62" s="2" t="s">
        <v>3709</v>
      </c>
      <c r="D62" t="s">
        <v>4239</v>
      </c>
      <c r="F62"/>
      <c r="G62" s="17"/>
      <c r="I62" s="18"/>
      <c r="J62" s="18"/>
      <c r="K62" s="18"/>
      <c r="L62" s="18"/>
    </row>
    <row r="63" spans="1:12" s="2" customFormat="1" ht="60" x14ac:dyDescent="0.25">
      <c r="A63">
        <v>21386025</v>
      </c>
      <c r="B63">
        <v>12</v>
      </c>
      <c r="C63" s="2" t="s">
        <v>3710</v>
      </c>
      <c r="D63" t="s">
        <v>4301</v>
      </c>
      <c r="E63"/>
      <c r="F63"/>
      <c r="G63" s="17"/>
      <c r="I63" s="18"/>
      <c r="J63" s="18"/>
      <c r="K63" s="18"/>
      <c r="L63" s="18"/>
    </row>
    <row r="64" spans="1:12" s="2" customFormat="1" ht="75" x14ac:dyDescent="0.25">
      <c r="A64">
        <v>21386025</v>
      </c>
      <c r="B64">
        <v>13</v>
      </c>
      <c r="C64" s="2" t="s">
        <v>3711</v>
      </c>
      <c r="D64" t="s">
        <v>4204</v>
      </c>
      <c r="F64"/>
      <c r="G64" s="17"/>
      <c r="I64" s="18"/>
      <c r="J64" s="18"/>
      <c r="K64" s="18"/>
      <c r="L64" s="18"/>
    </row>
    <row r="65" spans="1:12" s="2" customFormat="1" ht="60" x14ac:dyDescent="0.25">
      <c r="A65">
        <v>21526889</v>
      </c>
      <c r="B65">
        <v>1</v>
      </c>
      <c r="C65" s="2" t="s">
        <v>3712</v>
      </c>
      <c r="D65" t="s">
        <v>4084</v>
      </c>
      <c r="E65"/>
      <c r="F65"/>
      <c r="G65" s="17"/>
      <c r="I65" s="18"/>
      <c r="J65" s="18"/>
      <c r="K65" s="18"/>
      <c r="L65" s="18"/>
    </row>
    <row r="66" spans="1:12" s="2" customFormat="1" ht="75" x14ac:dyDescent="0.25">
      <c r="A66">
        <v>21526889</v>
      </c>
      <c r="B66">
        <v>2</v>
      </c>
      <c r="C66" s="2" t="s">
        <v>3713</v>
      </c>
      <c r="D66" t="s">
        <v>4104</v>
      </c>
      <c r="F66"/>
      <c r="G66" s="17"/>
      <c r="I66" s="18"/>
      <c r="J66" s="18"/>
      <c r="K66" s="18"/>
      <c r="L66" s="18"/>
    </row>
    <row r="67" spans="1:12" s="2" customFormat="1" ht="45" x14ac:dyDescent="0.25">
      <c r="A67">
        <v>21526889</v>
      </c>
      <c r="B67">
        <v>3</v>
      </c>
      <c r="C67" s="2" t="s">
        <v>3714</v>
      </c>
      <c r="D67" t="s">
        <v>4261</v>
      </c>
      <c r="F67"/>
      <c r="G67" s="17"/>
      <c r="I67" s="18"/>
      <c r="J67" s="18"/>
      <c r="K67" s="18"/>
      <c r="L67" s="18"/>
    </row>
    <row r="68" spans="1:12" s="2" customFormat="1" ht="60" x14ac:dyDescent="0.25">
      <c r="A68">
        <v>21526889</v>
      </c>
      <c r="B68">
        <v>4</v>
      </c>
      <c r="C68" s="2" t="s">
        <v>3715</v>
      </c>
      <c r="D68" t="s">
        <v>4089</v>
      </c>
      <c r="E68"/>
      <c r="F68"/>
      <c r="G68" s="17"/>
      <c r="I68" s="18"/>
      <c r="J68" s="18"/>
      <c r="K68" s="18"/>
      <c r="L68" s="18"/>
    </row>
    <row r="69" spans="1:12" s="2" customFormat="1" ht="45" x14ac:dyDescent="0.25">
      <c r="A69">
        <v>21526889</v>
      </c>
      <c r="B69">
        <v>5</v>
      </c>
      <c r="C69" s="2" t="s">
        <v>3716</v>
      </c>
      <c r="D69" t="s">
        <v>4160</v>
      </c>
      <c r="E69"/>
      <c r="F69"/>
      <c r="G69" s="17"/>
      <c r="I69" s="18"/>
      <c r="J69" s="18"/>
      <c r="K69" s="18"/>
      <c r="L69" s="18"/>
    </row>
    <row r="70" spans="1:12" s="2" customFormat="1" ht="90" x14ac:dyDescent="0.25">
      <c r="A70">
        <v>21526889</v>
      </c>
      <c r="B70">
        <v>6</v>
      </c>
      <c r="C70" s="2" t="s">
        <v>3717</v>
      </c>
      <c r="D70" t="s">
        <v>4195</v>
      </c>
      <c r="E70"/>
      <c r="F70"/>
      <c r="G70" s="17"/>
      <c r="I70" s="18"/>
      <c r="J70" s="18"/>
      <c r="K70" s="18"/>
      <c r="L70" s="18"/>
    </row>
    <row r="71" spans="1:12" s="2" customFormat="1" ht="60" x14ac:dyDescent="0.25">
      <c r="A71">
        <v>21526889</v>
      </c>
      <c r="B71">
        <v>7</v>
      </c>
      <c r="C71" s="2" t="s">
        <v>3718</v>
      </c>
      <c r="D71" t="s">
        <v>4263</v>
      </c>
      <c r="F71"/>
      <c r="G71" s="17"/>
      <c r="I71" s="18"/>
      <c r="J71" s="18"/>
      <c r="K71" s="18"/>
      <c r="L71" s="18"/>
    </row>
    <row r="72" spans="1:12" s="2" customFormat="1" ht="90" x14ac:dyDescent="0.25">
      <c r="A72">
        <v>21526889</v>
      </c>
      <c r="B72">
        <v>8</v>
      </c>
      <c r="C72" s="2" t="s">
        <v>3719</v>
      </c>
      <c r="D72" t="s">
        <v>4615</v>
      </c>
      <c r="F72"/>
      <c r="G72" s="17"/>
      <c r="I72" s="18"/>
      <c r="J72" s="18"/>
      <c r="K72" s="18"/>
      <c r="L72" s="18"/>
    </row>
    <row r="73" spans="1:12" s="2" customFormat="1" ht="90" x14ac:dyDescent="0.25">
      <c r="A73">
        <v>21526889</v>
      </c>
      <c r="B73">
        <v>9</v>
      </c>
      <c r="C73" s="2" t="s">
        <v>3720</v>
      </c>
      <c r="D73" t="s">
        <v>4082</v>
      </c>
      <c r="E73"/>
      <c r="F73"/>
      <c r="G73" s="17"/>
      <c r="I73" s="18"/>
      <c r="J73" s="18"/>
      <c r="K73" s="18"/>
      <c r="L73" s="18"/>
    </row>
    <row r="74" spans="1:12" s="2" customFormat="1" ht="45" x14ac:dyDescent="0.25">
      <c r="A74">
        <v>21526889</v>
      </c>
      <c r="B74">
        <v>10</v>
      </c>
      <c r="C74" s="2" t="s">
        <v>3721</v>
      </c>
      <c r="D74" t="s">
        <v>4126</v>
      </c>
      <c r="E74"/>
      <c r="F74"/>
      <c r="G74" s="17"/>
      <c r="I74" s="18"/>
      <c r="J74" s="18"/>
      <c r="K74" s="18"/>
      <c r="L74" s="18"/>
    </row>
    <row r="75" spans="1:12" s="2" customFormat="1" ht="105" x14ac:dyDescent="0.25">
      <c r="A75">
        <v>21526889</v>
      </c>
      <c r="B75">
        <v>11</v>
      </c>
      <c r="C75" s="2" t="s">
        <v>3722</v>
      </c>
      <c r="D75" t="s">
        <v>4240</v>
      </c>
      <c r="F75"/>
      <c r="G75" s="17"/>
      <c r="I75" s="18"/>
      <c r="J75" s="18"/>
      <c r="K75" s="18"/>
      <c r="L75" s="18"/>
    </row>
    <row r="76" spans="1:12" s="2" customFormat="1" ht="135" x14ac:dyDescent="0.25">
      <c r="A76">
        <v>21526889</v>
      </c>
      <c r="B76">
        <v>12</v>
      </c>
      <c r="C76" s="2" t="s">
        <v>3723</v>
      </c>
      <c r="D76" t="s">
        <v>4116</v>
      </c>
      <c r="F76"/>
      <c r="G76" s="17"/>
      <c r="I76" s="18"/>
      <c r="J76" s="18"/>
      <c r="K76" s="18"/>
      <c r="L76" s="18"/>
    </row>
    <row r="77" spans="1:12" s="2" customFormat="1" ht="90" x14ac:dyDescent="0.25">
      <c r="A77">
        <v>21526889</v>
      </c>
      <c r="B77">
        <v>13</v>
      </c>
      <c r="C77" s="2" t="s">
        <v>3724</v>
      </c>
      <c r="D77" t="s">
        <v>4590</v>
      </c>
      <c r="F77"/>
      <c r="G77" s="17"/>
      <c r="I77" s="18"/>
      <c r="J77" s="18"/>
      <c r="K77" s="18"/>
      <c r="L77" s="18"/>
    </row>
    <row r="78" spans="1:12" s="2" customFormat="1" ht="90" x14ac:dyDescent="0.25">
      <c r="A78">
        <v>21526889</v>
      </c>
      <c r="B78">
        <v>14</v>
      </c>
      <c r="C78" s="2" t="s">
        <v>3725</v>
      </c>
      <c r="D78" t="s">
        <v>4116</v>
      </c>
      <c r="F78"/>
      <c r="G78" s="17"/>
      <c r="I78" s="18"/>
      <c r="J78" s="18"/>
      <c r="K78" s="18"/>
      <c r="L78" s="18"/>
    </row>
    <row r="79" spans="1:12" s="2" customFormat="1" ht="45" x14ac:dyDescent="0.25">
      <c r="A79">
        <v>21526889</v>
      </c>
      <c r="B79">
        <v>15</v>
      </c>
      <c r="C79" s="2" t="s">
        <v>3726</v>
      </c>
      <c r="D79" t="s">
        <v>4084</v>
      </c>
      <c r="E79"/>
      <c r="F79"/>
      <c r="G79" s="17"/>
      <c r="I79" s="18"/>
      <c r="J79" s="18"/>
      <c r="K79" s="18"/>
      <c r="L79" s="18"/>
    </row>
    <row r="80" spans="1:12" s="2" customFormat="1" ht="75" x14ac:dyDescent="0.25">
      <c r="A80">
        <v>21526889</v>
      </c>
      <c r="B80">
        <v>16</v>
      </c>
      <c r="C80" s="2" t="s">
        <v>3727</v>
      </c>
      <c r="D80" t="s">
        <v>4098</v>
      </c>
      <c r="E80"/>
      <c r="F80"/>
      <c r="G80" s="17"/>
      <c r="I80" s="18"/>
      <c r="J80" s="18"/>
      <c r="K80" s="18"/>
      <c r="L80" s="18"/>
    </row>
    <row r="81" spans="1:12" s="2" customFormat="1" ht="75" x14ac:dyDescent="0.25">
      <c r="A81">
        <v>21535448</v>
      </c>
      <c r="B81">
        <v>1</v>
      </c>
      <c r="C81" s="2" t="s">
        <v>3728</v>
      </c>
      <c r="D81" t="s">
        <v>4147</v>
      </c>
      <c r="F81"/>
      <c r="G81" s="17"/>
      <c r="I81" s="18"/>
      <c r="J81" s="18"/>
      <c r="K81" s="18"/>
      <c r="L81" s="18"/>
    </row>
    <row r="82" spans="1:12" ht="195" x14ac:dyDescent="0.25">
      <c r="A82">
        <v>21535448</v>
      </c>
      <c r="B82">
        <v>2</v>
      </c>
      <c r="C82" s="2" t="s">
        <v>3729</v>
      </c>
      <c r="D82" t="s">
        <v>4295</v>
      </c>
      <c r="E82"/>
    </row>
    <row r="83" spans="1:12" ht="75" x14ac:dyDescent="0.25">
      <c r="A83">
        <v>21535448</v>
      </c>
      <c r="B83">
        <v>3</v>
      </c>
      <c r="C83" s="2" t="s">
        <v>3730</v>
      </c>
      <c r="D83" t="s">
        <v>4103</v>
      </c>
    </row>
    <row r="84" spans="1:12" ht="90" x14ac:dyDescent="0.25">
      <c r="A84">
        <v>21535448</v>
      </c>
      <c r="B84">
        <v>4</v>
      </c>
      <c r="C84" s="2" t="s">
        <v>3731</v>
      </c>
      <c r="D84" t="s">
        <v>4809</v>
      </c>
    </row>
    <row r="85" spans="1:12" ht="75" x14ac:dyDescent="0.25">
      <c r="A85">
        <v>21535448</v>
      </c>
      <c r="B85">
        <v>5</v>
      </c>
      <c r="C85" s="2" t="s">
        <v>3732</v>
      </c>
      <c r="D85" t="s">
        <v>4152</v>
      </c>
    </row>
    <row r="86" spans="1:12" ht="30" x14ac:dyDescent="0.25">
      <c r="A86">
        <v>21535448</v>
      </c>
      <c r="B86">
        <v>6</v>
      </c>
      <c r="C86" s="2" t="s">
        <v>3733</v>
      </c>
      <c r="D86" t="s">
        <v>4084</v>
      </c>
      <c r="E86"/>
    </row>
    <row r="87" spans="1:12" ht="45" x14ac:dyDescent="0.25">
      <c r="A87">
        <v>21535448</v>
      </c>
      <c r="B87">
        <v>7</v>
      </c>
      <c r="C87" s="2" t="s">
        <v>3734</v>
      </c>
      <c r="D87" t="s">
        <v>4607</v>
      </c>
    </row>
    <row r="88" spans="1:12" ht="75" x14ac:dyDescent="0.25">
      <c r="A88">
        <v>21535448</v>
      </c>
      <c r="B88">
        <v>8</v>
      </c>
      <c r="C88" s="2" t="s">
        <v>3735</v>
      </c>
      <c r="D88" t="s">
        <v>4607</v>
      </c>
    </row>
    <row r="89" spans="1:12" ht="105" x14ac:dyDescent="0.25">
      <c r="A89">
        <v>21535448</v>
      </c>
      <c r="B89">
        <v>9</v>
      </c>
      <c r="C89" s="2" t="s">
        <v>3736</v>
      </c>
      <c r="D89" t="s">
        <v>4096</v>
      </c>
      <c r="E89"/>
    </row>
    <row r="90" spans="1:12" ht="45" x14ac:dyDescent="0.25">
      <c r="A90">
        <v>21535448</v>
      </c>
      <c r="B90">
        <v>10</v>
      </c>
      <c r="C90" s="2" t="s">
        <v>3737</v>
      </c>
      <c r="D90" t="s">
        <v>4302</v>
      </c>
      <c r="E90" s="2" t="s">
        <v>3738</v>
      </c>
      <c r="F90" t="s">
        <v>4711</v>
      </c>
    </row>
    <row r="91" spans="1:12" ht="30" x14ac:dyDescent="0.25">
      <c r="A91">
        <v>21535448</v>
      </c>
      <c r="B91">
        <v>11</v>
      </c>
      <c r="C91" s="2" t="s">
        <v>3739</v>
      </c>
      <c r="D91" t="s">
        <v>4090</v>
      </c>
      <c r="E91"/>
    </row>
    <row r="92" spans="1:12" ht="75" x14ac:dyDescent="0.25">
      <c r="A92">
        <v>21535448</v>
      </c>
      <c r="B92">
        <v>12</v>
      </c>
      <c r="C92" s="2" t="s">
        <v>3740</v>
      </c>
      <c r="D92" t="s">
        <v>4147</v>
      </c>
      <c r="E92"/>
    </row>
    <row r="93" spans="1:12" ht="60" x14ac:dyDescent="0.25">
      <c r="A93">
        <v>21545482</v>
      </c>
      <c r="B93">
        <v>1</v>
      </c>
      <c r="C93" s="2" t="s">
        <v>3741</v>
      </c>
      <c r="D93" t="s">
        <v>4810</v>
      </c>
      <c r="E93"/>
    </row>
    <row r="94" spans="1:12" ht="90" x14ac:dyDescent="0.25">
      <c r="A94">
        <v>21545482</v>
      </c>
      <c r="B94">
        <v>2</v>
      </c>
      <c r="C94" s="2" t="s">
        <v>3742</v>
      </c>
      <c r="D94" t="s">
        <v>4276</v>
      </c>
      <c r="E94"/>
    </row>
    <row r="95" spans="1:12" ht="120" x14ac:dyDescent="0.25">
      <c r="A95">
        <v>21545482</v>
      </c>
      <c r="B95">
        <v>3</v>
      </c>
      <c r="C95" s="2" t="s">
        <v>3743</v>
      </c>
      <c r="D95" t="s">
        <v>4103</v>
      </c>
    </row>
    <row r="96" spans="1:12" ht="75" x14ac:dyDescent="0.25">
      <c r="A96">
        <v>21545482</v>
      </c>
      <c r="B96">
        <v>4</v>
      </c>
      <c r="C96" s="2" t="s">
        <v>3744</v>
      </c>
      <c r="D96" t="s">
        <v>4393</v>
      </c>
      <c r="E96"/>
    </row>
    <row r="97" spans="1:12" ht="90" x14ac:dyDescent="0.25">
      <c r="A97">
        <v>21545482</v>
      </c>
      <c r="B97">
        <v>5</v>
      </c>
      <c r="C97" s="2" t="s">
        <v>3745</v>
      </c>
      <c r="D97" t="s">
        <v>4116</v>
      </c>
      <c r="E97"/>
    </row>
    <row r="98" spans="1:12" s="2" customFormat="1" ht="30" x14ac:dyDescent="0.25">
      <c r="A98">
        <v>21545482</v>
      </c>
      <c r="B98">
        <v>6</v>
      </c>
      <c r="C98" s="2" t="s">
        <v>3746</v>
      </c>
      <c r="D98" t="s">
        <v>4349</v>
      </c>
      <c r="E98" t="s">
        <v>3747</v>
      </c>
      <c r="F98" t="s">
        <v>4672</v>
      </c>
      <c r="G98" s="17"/>
      <c r="I98" s="18"/>
      <c r="J98" s="18"/>
      <c r="K98" s="18"/>
      <c r="L98" s="18"/>
    </row>
    <row r="99" spans="1:12" s="2" customFormat="1" ht="60" x14ac:dyDescent="0.25">
      <c r="A99">
        <v>21545482</v>
      </c>
      <c r="B99">
        <v>7</v>
      </c>
      <c r="C99" s="2" t="s">
        <v>3748</v>
      </c>
      <c r="D99" t="s">
        <v>4116</v>
      </c>
      <c r="F99"/>
      <c r="G99" s="17"/>
      <c r="I99" s="18"/>
      <c r="J99" s="18"/>
      <c r="K99" s="18"/>
      <c r="L99" s="18"/>
    </row>
    <row r="100" spans="1:12" s="2" customFormat="1" ht="60" x14ac:dyDescent="0.25">
      <c r="A100">
        <v>21613990</v>
      </c>
      <c r="B100">
        <v>1</v>
      </c>
      <c r="C100" s="2" t="s">
        <v>3749</v>
      </c>
      <c r="D100" t="s">
        <v>4230</v>
      </c>
      <c r="E100"/>
      <c r="F100"/>
      <c r="G100" s="17"/>
      <c r="I100" s="18"/>
      <c r="J100" s="18"/>
      <c r="K100" s="18"/>
      <c r="L100" s="18"/>
    </row>
    <row r="101" spans="1:12" s="2" customFormat="1" ht="60" x14ac:dyDescent="0.25">
      <c r="A101">
        <v>21613990</v>
      </c>
      <c r="B101">
        <v>2</v>
      </c>
      <c r="C101" s="2" t="s">
        <v>3750</v>
      </c>
      <c r="D101" t="s">
        <v>4192</v>
      </c>
      <c r="F101"/>
      <c r="G101" s="17"/>
      <c r="I101" s="18"/>
      <c r="J101" s="18"/>
      <c r="K101" s="18"/>
      <c r="L101" s="18"/>
    </row>
    <row r="102" spans="1:12" s="2" customFormat="1" ht="45" x14ac:dyDescent="0.25">
      <c r="A102">
        <v>21613990</v>
      </c>
      <c r="B102">
        <v>3</v>
      </c>
      <c r="C102" s="2" t="s">
        <v>3751</v>
      </c>
      <c r="D102" t="s">
        <v>4202</v>
      </c>
      <c r="F102"/>
      <c r="G102" s="17"/>
      <c r="I102" s="18"/>
      <c r="J102" s="18"/>
      <c r="K102" s="18"/>
      <c r="L102" s="18"/>
    </row>
    <row r="103" spans="1:12" s="2" customFormat="1" ht="105" x14ac:dyDescent="0.25">
      <c r="A103">
        <v>21613990</v>
      </c>
      <c r="B103">
        <v>4</v>
      </c>
      <c r="C103" s="2" t="s">
        <v>3752</v>
      </c>
      <c r="D103" t="s">
        <v>4651</v>
      </c>
      <c r="E103"/>
      <c r="F103"/>
      <c r="G103" s="17"/>
      <c r="I103" s="18"/>
      <c r="J103" s="18"/>
      <c r="K103" s="18"/>
      <c r="L103" s="18"/>
    </row>
    <row r="104" spans="1:12" s="2" customFormat="1" ht="105" x14ac:dyDescent="0.25">
      <c r="A104">
        <v>21613990</v>
      </c>
      <c r="B104">
        <v>5</v>
      </c>
      <c r="C104" s="2" t="s">
        <v>3753</v>
      </c>
      <c r="D104" t="s">
        <v>4205</v>
      </c>
      <c r="F104"/>
      <c r="G104" s="17"/>
      <c r="I104" s="18"/>
      <c r="J104" s="18"/>
      <c r="K104" s="18"/>
      <c r="L104" s="18"/>
    </row>
    <row r="105" spans="1:12" s="2" customFormat="1" ht="45" x14ac:dyDescent="0.25">
      <c r="A105">
        <v>21613990</v>
      </c>
      <c r="B105">
        <v>6</v>
      </c>
      <c r="C105" s="2" t="s">
        <v>3754</v>
      </c>
      <c r="D105" t="s">
        <v>4263</v>
      </c>
      <c r="E105"/>
      <c r="F105"/>
      <c r="G105" s="17"/>
      <c r="I105" s="18"/>
      <c r="J105" s="18"/>
      <c r="K105" s="18"/>
      <c r="L105" s="18"/>
    </row>
    <row r="106" spans="1:12" s="2" customFormat="1" ht="60" x14ac:dyDescent="0.25">
      <c r="A106">
        <v>21613990</v>
      </c>
      <c r="B106">
        <v>7</v>
      </c>
      <c r="C106" s="2" t="s">
        <v>3755</v>
      </c>
      <c r="D106" t="s">
        <v>4690</v>
      </c>
      <c r="E106"/>
      <c r="F106"/>
      <c r="G106" s="17"/>
      <c r="I106" s="18"/>
      <c r="J106" s="18"/>
      <c r="K106" s="18"/>
      <c r="L106" s="18"/>
    </row>
    <row r="107" spans="1:12" s="2" customFormat="1" ht="45" x14ac:dyDescent="0.25">
      <c r="A107">
        <v>21613990</v>
      </c>
      <c r="B107">
        <v>8</v>
      </c>
      <c r="C107" s="2" t="s">
        <v>3756</v>
      </c>
      <c r="D107" t="s">
        <v>4112</v>
      </c>
      <c r="F107"/>
      <c r="G107" s="17"/>
      <c r="I107" s="18"/>
      <c r="J107" s="18"/>
      <c r="K107" s="18"/>
      <c r="L107" s="18"/>
    </row>
    <row r="108" spans="1:12" s="2" customFormat="1" ht="45" x14ac:dyDescent="0.25">
      <c r="A108">
        <v>21613990</v>
      </c>
      <c r="B108">
        <v>9</v>
      </c>
      <c r="C108" s="2" t="s">
        <v>3757</v>
      </c>
      <c r="D108" t="s">
        <v>4090</v>
      </c>
      <c r="F108"/>
      <c r="G108" s="17"/>
      <c r="I108" s="18"/>
      <c r="J108" s="18"/>
      <c r="K108" s="18"/>
      <c r="L108" s="18"/>
    </row>
    <row r="109" spans="1:12" s="2" customFormat="1" ht="60" x14ac:dyDescent="0.25">
      <c r="A109">
        <v>21613990</v>
      </c>
      <c r="B109">
        <v>10</v>
      </c>
      <c r="C109" s="2" t="s">
        <v>3758</v>
      </c>
      <c r="D109" t="s">
        <v>4445</v>
      </c>
      <c r="E109"/>
      <c r="F109"/>
      <c r="G109" s="17"/>
      <c r="I109" s="18"/>
      <c r="J109" s="18"/>
      <c r="K109" s="18"/>
      <c r="L109" s="18"/>
    </row>
    <row r="110" spans="1:12" s="2" customFormat="1" ht="90" x14ac:dyDescent="0.25">
      <c r="A110">
        <v>21631929</v>
      </c>
      <c r="B110">
        <v>1</v>
      </c>
      <c r="C110" s="2" t="s">
        <v>3759</v>
      </c>
      <c r="D110" t="s">
        <v>4570</v>
      </c>
      <c r="F110"/>
      <c r="G110" s="17"/>
      <c r="I110" s="18"/>
      <c r="J110" s="18"/>
      <c r="K110" s="18"/>
      <c r="L110" s="18"/>
    </row>
    <row r="111" spans="1:12" s="2" customFormat="1" ht="60" x14ac:dyDescent="0.25">
      <c r="A111">
        <v>21631929</v>
      </c>
      <c r="B111">
        <v>2</v>
      </c>
      <c r="C111" s="2" t="s">
        <v>3760</v>
      </c>
      <c r="D111" t="s">
        <v>4160</v>
      </c>
      <c r="F111"/>
      <c r="G111" s="17"/>
      <c r="I111" s="18"/>
      <c r="J111" s="18"/>
      <c r="K111" s="18"/>
      <c r="L111" s="18"/>
    </row>
    <row r="112" spans="1:12" s="2" customFormat="1" ht="60" x14ac:dyDescent="0.25">
      <c r="A112">
        <v>21631929</v>
      </c>
      <c r="B112">
        <v>3</v>
      </c>
      <c r="C112" s="2" t="s">
        <v>3761</v>
      </c>
      <c r="D112" t="s">
        <v>4147</v>
      </c>
      <c r="F112"/>
      <c r="G112" s="17"/>
      <c r="I112" s="18"/>
      <c r="J112" s="18"/>
      <c r="K112" s="18"/>
      <c r="L112" s="18"/>
    </row>
    <row r="113" spans="1:12" s="2" customFormat="1" ht="45" x14ac:dyDescent="0.25">
      <c r="A113">
        <v>21631929</v>
      </c>
      <c r="B113">
        <v>4</v>
      </c>
      <c r="C113" s="2" t="s">
        <v>3762</v>
      </c>
      <c r="D113" t="s">
        <v>4295</v>
      </c>
      <c r="F113"/>
      <c r="G113" s="17"/>
      <c r="I113" s="18"/>
      <c r="J113" s="18"/>
      <c r="K113" s="18"/>
      <c r="L113" s="18"/>
    </row>
    <row r="114" spans="1:12" s="2" customFormat="1" ht="45" x14ac:dyDescent="0.25">
      <c r="A114">
        <v>21631929</v>
      </c>
      <c r="B114">
        <v>5</v>
      </c>
      <c r="C114" s="2" t="s">
        <v>3763</v>
      </c>
      <c r="D114" t="s">
        <v>4253</v>
      </c>
      <c r="F114"/>
      <c r="G114" s="17"/>
      <c r="I114" s="18"/>
      <c r="J114" s="18"/>
      <c r="K114" s="18"/>
      <c r="L114" s="18"/>
    </row>
    <row r="115" spans="1:12" s="10" customFormat="1" ht="75" x14ac:dyDescent="0.25">
      <c r="A115" s="9">
        <v>21631929</v>
      </c>
      <c r="B115" s="9">
        <v>6</v>
      </c>
      <c r="C115" s="10" t="s">
        <v>3764</v>
      </c>
      <c r="D115" s="9">
        <v>11</v>
      </c>
      <c r="E115" s="9"/>
      <c r="F115" s="9"/>
      <c r="G115" s="19"/>
      <c r="I115" s="74"/>
      <c r="J115" s="74"/>
      <c r="K115" s="74"/>
      <c r="L115" s="74"/>
    </row>
    <row r="116" spans="1:12" s="10" customFormat="1" ht="60" x14ac:dyDescent="0.25">
      <c r="A116" s="9">
        <v>21631929</v>
      </c>
      <c r="B116" s="9">
        <v>7</v>
      </c>
      <c r="C116" s="10" t="s">
        <v>3765</v>
      </c>
      <c r="D116" s="9" t="s">
        <v>4082</v>
      </c>
      <c r="E116" s="9"/>
      <c r="F116" s="9"/>
      <c r="G116" s="19"/>
      <c r="I116" s="74"/>
      <c r="J116" s="74"/>
      <c r="K116" s="74"/>
      <c r="L116" s="74"/>
    </row>
    <row r="117" spans="1:12" s="2" customFormat="1" ht="210" x14ac:dyDescent="0.25">
      <c r="A117">
        <v>21631929</v>
      </c>
      <c r="B117">
        <v>8</v>
      </c>
      <c r="C117" s="2" t="s">
        <v>3766</v>
      </c>
      <c r="D117" t="s">
        <v>4206</v>
      </c>
      <c r="E117"/>
      <c r="F117"/>
      <c r="G117" s="17"/>
      <c r="I117" s="18"/>
      <c r="J117" s="18"/>
      <c r="K117" s="18"/>
      <c r="L117" s="18"/>
    </row>
    <row r="118" spans="1:12" s="2" customFormat="1" ht="60" x14ac:dyDescent="0.25">
      <c r="A118">
        <v>21631929</v>
      </c>
      <c r="B118">
        <v>9</v>
      </c>
      <c r="C118" s="2" t="s">
        <v>3767</v>
      </c>
      <c r="D118" t="s">
        <v>4076</v>
      </c>
      <c r="E118"/>
      <c r="F118"/>
      <c r="G118" s="17"/>
      <c r="I118" s="18"/>
      <c r="J118" s="18"/>
      <c r="K118" s="18"/>
      <c r="L118" s="18"/>
    </row>
    <row r="119" spans="1:12" s="2" customFormat="1" ht="30" x14ac:dyDescent="0.25">
      <c r="A119">
        <v>21631929</v>
      </c>
      <c r="B119">
        <v>10</v>
      </c>
      <c r="C119" s="2" t="s">
        <v>3768</v>
      </c>
      <c r="D119" t="s">
        <v>4263</v>
      </c>
      <c r="E119"/>
      <c r="F119"/>
      <c r="G119" s="17"/>
      <c r="I119" s="18"/>
      <c r="J119" s="18"/>
      <c r="K119" s="18"/>
      <c r="L119" s="18"/>
    </row>
    <row r="120" spans="1:12" s="2" customFormat="1" ht="30" x14ac:dyDescent="0.25">
      <c r="A120">
        <v>21631929</v>
      </c>
      <c r="B120">
        <v>11</v>
      </c>
      <c r="C120" s="2" t="s">
        <v>3769</v>
      </c>
      <c r="D120" t="s">
        <v>4076</v>
      </c>
      <c r="F120"/>
      <c r="G120" s="17"/>
      <c r="I120" s="18"/>
      <c r="J120" s="18"/>
      <c r="K120" s="18"/>
      <c r="L120" s="18"/>
    </row>
    <row r="121" spans="1:12" s="2" customFormat="1" ht="30" x14ac:dyDescent="0.25">
      <c r="A121">
        <v>21631929</v>
      </c>
      <c r="B121">
        <v>12</v>
      </c>
      <c r="C121" s="2" t="s">
        <v>3770</v>
      </c>
      <c r="D121" t="s">
        <v>4421</v>
      </c>
      <c r="F121"/>
      <c r="G121" s="17"/>
      <c r="I121" s="18"/>
      <c r="J121" s="18"/>
      <c r="K121" s="18"/>
      <c r="L121" s="18"/>
    </row>
    <row r="122" spans="1:12" s="2" customFormat="1" ht="90" x14ac:dyDescent="0.25">
      <c r="A122">
        <v>21631929</v>
      </c>
      <c r="B122">
        <v>13</v>
      </c>
      <c r="C122" s="2" t="s">
        <v>3771</v>
      </c>
      <c r="D122" t="s">
        <v>4461</v>
      </c>
      <c r="F122"/>
      <c r="G122" s="17"/>
      <c r="I122" s="18"/>
      <c r="J122" s="18"/>
      <c r="K122" s="18"/>
      <c r="L122" s="18"/>
    </row>
    <row r="123" spans="1:12" s="2" customFormat="1" ht="60" x14ac:dyDescent="0.25">
      <c r="A123">
        <v>21631929</v>
      </c>
      <c r="B123">
        <v>14</v>
      </c>
      <c r="C123" s="2" t="s">
        <v>3772</v>
      </c>
      <c r="D123" t="s">
        <v>4301</v>
      </c>
      <c r="E123" t="s">
        <v>3773</v>
      </c>
      <c r="F123" s="3" t="s">
        <v>4535</v>
      </c>
      <c r="G123" s="17"/>
      <c r="I123" s="18"/>
      <c r="J123" s="18"/>
      <c r="K123" s="18"/>
      <c r="L123" s="18"/>
    </row>
    <row r="124" spans="1:12" s="2" customFormat="1" ht="60" x14ac:dyDescent="0.25">
      <c r="A124">
        <v>21631929</v>
      </c>
      <c r="B124">
        <v>15</v>
      </c>
      <c r="C124" s="2" t="s">
        <v>3774</v>
      </c>
      <c r="D124" t="s">
        <v>4147</v>
      </c>
      <c r="E124" t="s">
        <v>3775</v>
      </c>
      <c r="F124" s="3" t="s">
        <v>4535</v>
      </c>
      <c r="G124" s="17"/>
      <c r="I124" s="18"/>
      <c r="J124" s="18"/>
      <c r="K124" s="18"/>
      <c r="L124" s="18"/>
    </row>
    <row r="125" spans="1:12" s="2" customFormat="1" ht="45" x14ac:dyDescent="0.25">
      <c r="A125">
        <v>21631929</v>
      </c>
      <c r="B125">
        <v>16</v>
      </c>
      <c r="C125" s="2" t="s">
        <v>3776</v>
      </c>
      <c r="D125" t="s">
        <v>4090</v>
      </c>
      <c r="E125"/>
      <c r="F125"/>
      <c r="G125" s="17"/>
      <c r="I125" s="18"/>
      <c r="J125" s="18"/>
      <c r="K125" s="18"/>
      <c r="L125" s="18"/>
    </row>
    <row r="126" spans="1:12" s="2" customFormat="1" ht="90" x14ac:dyDescent="0.25">
      <c r="A126">
        <v>21631929</v>
      </c>
      <c r="B126">
        <v>17</v>
      </c>
      <c r="C126" s="6" t="s">
        <v>3777</v>
      </c>
      <c r="D126" t="s">
        <v>4570</v>
      </c>
      <c r="F126"/>
      <c r="G126" s="17"/>
      <c r="I126" s="18"/>
      <c r="J126" s="18"/>
      <c r="K126" s="18"/>
      <c r="L126" s="18"/>
    </row>
    <row r="127" spans="1:12" s="2" customFormat="1" x14ac:dyDescent="0.25">
      <c r="A127">
        <v>21631929</v>
      </c>
      <c r="B127">
        <v>18</v>
      </c>
      <c r="C127" s="2" t="s">
        <v>3778</v>
      </c>
      <c r="D127" t="s">
        <v>4147</v>
      </c>
      <c r="E127"/>
      <c r="F127"/>
      <c r="G127" s="17"/>
      <c r="I127" s="18"/>
      <c r="J127" s="18"/>
      <c r="K127" s="18"/>
      <c r="L127" s="18"/>
    </row>
    <row r="128" spans="1:12" s="2" customFormat="1" ht="45" x14ac:dyDescent="0.25">
      <c r="A128">
        <v>21712498</v>
      </c>
      <c r="B128">
        <v>1</v>
      </c>
      <c r="C128" s="2" t="s">
        <v>3779</v>
      </c>
      <c r="D128" t="s">
        <v>4297</v>
      </c>
      <c r="E128"/>
      <c r="F128"/>
      <c r="G128" s="17"/>
      <c r="I128" s="18"/>
      <c r="J128" s="18"/>
      <c r="K128" s="18"/>
      <c r="L128" s="18"/>
    </row>
    <row r="129" spans="1:12" s="2" customFormat="1" ht="60" x14ac:dyDescent="0.25">
      <c r="A129">
        <v>21712498</v>
      </c>
      <c r="B129">
        <v>2</v>
      </c>
      <c r="C129" s="2" t="s">
        <v>3780</v>
      </c>
      <c r="D129" t="s">
        <v>4109</v>
      </c>
      <c r="F129"/>
      <c r="G129" s="17"/>
      <c r="I129" s="18"/>
      <c r="J129" s="18"/>
      <c r="K129" s="18"/>
      <c r="L129" s="18"/>
    </row>
    <row r="130" spans="1:12" s="2" customFormat="1" ht="45" x14ac:dyDescent="0.25">
      <c r="A130">
        <v>21712498</v>
      </c>
      <c r="B130">
        <v>3</v>
      </c>
      <c r="C130" s="2" t="s">
        <v>3781</v>
      </c>
      <c r="D130" t="s">
        <v>4207</v>
      </c>
      <c r="F130"/>
      <c r="G130" s="17"/>
      <c r="I130" s="18"/>
      <c r="J130" s="18"/>
      <c r="K130" s="18"/>
      <c r="L130" s="18"/>
    </row>
    <row r="131" spans="1:12" s="2" customFormat="1" ht="75" x14ac:dyDescent="0.25">
      <c r="A131">
        <v>21712498</v>
      </c>
      <c r="B131">
        <v>4</v>
      </c>
      <c r="C131" s="2" t="s">
        <v>3782</v>
      </c>
      <c r="D131" t="s">
        <v>4208</v>
      </c>
      <c r="F131"/>
      <c r="G131" s="17"/>
      <c r="I131" s="18"/>
      <c r="J131" s="18"/>
      <c r="K131" s="18"/>
      <c r="L131" s="18"/>
    </row>
    <row r="132" spans="1:12" s="2" customFormat="1" ht="105" x14ac:dyDescent="0.25">
      <c r="A132">
        <v>21712498</v>
      </c>
      <c r="B132">
        <v>5</v>
      </c>
      <c r="C132" s="2" t="s">
        <v>3783</v>
      </c>
      <c r="D132" t="s">
        <v>4082</v>
      </c>
      <c r="F132"/>
      <c r="G132" s="17"/>
      <c r="I132" s="18"/>
      <c r="J132" s="18"/>
      <c r="K132" s="18"/>
      <c r="L132" s="18"/>
    </row>
    <row r="133" spans="1:12" s="2" customFormat="1" ht="45" x14ac:dyDescent="0.25">
      <c r="A133">
        <v>21712498</v>
      </c>
      <c r="B133">
        <v>6</v>
      </c>
      <c r="C133" s="2" t="s">
        <v>3784</v>
      </c>
      <c r="D133" t="s">
        <v>4253</v>
      </c>
      <c r="F133"/>
      <c r="G133" s="17"/>
      <c r="I133" s="18"/>
      <c r="J133" s="18"/>
      <c r="K133" s="18"/>
      <c r="L133" s="18"/>
    </row>
    <row r="134" spans="1:12" s="2" customFormat="1" ht="90" x14ac:dyDescent="0.25">
      <c r="A134">
        <v>21712498</v>
      </c>
      <c r="B134">
        <v>7</v>
      </c>
      <c r="C134" s="2" t="s">
        <v>3785</v>
      </c>
      <c r="D134" t="s">
        <v>4136</v>
      </c>
      <c r="E134"/>
      <c r="F134"/>
      <c r="G134" s="17"/>
      <c r="I134" s="18"/>
      <c r="J134" s="18"/>
      <c r="K134" s="18"/>
      <c r="L134" s="18"/>
    </row>
    <row r="135" spans="1:12" s="2" customFormat="1" ht="60" x14ac:dyDescent="0.25">
      <c r="A135">
        <v>21712498</v>
      </c>
      <c r="B135">
        <v>8</v>
      </c>
      <c r="C135" s="2" t="s">
        <v>3786</v>
      </c>
      <c r="D135" t="s">
        <v>4116</v>
      </c>
      <c r="E135" t="s">
        <v>3787</v>
      </c>
      <c r="F135" t="s">
        <v>4173</v>
      </c>
      <c r="G135" s="17"/>
      <c r="I135" s="18"/>
      <c r="J135" s="18"/>
      <c r="K135" s="18"/>
      <c r="L135" s="18"/>
    </row>
    <row r="136" spans="1:12" s="2" customFormat="1" ht="45" x14ac:dyDescent="0.25">
      <c r="A136">
        <v>21712498</v>
      </c>
      <c r="B136">
        <v>9</v>
      </c>
      <c r="C136" s="2" t="s">
        <v>3788</v>
      </c>
      <c r="D136" t="s">
        <v>4090</v>
      </c>
      <c r="E136"/>
      <c r="F136"/>
      <c r="G136" s="17"/>
      <c r="I136" s="18"/>
      <c r="J136" s="18"/>
      <c r="K136" s="18"/>
      <c r="L136" s="18"/>
    </row>
    <row r="137" spans="1:12" s="2" customFormat="1" ht="60" x14ac:dyDescent="0.25">
      <c r="A137">
        <v>21712498</v>
      </c>
      <c r="B137">
        <v>10</v>
      </c>
      <c r="C137" s="2" t="s">
        <v>3789</v>
      </c>
      <c r="D137" t="s">
        <v>4230</v>
      </c>
      <c r="E137"/>
      <c r="F137"/>
      <c r="G137" s="17"/>
      <c r="I137" s="18"/>
      <c r="J137" s="18"/>
      <c r="K137" s="18"/>
      <c r="L137" s="18"/>
    </row>
    <row r="138" spans="1:12" s="2" customFormat="1" ht="30" x14ac:dyDescent="0.25">
      <c r="A138">
        <v>21712498</v>
      </c>
      <c r="B138">
        <v>11</v>
      </c>
      <c r="C138" s="2" t="s">
        <v>3790</v>
      </c>
      <c r="D138" t="s">
        <v>4148</v>
      </c>
      <c r="F138"/>
      <c r="G138" s="17"/>
      <c r="I138" s="18"/>
      <c r="J138" s="18"/>
      <c r="K138" s="18"/>
      <c r="L138" s="18"/>
    </row>
    <row r="139" spans="1:12" s="2" customFormat="1" ht="60" x14ac:dyDescent="0.25">
      <c r="A139">
        <v>21731754</v>
      </c>
      <c r="B139">
        <v>1</v>
      </c>
      <c r="C139" s="2" t="s">
        <v>3791</v>
      </c>
      <c r="D139" t="s">
        <v>4084</v>
      </c>
      <c r="E139"/>
      <c r="F139"/>
      <c r="G139" s="17"/>
      <c r="I139" s="18"/>
      <c r="J139" s="18"/>
      <c r="K139" s="18"/>
      <c r="L139" s="18"/>
    </row>
    <row r="140" spans="1:12" s="2" customFormat="1" ht="45" x14ac:dyDescent="0.25">
      <c r="A140">
        <v>21731754</v>
      </c>
      <c r="B140">
        <v>2</v>
      </c>
      <c r="C140" s="2" t="s">
        <v>3792</v>
      </c>
      <c r="D140" t="s">
        <v>4109</v>
      </c>
      <c r="F140"/>
      <c r="G140" s="17"/>
      <c r="I140" s="18"/>
      <c r="J140" s="18"/>
      <c r="K140" s="18"/>
      <c r="L140" s="18"/>
    </row>
    <row r="141" spans="1:12" s="2" customFormat="1" ht="45" x14ac:dyDescent="0.25">
      <c r="A141">
        <v>21731754</v>
      </c>
      <c r="B141">
        <v>3</v>
      </c>
      <c r="C141" s="2" t="s">
        <v>3793</v>
      </c>
      <c r="D141" t="s">
        <v>4153</v>
      </c>
      <c r="F141"/>
      <c r="G141" s="17"/>
      <c r="I141" s="18"/>
      <c r="J141" s="18"/>
      <c r="K141" s="18"/>
      <c r="L141" s="18"/>
    </row>
    <row r="142" spans="1:12" s="2" customFormat="1" ht="75" x14ac:dyDescent="0.25">
      <c r="A142">
        <v>21731754</v>
      </c>
      <c r="B142">
        <v>4</v>
      </c>
      <c r="C142" s="2" t="s">
        <v>3794</v>
      </c>
      <c r="D142" t="s">
        <v>4276</v>
      </c>
      <c r="E142"/>
      <c r="F142"/>
      <c r="G142" s="17"/>
      <c r="I142" s="18"/>
      <c r="J142" s="18"/>
      <c r="K142" s="18"/>
      <c r="L142" s="18"/>
    </row>
    <row r="143" spans="1:12" s="2" customFormat="1" ht="75" x14ac:dyDescent="0.25">
      <c r="A143">
        <v>21731754</v>
      </c>
      <c r="B143">
        <v>5</v>
      </c>
      <c r="C143" s="2" t="s">
        <v>3795</v>
      </c>
      <c r="D143" t="s">
        <v>4419</v>
      </c>
      <c r="F143"/>
      <c r="G143" s="17"/>
      <c r="I143" s="18"/>
      <c r="J143" s="18"/>
      <c r="K143" s="18"/>
      <c r="L143" s="18"/>
    </row>
    <row r="144" spans="1:12" s="2" customFormat="1" ht="45" x14ac:dyDescent="0.25">
      <c r="A144">
        <v>21731754</v>
      </c>
      <c r="B144">
        <v>6</v>
      </c>
      <c r="C144" s="2" t="s">
        <v>3796</v>
      </c>
      <c r="D144" t="s">
        <v>4119</v>
      </c>
      <c r="E144"/>
      <c r="F144"/>
      <c r="G144" s="17"/>
      <c r="I144" s="18"/>
      <c r="J144" s="18"/>
      <c r="K144" s="18"/>
      <c r="L144" s="18"/>
    </row>
    <row r="145" spans="1:12" s="2" customFormat="1" ht="60" x14ac:dyDescent="0.25">
      <c r="A145">
        <v>21731754</v>
      </c>
      <c r="B145">
        <v>7</v>
      </c>
      <c r="C145" s="2" t="s">
        <v>3797</v>
      </c>
      <c r="D145" t="s">
        <v>4089</v>
      </c>
      <c r="E145"/>
      <c r="F145"/>
      <c r="G145" s="17"/>
      <c r="I145" s="18"/>
      <c r="J145" s="18"/>
      <c r="K145" s="18"/>
      <c r="L145" s="18"/>
    </row>
    <row r="146" spans="1:12" s="2" customFormat="1" ht="45" x14ac:dyDescent="0.25">
      <c r="A146">
        <v>21731754</v>
      </c>
      <c r="B146">
        <v>8</v>
      </c>
      <c r="C146" s="2" t="s">
        <v>3798</v>
      </c>
      <c r="D146" t="s">
        <v>4126</v>
      </c>
      <c r="F146"/>
      <c r="G146" s="17"/>
      <c r="I146" s="18"/>
      <c r="J146" s="18"/>
      <c r="K146" s="18"/>
      <c r="L146" s="18"/>
    </row>
    <row r="147" spans="1:12" s="2" customFormat="1" ht="120" x14ac:dyDescent="0.25">
      <c r="A147">
        <v>21731754</v>
      </c>
      <c r="B147">
        <v>9</v>
      </c>
      <c r="C147" s="2" t="s">
        <v>3799</v>
      </c>
      <c r="D147" t="s">
        <v>4116</v>
      </c>
      <c r="E147"/>
      <c r="F147"/>
      <c r="G147" s="17"/>
      <c r="I147" s="18"/>
      <c r="J147" s="18"/>
      <c r="K147" s="18"/>
      <c r="L147" s="18"/>
    </row>
    <row r="148" spans="1:12" s="2" customFormat="1" ht="30" x14ac:dyDescent="0.25">
      <c r="A148">
        <v>21731754</v>
      </c>
      <c r="B148">
        <v>10</v>
      </c>
      <c r="C148" s="2" t="s">
        <v>3800</v>
      </c>
      <c r="D148" t="s">
        <v>4209</v>
      </c>
      <c r="E148" t="s">
        <v>3801</v>
      </c>
      <c r="F148" s="3" t="s">
        <v>4185</v>
      </c>
      <c r="G148" s="17"/>
      <c r="I148" s="18"/>
      <c r="J148" s="18"/>
      <c r="K148" s="18"/>
      <c r="L148" s="18"/>
    </row>
    <row r="149" spans="1:12" s="2" customFormat="1" ht="75" x14ac:dyDescent="0.25">
      <c r="A149">
        <v>21731754</v>
      </c>
      <c r="B149">
        <v>11</v>
      </c>
      <c r="C149" s="2" t="s">
        <v>3802</v>
      </c>
      <c r="D149" t="s">
        <v>4230</v>
      </c>
      <c r="E149"/>
      <c r="F149"/>
      <c r="G149" s="17"/>
      <c r="I149" s="18"/>
      <c r="J149" s="18"/>
      <c r="K149" s="18"/>
      <c r="L149" s="18"/>
    </row>
    <row r="150" spans="1:12" s="2" customFormat="1" ht="75" x14ac:dyDescent="0.25">
      <c r="A150">
        <v>21731754</v>
      </c>
      <c r="B150">
        <v>12</v>
      </c>
      <c r="C150" s="2" t="s">
        <v>3803</v>
      </c>
      <c r="D150" t="s">
        <v>4811</v>
      </c>
      <c r="F150"/>
      <c r="G150" s="17"/>
      <c r="I150" s="18"/>
      <c r="J150" s="18"/>
      <c r="K150" s="18"/>
      <c r="L150" s="18"/>
    </row>
    <row r="151" spans="1:12" s="2" customFormat="1" ht="60" x14ac:dyDescent="0.25">
      <c r="A151">
        <v>21751692</v>
      </c>
      <c r="B151">
        <v>1</v>
      </c>
      <c r="C151" s="2" t="s">
        <v>3804</v>
      </c>
      <c r="D151" t="s">
        <v>4084</v>
      </c>
      <c r="F151"/>
      <c r="G151" s="17"/>
      <c r="I151" s="18"/>
      <c r="J151" s="18"/>
      <c r="K151" s="18"/>
      <c r="L151" s="18"/>
    </row>
    <row r="152" spans="1:12" s="2" customFormat="1" ht="45" x14ac:dyDescent="0.25">
      <c r="A152">
        <v>21751692</v>
      </c>
      <c r="B152">
        <v>2</v>
      </c>
      <c r="C152" s="2" t="s">
        <v>3805</v>
      </c>
      <c r="D152" t="s">
        <v>4210</v>
      </c>
      <c r="F152"/>
      <c r="G152" s="17"/>
      <c r="I152" s="18"/>
      <c r="J152" s="18"/>
      <c r="K152" s="18"/>
      <c r="L152" s="18"/>
    </row>
    <row r="153" spans="1:12" s="2" customFormat="1" ht="90" x14ac:dyDescent="0.25">
      <c r="A153">
        <v>21751692</v>
      </c>
      <c r="B153">
        <v>3</v>
      </c>
      <c r="C153" s="2" t="s">
        <v>3806</v>
      </c>
      <c r="D153" t="s">
        <v>4412</v>
      </c>
      <c r="F153"/>
      <c r="G153" s="17"/>
      <c r="I153" s="18"/>
      <c r="J153" s="18"/>
      <c r="K153" s="18"/>
      <c r="L153" s="18"/>
    </row>
    <row r="154" spans="1:12" s="2" customFormat="1" ht="75" x14ac:dyDescent="0.25">
      <c r="A154">
        <v>21751692</v>
      </c>
      <c r="B154">
        <v>4</v>
      </c>
      <c r="C154" s="2" t="s">
        <v>3807</v>
      </c>
      <c r="D154" t="s">
        <v>4461</v>
      </c>
      <c r="E154"/>
      <c r="F154"/>
      <c r="G154" s="17"/>
      <c r="I154" s="18"/>
      <c r="J154" s="18"/>
      <c r="K154" s="18"/>
      <c r="L154" s="18"/>
    </row>
    <row r="155" spans="1:12" s="2" customFormat="1" ht="75" x14ac:dyDescent="0.25">
      <c r="A155">
        <v>21751692</v>
      </c>
      <c r="B155">
        <v>5</v>
      </c>
      <c r="C155" s="2" t="s">
        <v>3808</v>
      </c>
      <c r="D155" t="s">
        <v>4195</v>
      </c>
      <c r="F155"/>
      <c r="G155" s="17"/>
      <c r="I155" s="18"/>
      <c r="J155" s="18"/>
      <c r="K155" s="18"/>
      <c r="L155" s="18"/>
    </row>
    <row r="156" spans="1:12" s="2" customFormat="1" ht="60" x14ac:dyDescent="0.25">
      <c r="A156">
        <v>21762640</v>
      </c>
      <c r="B156">
        <v>1</v>
      </c>
      <c r="C156" s="2" t="s">
        <v>3809</v>
      </c>
      <c r="D156" t="s">
        <v>4261</v>
      </c>
      <c r="F156"/>
      <c r="G156" s="17"/>
      <c r="I156" s="18"/>
      <c r="J156" s="18"/>
      <c r="K156" s="18"/>
      <c r="L156" s="18"/>
    </row>
    <row r="157" spans="1:12" s="2" customFormat="1" ht="60" x14ac:dyDescent="0.25">
      <c r="A157">
        <v>21762640</v>
      </c>
      <c r="B157">
        <v>2</v>
      </c>
      <c r="C157" s="2" t="s">
        <v>3810</v>
      </c>
      <c r="D157" t="s">
        <v>4210</v>
      </c>
      <c r="F157"/>
      <c r="G157" s="17"/>
      <c r="I157" s="18"/>
      <c r="J157" s="18"/>
      <c r="K157" s="18"/>
      <c r="L157" s="18"/>
    </row>
    <row r="158" spans="1:12" s="2" customFormat="1" ht="45" x14ac:dyDescent="0.25">
      <c r="A158" s="87">
        <v>21762640</v>
      </c>
      <c r="B158" s="87">
        <v>3</v>
      </c>
      <c r="C158" s="88" t="s">
        <v>3811</v>
      </c>
      <c r="D158" s="87" t="s">
        <v>4299</v>
      </c>
      <c r="E158" s="87" t="s">
        <v>3813</v>
      </c>
      <c r="F158" s="87" t="s">
        <v>4542</v>
      </c>
      <c r="G158" s="17"/>
      <c r="I158" s="18"/>
      <c r="J158" s="18"/>
      <c r="K158" s="18"/>
      <c r="L158" s="18"/>
    </row>
    <row r="159" spans="1:12" s="2" customFormat="1" ht="75" x14ac:dyDescent="0.25">
      <c r="A159">
        <v>21762640</v>
      </c>
      <c r="B159">
        <v>4</v>
      </c>
      <c r="C159" s="2" t="s">
        <v>3812</v>
      </c>
      <c r="D159" t="s">
        <v>4103</v>
      </c>
      <c r="G159" s="17"/>
      <c r="I159" s="18"/>
      <c r="J159" s="18"/>
      <c r="K159" s="18"/>
      <c r="L159" s="18"/>
    </row>
    <row r="160" spans="1:12" s="2" customFormat="1" ht="60" x14ac:dyDescent="0.25">
      <c r="A160">
        <v>21762640</v>
      </c>
      <c r="B160">
        <v>5</v>
      </c>
      <c r="C160" s="2" t="s">
        <v>3814</v>
      </c>
      <c r="D160" t="s">
        <v>4211</v>
      </c>
      <c r="F160"/>
      <c r="G160" s="17"/>
      <c r="I160" s="18"/>
      <c r="J160" s="18"/>
      <c r="K160" s="18"/>
      <c r="L160" s="18"/>
    </row>
    <row r="161" spans="1:12" s="2" customFormat="1" ht="45" x14ac:dyDescent="0.25">
      <c r="A161">
        <v>21762640</v>
      </c>
      <c r="B161">
        <v>6</v>
      </c>
      <c r="C161" s="2" t="s">
        <v>3815</v>
      </c>
      <c r="D161" t="s">
        <v>4611</v>
      </c>
      <c r="F161"/>
      <c r="G161" s="17"/>
      <c r="I161" s="18"/>
      <c r="J161" s="18"/>
      <c r="K161" s="18"/>
      <c r="L161" s="18"/>
    </row>
    <row r="162" spans="1:12" s="2" customFormat="1" ht="60" x14ac:dyDescent="0.25">
      <c r="A162">
        <v>21762640</v>
      </c>
      <c r="B162">
        <v>7</v>
      </c>
      <c r="C162" s="2" t="s">
        <v>3816</v>
      </c>
      <c r="D162" t="s">
        <v>4295</v>
      </c>
      <c r="E162"/>
      <c r="F162"/>
      <c r="G162" s="17"/>
      <c r="I162" s="18"/>
      <c r="J162" s="18"/>
      <c r="K162" s="18"/>
      <c r="L162" s="18"/>
    </row>
    <row r="163" spans="1:12" s="2" customFormat="1" ht="60" x14ac:dyDescent="0.25">
      <c r="A163">
        <v>21762640</v>
      </c>
      <c r="B163">
        <v>8</v>
      </c>
      <c r="C163" s="2" t="s">
        <v>3817</v>
      </c>
      <c r="D163" t="s">
        <v>4472</v>
      </c>
      <c r="F163"/>
      <c r="G163" s="17"/>
      <c r="I163" s="18"/>
      <c r="J163" s="18"/>
      <c r="K163" s="18"/>
      <c r="L163" s="18"/>
    </row>
    <row r="164" spans="1:12" s="2" customFormat="1" ht="60" x14ac:dyDescent="0.25">
      <c r="A164">
        <v>21762640</v>
      </c>
      <c r="B164">
        <v>9</v>
      </c>
      <c r="C164" s="2" t="s">
        <v>3818</v>
      </c>
      <c r="D164" t="s">
        <v>4137</v>
      </c>
      <c r="E164"/>
      <c r="F164"/>
      <c r="G164" s="17"/>
      <c r="I164" s="18"/>
      <c r="J164" s="18"/>
      <c r="K164" s="18"/>
      <c r="L164" s="18"/>
    </row>
    <row r="165" spans="1:12" s="2" customFormat="1" ht="30" x14ac:dyDescent="0.25">
      <c r="A165">
        <v>21762640</v>
      </c>
      <c r="B165">
        <v>10</v>
      </c>
      <c r="C165" s="2" t="s">
        <v>3819</v>
      </c>
      <c r="D165" t="s">
        <v>4120</v>
      </c>
      <c r="F165"/>
      <c r="G165" s="17"/>
      <c r="I165" s="18"/>
      <c r="J165" s="18"/>
      <c r="K165" s="18"/>
      <c r="L165" s="18"/>
    </row>
    <row r="166" spans="1:12" s="2" customFormat="1" ht="60" x14ac:dyDescent="0.25">
      <c r="A166">
        <v>21762640</v>
      </c>
      <c r="B166">
        <v>11</v>
      </c>
      <c r="C166" s="2" t="s">
        <v>3820</v>
      </c>
      <c r="D166" t="s">
        <v>4097</v>
      </c>
      <c r="E166" s="2" t="s">
        <v>3821</v>
      </c>
      <c r="F166" t="s">
        <v>4244</v>
      </c>
      <c r="G166" s="17"/>
      <c r="I166" s="18"/>
      <c r="J166" s="18"/>
      <c r="K166" s="18"/>
      <c r="L166" s="18"/>
    </row>
    <row r="167" spans="1:12" s="2" customFormat="1" ht="60" x14ac:dyDescent="0.25">
      <c r="A167">
        <v>21762640</v>
      </c>
      <c r="B167">
        <v>12</v>
      </c>
      <c r="C167" s="2" t="s">
        <v>3822</v>
      </c>
      <c r="D167" t="s">
        <v>4421</v>
      </c>
      <c r="F167"/>
      <c r="G167" s="17"/>
      <c r="I167" s="18"/>
      <c r="J167" s="18"/>
      <c r="K167" s="18"/>
      <c r="L167" s="18"/>
    </row>
    <row r="168" spans="1:12" s="2" customFormat="1" ht="45" x14ac:dyDescent="0.25">
      <c r="A168">
        <v>21762640</v>
      </c>
      <c r="B168">
        <v>13</v>
      </c>
      <c r="C168" s="2" t="s">
        <v>3823</v>
      </c>
      <c r="D168" t="s">
        <v>4137</v>
      </c>
      <c r="E168"/>
      <c r="F168"/>
      <c r="G168" s="17"/>
      <c r="I168" s="18"/>
      <c r="J168" s="18"/>
      <c r="K168" s="18"/>
      <c r="L168" s="18"/>
    </row>
    <row r="169" spans="1:12" s="2" customFormat="1" ht="45" x14ac:dyDescent="0.25">
      <c r="A169">
        <v>21762640</v>
      </c>
      <c r="B169">
        <v>14</v>
      </c>
      <c r="C169" s="2" t="s">
        <v>3824</v>
      </c>
      <c r="D169" t="s">
        <v>4194</v>
      </c>
      <c r="F169"/>
      <c r="G169" s="17"/>
      <c r="I169" s="18"/>
      <c r="J169" s="18"/>
      <c r="K169" s="18"/>
      <c r="L169" s="18"/>
    </row>
    <row r="170" spans="1:12" s="2" customFormat="1" ht="45" x14ac:dyDescent="0.25">
      <c r="A170">
        <v>21762640</v>
      </c>
      <c r="B170">
        <v>15</v>
      </c>
      <c r="C170" s="2" t="s">
        <v>3825</v>
      </c>
      <c r="D170" t="s">
        <v>4261</v>
      </c>
      <c r="F170"/>
      <c r="G170" s="17"/>
      <c r="I170" s="18"/>
      <c r="J170" s="18"/>
      <c r="K170" s="18"/>
      <c r="L170" s="18"/>
    </row>
    <row r="171" spans="1:12" s="2" customFormat="1" ht="60" x14ac:dyDescent="0.25">
      <c r="A171">
        <v>21762640</v>
      </c>
      <c r="B171">
        <v>16</v>
      </c>
      <c r="C171" s="2" t="s">
        <v>3826</v>
      </c>
      <c r="D171" t="s">
        <v>4148</v>
      </c>
      <c r="F171"/>
      <c r="G171" s="17"/>
      <c r="I171" s="18"/>
      <c r="J171" s="18"/>
      <c r="K171" s="18"/>
      <c r="L171" s="18"/>
    </row>
    <row r="172" spans="1:12" s="2" customFormat="1" ht="45" x14ac:dyDescent="0.25">
      <c r="A172">
        <v>21878082</v>
      </c>
      <c r="B172">
        <v>1</v>
      </c>
      <c r="C172" s="2" t="s">
        <v>3827</v>
      </c>
      <c r="D172" t="s">
        <v>4084</v>
      </c>
      <c r="E172"/>
      <c r="F172"/>
      <c r="G172" s="17"/>
      <c r="I172" s="18"/>
      <c r="J172" s="18"/>
      <c r="K172" s="18"/>
      <c r="L172" s="18"/>
    </row>
    <row r="173" spans="1:12" s="2" customFormat="1" ht="90" x14ac:dyDescent="0.25">
      <c r="A173">
        <v>21878082</v>
      </c>
      <c r="B173">
        <v>2</v>
      </c>
      <c r="C173" s="2" t="s">
        <v>3828</v>
      </c>
      <c r="D173" t="s">
        <v>4199</v>
      </c>
      <c r="F173"/>
      <c r="G173" s="17"/>
      <c r="I173" s="18"/>
      <c r="J173" s="18"/>
      <c r="K173" s="18"/>
      <c r="L173" s="18"/>
    </row>
    <row r="174" spans="1:12" s="2" customFormat="1" ht="90" x14ac:dyDescent="0.25">
      <c r="A174">
        <v>21878082</v>
      </c>
      <c r="B174">
        <v>3</v>
      </c>
      <c r="C174" s="2" t="s">
        <v>3829</v>
      </c>
      <c r="D174" t="s">
        <v>4158</v>
      </c>
      <c r="F174"/>
      <c r="G174" s="17"/>
      <c r="I174" s="18"/>
      <c r="J174" s="18"/>
      <c r="K174" s="18"/>
      <c r="L174" s="18"/>
    </row>
    <row r="175" spans="1:12" s="2" customFormat="1" ht="45" x14ac:dyDescent="0.25">
      <c r="A175">
        <v>21878082</v>
      </c>
      <c r="B175">
        <v>4</v>
      </c>
      <c r="C175" s="2" t="s">
        <v>3830</v>
      </c>
      <c r="D175" t="s">
        <v>4263</v>
      </c>
      <c r="F175"/>
      <c r="G175" s="17"/>
      <c r="I175" s="18"/>
      <c r="J175" s="18"/>
      <c r="K175" s="18"/>
      <c r="L175" s="18"/>
    </row>
    <row r="176" spans="1:12" s="10" customFormat="1" ht="45" x14ac:dyDescent="0.25">
      <c r="A176" s="9">
        <v>21878082</v>
      </c>
      <c r="B176" s="9">
        <v>5</v>
      </c>
      <c r="C176" s="10" t="s">
        <v>3831</v>
      </c>
      <c r="D176" s="9">
        <v>11</v>
      </c>
      <c r="E176" s="9"/>
      <c r="F176" s="9"/>
      <c r="G176" s="19"/>
      <c r="I176" s="74"/>
      <c r="J176" s="74"/>
      <c r="K176" s="74"/>
      <c r="L176" s="74"/>
    </row>
    <row r="177" spans="1:12" s="10" customFormat="1" ht="60" x14ac:dyDescent="0.25">
      <c r="A177" s="9">
        <v>21878082</v>
      </c>
      <c r="B177" s="9">
        <v>6</v>
      </c>
      <c r="C177" s="10" t="s">
        <v>3832</v>
      </c>
      <c r="D177" s="9" t="s">
        <v>4263</v>
      </c>
      <c r="E177" s="9"/>
      <c r="F177" s="9"/>
      <c r="G177" s="19"/>
      <c r="I177" s="74"/>
      <c r="J177" s="74"/>
      <c r="K177" s="74"/>
      <c r="L177" s="74"/>
    </row>
    <row r="178" spans="1:12" s="2" customFormat="1" x14ac:dyDescent="0.25">
      <c r="A178">
        <v>21878082</v>
      </c>
      <c r="B178">
        <v>7</v>
      </c>
      <c r="C178" s="2" t="s">
        <v>3833</v>
      </c>
      <c r="D178" t="s">
        <v>4148</v>
      </c>
      <c r="F178"/>
      <c r="G178" s="17"/>
      <c r="I178" s="18"/>
      <c r="J178" s="18"/>
      <c r="K178" s="18"/>
      <c r="L178" s="18"/>
    </row>
    <row r="179" spans="1:12" s="2" customFormat="1" ht="60" x14ac:dyDescent="0.25">
      <c r="A179">
        <v>21878082</v>
      </c>
      <c r="B179">
        <v>8</v>
      </c>
      <c r="C179" s="2" t="s">
        <v>3834</v>
      </c>
      <c r="D179" t="s">
        <v>4096</v>
      </c>
      <c r="E179"/>
      <c r="F179"/>
      <c r="G179" s="17"/>
      <c r="I179" s="18"/>
      <c r="J179" s="18"/>
      <c r="K179" s="18"/>
      <c r="L179" s="18"/>
    </row>
    <row r="180" spans="1:12" s="2" customFormat="1" ht="165" x14ac:dyDescent="0.25">
      <c r="A180">
        <v>21878082</v>
      </c>
      <c r="B180">
        <v>9</v>
      </c>
      <c r="C180" s="2" t="s">
        <v>3835</v>
      </c>
      <c r="D180" t="s">
        <v>4079</v>
      </c>
      <c r="E180"/>
      <c r="F180"/>
      <c r="G180" s="17"/>
      <c r="I180" s="18"/>
      <c r="J180" s="18"/>
      <c r="K180" s="18"/>
      <c r="L180" s="18"/>
    </row>
    <row r="181" spans="1:12" s="2" customFormat="1" x14ac:dyDescent="0.25">
      <c r="A181">
        <v>21878082</v>
      </c>
      <c r="B181">
        <v>10</v>
      </c>
      <c r="C181" s="2" t="s">
        <v>3836</v>
      </c>
      <c r="D181" t="s">
        <v>4148</v>
      </c>
      <c r="F181"/>
      <c r="G181" s="17"/>
      <c r="I181" s="18"/>
      <c r="J181" s="18"/>
      <c r="K181" s="18"/>
      <c r="L181" s="18"/>
    </row>
    <row r="182" spans="1:12" s="2" customFormat="1" ht="105" x14ac:dyDescent="0.25">
      <c r="A182">
        <v>21878082</v>
      </c>
      <c r="B182">
        <v>11</v>
      </c>
      <c r="C182" s="2" t="s">
        <v>3837</v>
      </c>
      <c r="D182" t="s">
        <v>4261</v>
      </c>
      <c r="F182"/>
      <c r="G182" s="17"/>
      <c r="I182" s="18"/>
      <c r="J182" s="18"/>
      <c r="K182" s="18"/>
      <c r="L182" s="18"/>
    </row>
    <row r="183" spans="1:12" s="2" customFormat="1" ht="60" x14ac:dyDescent="0.25">
      <c r="A183">
        <v>21911446</v>
      </c>
      <c r="B183">
        <v>1</v>
      </c>
      <c r="C183" s="2" t="s">
        <v>3838</v>
      </c>
      <c r="D183" t="s">
        <v>4616</v>
      </c>
      <c r="F183"/>
      <c r="G183" s="17"/>
      <c r="I183" s="18"/>
      <c r="J183" s="18"/>
      <c r="K183" s="18"/>
      <c r="L183" s="18"/>
    </row>
    <row r="184" spans="1:12" s="2" customFormat="1" ht="75" x14ac:dyDescent="0.25">
      <c r="A184">
        <v>21911446</v>
      </c>
      <c r="B184">
        <v>2</v>
      </c>
      <c r="C184" s="2" t="s">
        <v>3839</v>
      </c>
      <c r="D184" t="s">
        <v>4276</v>
      </c>
      <c r="E184"/>
      <c r="F184"/>
      <c r="G184" s="17"/>
      <c r="I184" s="18"/>
      <c r="J184" s="18"/>
      <c r="K184" s="18"/>
      <c r="L184" s="18"/>
    </row>
    <row r="185" spans="1:12" s="2" customFormat="1" ht="30" x14ac:dyDescent="0.25">
      <c r="A185">
        <v>21911446</v>
      </c>
      <c r="B185">
        <v>3</v>
      </c>
      <c r="C185" s="2" t="s">
        <v>3840</v>
      </c>
      <c r="D185" t="s">
        <v>4253</v>
      </c>
      <c r="F185"/>
      <c r="G185" s="17"/>
      <c r="I185" s="18"/>
      <c r="J185" s="18"/>
      <c r="K185" s="18"/>
      <c r="L185" s="18"/>
    </row>
    <row r="186" spans="1:12" s="2" customFormat="1" ht="30" x14ac:dyDescent="0.25">
      <c r="A186">
        <v>21911446</v>
      </c>
      <c r="B186">
        <v>4</v>
      </c>
      <c r="C186" s="2" t="s">
        <v>3841</v>
      </c>
      <c r="D186" t="s">
        <v>4212</v>
      </c>
      <c r="F186"/>
      <c r="G186" s="17"/>
      <c r="I186" s="18"/>
      <c r="J186" s="18"/>
      <c r="K186" s="18"/>
      <c r="L186" s="18"/>
    </row>
    <row r="187" spans="1:12" s="2" customFormat="1" ht="120" x14ac:dyDescent="0.25">
      <c r="A187">
        <v>21911446</v>
      </c>
      <c r="B187">
        <v>5</v>
      </c>
      <c r="C187" s="2" t="s">
        <v>3842</v>
      </c>
      <c r="D187" t="s">
        <v>4269</v>
      </c>
      <c r="F187"/>
      <c r="G187" s="17"/>
      <c r="I187" s="18"/>
      <c r="J187" s="18"/>
      <c r="K187" s="18"/>
      <c r="L187" s="18"/>
    </row>
    <row r="188" spans="1:12" s="2" customFormat="1" ht="105" x14ac:dyDescent="0.25">
      <c r="A188">
        <v>21911446</v>
      </c>
      <c r="B188">
        <v>6</v>
      </c>
      <c r="C188" s="2" t="s">
        <v>3843</v>
      </c>
      <c r="D188" t="s">
        <v>4263</v>
      </c>
      <c r="F188"/>
      <c r="G188" s="17"/>
      <c r="I188" s="18"/>
      <c r="J188" s="18"/>
      <c r="K188" s="18"/>
      <c r="L188" s="18"/>
    </row>
    <row r="189" spans="1:12" s="2" customFormat="1" ht="90" x14ac:dyDescent="0.25">
      <c r="A189">
        <v>21911446</v>
      </c>
      <c r="B189">
        <v>7</v>
      </c>
      <c r="C189" s="2" t="s">
        <v>3844</v>
      </c>
      <c r="D189" t="s">
        <v>4128</v>
      </c>
      <c r="E189"/>
      <c r="F189"/>
      <c r="G189" s="17"/>
      <c r="I189" s="18"/>
      <c r="J189" s="18"/>
      <c r="K189" s="18"/>
      <c r="L189" s="18"/>
    </row>
    <row r="190" spans="1:12" s="2" customFormat="1" ht="60" x14ac:dyDescent="0.25">
      <c r="A190">
        <v>21911446</v>
      </c>
      <c r="B190">
        <v>8</v>
      </c>
      <c r="C190" s="2" t="s">
        <v>3845</v>
      </c>
      <c r="D190" t="s">
        <v>4089</v>
      </c>
      <c r="E190"/>
      <c r="F190"/>
      <c r="G190" s="17"/>
      <c r="I190" s="18"/>
      <c r="J190" s="18"/>
      <c r="K190" s="18"/>
      <c r="L190" s="18"/>
    </row>
    <row r="191" spans="1:12" s="2" customFormat="1" ht="30" x14ac:dyDescent="0.25">
      <c r="A191">
        <v>21911446</v>
      </c>
      <c r="B191">
        <v>9</v>
      </c>
      <c r="C191" s="2" t="s">
        <v>3846</v>
      </c>
      <c r="D191" t="s">
        <v>4076</v>
      </c>
      <c r="F191"/>
      <c r="G191" s="17"/>
      <c r="I191" s="18"/>
      <c r="J191" s="18"/>
      <c r="K191" s="18"/>
      <c r="L191" s="18"/>
    </row>
    <row r="192" spans="1:12" s="2" customFormat="1" ht="45" x14ac:dyDescent="0.25">
      <c r="A192">
        <v>21911446</v>
      </c>
      <c r="B192">
        <v>10</v>
      </c>
      <c r="C192" s="2" t="s">
        <v>3847</v>
      </c>
      <c r="D192" t="s">
        <v>4206</v>
      </c>
      <c r="E192"/>
      <c r="F192"/>
      <c r="G192" s="17"/>
      <c r="I192" s="18"/>
      <c r="J192" s="18"/>
      <c r="K192" s="18"/>
      <c r="L192" s="18"/>
    </row>
    <row r="193" spans="1:12" s="2" customFormat="1" ht="90" x14ac:dyDescent="0.25">
      <c r="A193">
        <v>21911446</v>
      </c>
      <c r="B193">
        <v>11</v>
      </c>
      <c r="C193" s="2" t="s">
        <v>3848</v>
      </c>
      <c r="D193" t="s">
        <v>4116</v>
      </c>
      <c r="F193"/>
      <c r="G193" s="17"/>
      <c r="I193" s="18"/>
      <c r="J193" s="18"/>
      <c r="K193" s="18"/>
      <c r="L193" s="18"/>
    </row>
    <row r="194" spans="1:12" s="2" customFormat="1" ht="120" x14ac:dyDescent="0.25">
      <c r="A194">
        <v>21911446</v>
      </c>
      <c r="B194">
        <v>12</v>
      </c>
      <c r="C194" s="2" t="s">
        <v>3849</v>
      </c>
      <c r="D194" t="s">
        <v>4213</v>
      </c>
      <c r="E194"/>
      <c r="F194"/>
      <c r="G194" s="17"/>
      <c r="I194" s="18"/>
      <c r="J194" s="18"/>
      <c r="K194" s="18"/>
      <c r="L194" s="18"/>
    </row>
    <row r="195" spans="1:12" s="16" customFormat="1" ht="60" x14ac:dyDescent="0.25">
      <c r="A195">
        <v>21911446</v>
      </c>
      <c r="B195">
        <v>13</v>
      </c>
      <c r="C195" s="2" t="s">
        <v>3850</v>
      </c>
      <c r="D195" t="s">
        <v>4077</v>
      </c>
      <c r="E195" t="s">
        <v>3851</v>
      </c>
      <c r="F195" t="s">
        <v>4245</v>
      </c>
      <c r="G195" s="17"/>
      <c r="I195" s="75"/>
      <c r="J195" s="75"/>
      <c r="K195" s="75"/>
      <c r="L195" s="75"/>
    </row>
    <row r="196" spans="1:12" s="16" customFormat="1" ht="90" x14ac:dyDescent="0.25">
      <c r="A196">
        <v>21911446</v>
      </c>
      <c r="B196">
        <v>14</v>
      </c>
      <c r="C196" s="2" t="s">
        <v>3852</v>
      </c>
      <c r="D196" t="s">
        <v>4812</v>
      </c>
      <c r="E196" s="2"/>
      <c r="F196"/>
      <c r="G196" s="17"/>
      <c r="I196" s="75"/>
      <c r="J196" s="75"/>
      <c r="K196" s="75"/>
      <c r="L196" s="75"/>
    </row>
    <row r="197" spans="1:12" ht="30" x14ac:dyDescent="0.25">
      <c r="A197">
        <v>21911446</v>
      </c>
      <c r="B197">
        <v>15</v>
      </c>
      <c r="C197" s="2" t="s">
        <v>3853</v>
      </c>
      <c r="D197" t="s">
        <v>4095</v>
      </c>
    </row>
    <row r="198" spans="1:12" ht="45" x14ac:dyDescent="0.25">
      <c r="A198">
        <v>21917557</v>
      </c>
      <c r="B198">
        <v>1</v>
      </c>
      <c r="C198" s="2" t="s">
        <v>3854</v>
      </c>
      <c r="D198" t="s">
        <v>4084</v>
      </c>
    </row>
    <row r="199" spans="1:12" ht="60" x14ac:dyDescent="0.25">
      <c r="A199">
        <v>21917557</v>
      </c>
      <c r="B199">
        <v>2</v>
      </c>
      <c r="C199" s="2" t="s">
        <v>3855</v>
      </c>
      <c r="D199" t="s">
        <v>4214</v>
      </c>
    </row>
    <row r="200" spans="1:12" ht="60" x14ac:dyDescent="0.25">
      <c r="A200">
        <v>21917557</v>
      </c>
      <c r="B200">
        <v>3</v>
      </c>
      <c r="C200" s="2" t="s">
        <v>3856</v>
      </c>
      <c r="D200" t="s">
        <v>4472</v>
      </c>
    </row>
    <row r="201" spans="1:12" ht="75" x14ac:dyDescent="0.25">
      <c r="A201">
        <v>21917557</v>
      </c>
      <c r="B201">
        <v>4</v>
      </c>
      <c r="C201" s="2" t="s">
        <v>3857</v>
      </c>
      <c r="D201" t="s">
        <v>4419</v>
      </c>
    </row>
    <row r="202" spans="1:12" ht="60" x14ac:dyDescent="0.25">
      <c r="A202">
        <v>21917557</v>
      </c>
      <c r="B202">
        <v>5</v>
      </c>
      <c r="C202" s="2" t="s">
        <v>3858</v>
      </c>
      <c r="D202" t="s">
        <v>4263</v>
      </c>
    </row>
    <row r="203" spans="1:12" ht="45" x14ac:dyDescent="0.25">
      <c r="A203">
        <v>21917557</v>
      </c>
      <c r="B203">
        <v>6</v>
      </c>
      <c r="C203" s="2" t="s">
        <v>3859</v>
      </c>
      <c r="D203" t="s">
        <v>4419</v>
      </c>
      <c r="E203"/>
    </row>
    <row r="204" spans="1:12" ht="60" x14ac:dyDescent="0.25">
      <c r="A204">
        <v>21917557</v>
      </c>
      <c r="B204">
        <v>7</v>
      </c>
      <c r="C204" s="2" t="s">
        <v>3860</v>
      </c>
      <c r="D204" t="s">
        <v>4269</v>
      </c>
      <c r="E204"/>
    </row>
    <row r="205" spans="1:12" ht="60" x14ac:dyDescent="0.25">
      <c r="A205">
        <v>21917557</v>
      </c>
      <c r="B205">
        <v>8</v>
      </c>
      <c r="C205" s="2" t="s">
        <v>3861</v>
      </c>
      <c r="D205" t="s">
        <v>4082</v>
      </c>
      <c r="E205"/>
    </row>
    <row r="206" spans="1:12" ht="30" x14ac:dyDescent="0.25">
      <c r="A206">
        <v>21917557</v>
      </c>
      <c r="B206">
        <v>9</v>
      </c>
      <c r="C206" s="2" t="s">
        <v>3862</v>
      </c>
      <c r="D206" t="s">
        <v>4097</v>
      </c>
    </row>
    <row r="207" spans="1:12" ht="45" x14ac:dyDescent="0.25">
      <c r="A207">
        <v>21917557</v>
      </c>
      <c r="B207">
        <v>10</v>
      </c>
      <c r="C207" s="2" t="s">
        <v>3863</v>
      </c>
      <c r="D207" t="s">
        <v>4302</v>
      </c>
      <c r="E207" t="s">
        <v>3864</v>
      </c>
      <c r="F207" t="s">
        <v>4330</v>
      </c>
    </row>
    <row r="208" spans="1:12" ht="75" x14ac:dyDescent="0.25">
      <c r="A208">
        <v>21917557</v>
      </c>
      <c r="B208">
        <v>11</v>
      </c>
      <c r="C208" s="2" t="s">
        <v>3865</v>
      </c>
      <c r="D208" t="s">
        <v>4096</v>
      </c>
      <c r="E208"/>
    </row>
    <row r="209" spans="1:12" ht="45" x14ac:dyDescent="0.25">
      <c r="A209">
        <v>21917557</v>
      </c>
      <c r="B209">
        <v>12</v>
      </c>
      <c r="C209" s="2" t="s">
        <v>3866</v>
      </c>
      <c r="D209" t="s">
        <v>4089</v>
      </c>
      <c r="E209"/>
    </row>
    <row r="210" spans="1:12" ht="60" x14ac:dyDescent="0.25">
      <c r="A210">
        <v>21917557</v>
      </c>
      <c r="B210">
        <v>13</v>
      </c>
      <c r="C210" s="2" t="s">
        <v>3867</v>
      </c>
      <c r="D210" t="s">
        <v>4079</v>
      </c>
    </row>
    <row r="211" spans="1:12" s="2" customFormat="1" ht="75" x14ac:dyDescent="0.25">
      <c r="A211">
        <v>21917557</v>
      </c>
      <c r="B211">
        <v>14</v>
      </c>
      <c r="C211" s="2" t="s">
        <v>3868</v>
      </c>
      <c r="D211" t="s">
        <v>4230</v>
      </c>
      <c r="F211"/>
      <c r="G211" s="17"/>
      <c r="I211" s="18"/>
      <c r="J211" s="18"/>
      <c r="K211" s="18"/>
      <c r="L211" s="18"/>
    </row>
    <row r="212" spans="1:12" s="2" customFormat="1" ht="60" x14ac:dyDescent="0.25">
      <c r="A212">
        <v>21917557</v>
      </c>
      <c r="B212">
        <v>15</v>
      </c>
      <c r="C212" s="2" t="s">
        <v>3869</v>
      </c>
      <c r="D212" t="s">
        <v>4084</v>
      </c>
      <c r="F212"/>
      <c r="G212" s="17"/>
      <c r="I212" s="18"/>
      <c r="J212" s="18"/>
      <c r="K212" s="18"/>
      <c r="L212" s="18"/>
    </row>
    <row r="213" spans="1:12" s="2" customFormat="1" ht="60" x14ac:dyDescent="0.25">
      <c r="A213">
        <v>22149769</v>
      </c>
      <c r="B213">
        <v>1</v>
      </c>
      <c r="C213" s="2" t="s">
        <v>3870</v>
      </c>
      <c r="D213" t="s">
        <v>4084</v>
      </c>
      <c r="E213"/>
      <c r="F213"/>
      <c r="G213" s="17"/>
      <c r="I213" s="18"/>
      <c r="J213" s="18"/>
      <c r="K213" s="18"/>
      <c r="L213" s="18"/>
    </row>
    <row r="214" spans="1:12" s="2" customFormat="1" ht="60" x14ac:dyDescent="0.25">
      <c r="A214">
        <v>22149769</v>
      </c>
      <c r="B214">
        <v>2</v>
      </c>
      <c r="C214" s="2" t="s">
        <v>3871</v>
      </c>
      <c r="D214" t="s">
        <v>4104</v>
      </c>
      <c r="F214"/>
      <c r="G214" s="17"/>
      <c r="I214" s="18"/>
      <c r="J214" s="18"/>
      <c r="K214" s="18"/>
      <c r="L214" s="18"/>
    </row>
    <row r="215" spans="1:12" s="2" customFormat="1" ht="75" x14ac:dyDescent="0.25">
      <c r="A215">
        <v>22149769</v>
      </c>
      <c r="B215">
        <v>3</v>
      </c>
      <c r="C215" s="2" t="s">
        <v>3872</v>
      </c>
      <c r="D215" t="s">
        <v>4276</v>
      </c>
      <c r="E215"/>
      <c r="F215"/>
      <c r="G215" s="17"/>
      <c r="I215" s="18"/>
      <c r="J215" s="18"/>
      <c r="K215" s="18"/>
      <c r="L215" s="18"/>
    </row>
    <row r="216" spans="1:12" s="2" customFormat="1" ht="30" x14ac:dyDescent="0.25">
      <c r="A216">
        <v>22149769</v>
      </c>
      <c r="B216">
        <v>4</v>
      </c>
      <c r="C216" s="2" t="s">
        <v>3873</v>
      </c>
      <c r="D216" t="s">
        <v>4083</v>
      </c>
      <c r="E216"/>
      <c r="F216"/>
      <c r="G216" s="17"/>
      <c r="I216" s="18"/>
      <c r="J216" s="18"/>
      <c r="K216" s="18"/>
      <c r="L216" s="18"/>
    </row>
    <row r="217" spans="1:12" s="2" customFormat="1" ht="30" x14ac:dyDescent="0.25">
      <c r="A217">
        <v>22149769</v>
      </c>
      <c r="B217">
        <v>5</v>
      </c>
      <c r="C217" s="2" t="s">
        <v>3874</v>
      </c>
      <c r="D217" t="s">
        <v>4126</v>
      </c>
      <c r="F217"/>
      <c r="G217" s="17"/>
      <c r="I217" s="18"/>
      <c r="J217" s="18"/>
      <c r="K217" s="18"/>
      <c r="L217" s="18"/>
    </row>
    <row r="218" spans="1:12" s="2" customFormat="1" ht="75" x14ac:dyDescent="0.25">
      <c r="A218">
        <v>22149769</v>
      </c>
      <c r="B218">
        <v>6</v>
      </c>
      <c r="C218" s="2" t="s">
        <v>3875</v>
      </c>
      <c r="D218" t="s">
        <v>4082</v>
      </c>
      <c r="E218"/>
      <c r="F218"/>
      <c r="G218" s="17"/>
      <c r="I218" s="18"/>
      <c r="J218" s="18"/>
      <c r="K218" s="18"/>
      <c r="L218" s="18"/>
    </row>
    <row r="219" spans="1:12" s="2" customFormat="1" ht="45" x14ac:dyDescent="0.25">
      <c r="A219">
        <v>22149769</v>
      </c>
      <c r="B219">
        <v>7</v>
      </c>
      <c r="C219" s="2" t="s">
        <v>3876</v>
      </c>
      <c r="D219" t="s">
        <v>4083</v>
      </c>
      <c r="E219"/>
      <c r="F219"/>
      <c r="G219" s="17"/>
      <c r="I219" s="18"/>
      <c r="J219" s="18"/>
      <c r="K219" s="18"/>
      <c r="L219" s="18"/>
    </row>
    <row r="220" spans="1:12" s="2" customFormat="1" x14ac:dyDescent="0.25">
      <c r="A220">
        <v>22149769</v>
      </c>
      <c r="B220">
        <v>8</v>
      </c>
      <c r="C220" s="2" t="s">
        <v>3877</v>
      </c>
      <c r="D220" t="s">
        <v>4148</v>
      </c>
      <c r="F220"/>
      <c r="G220" s="17"/>
      <c r="I220" s="18"/>
      <c r="J220" s="18"/>
      <c r="K220" s="18"/>
      <c r="L220" s="18"/>
    </row>
    <row r="221" spans="1:12" s="2" customFormat="1" ht="105" x14ac:dyDescent="0.25">
      <c r="A221">
        <v>22149769</v>
      </c>
      <c r="B221">
        <v>9</v>
      </c>
      <c r="C221" s="2" t="s">
        <v>3878</v>
      </c>
      <c r="D221" t="s">
        <v>4098</v>
      </c>
      <c r="E221"/>
      <c r="F221"/>
      <c r="G221" s="17"/>
      <c r="I221" s="18"/>
      <c r="J221" s="18"/>
      <c r="K221" s="18"/>
      <c r="L221" s="18"/>
    </row>
    <row r="222" spans="1:12" s="2" customFormat="1" ht="75" x14ac:dyDescent="0.25">
      <c r="A222">
        <v>22149769</v>
      </c>
      <c r="B222">
        <v>10</v>
      </c>
      <c r="C222" s="2" t="s">
        <v>3879</v>
      </c>
      <c r="D222" t="s">
        <v>4077</v>
      </c>
      <c r="E222"/>
      <c r="F222"/>
      <c r="G222" s="17"/>
      <c r="I222" s="18"/>
      <c r="J222" s="18"/>
      <c r="K222" s="18"/>
      <c r="L222" s="18"/>
    </row>
    <row r="223" spans="1:12" s="2" customFormat="1" ht="45" x14ac:dyDescent="0.25">
      <c r="A223">
        <v>22149769</v>
      </c>
      <c r="B223">
        <v>11</v>
      </c>
      <c r="C223" s="2" t="s">
        <v>3880</v>
      </c>
      <c r="D223" t="s">
        <v>4301</v>
      </c>
      <c r="F223"/>
      <c r="G223" s="17"/>
      <c r="I223" s="18"/>
      <c r="J223" s="18"/>
      <c r="K223" s="18"/>
      <c r="L223" s="18"/>
    </row>
    <row r="224" spans="1:12" s="2" customFormat="1" ht="60" x14ac:dyDescent="0.25">
      <c r="A224">
        <v>22149769</v>
      </c>
      <c r="B224">
        <v>12</v>
      </c>
      <c r="C224" s="2" t="s">
        <v>3881</v>
      </c>
      <c r="D224" t="s">
        <v>4098</v>
      </c>
      <c r="E224" s="2" t="s">
        <v>3882</v>
      </c>
      <c r="F224" t="s">
        <v>4172</v>
      </c>
      <c r="G224" s="17"/>
      <c r="I224" s="18"/>
      <c r="J224" s="18"/>
      <c r="K224" s="18"/>
      <c r="L224" s="18"/>
    </row>
    <row r="225" spans="1:12" s="2" customFormat="1" ht="45" x14ac:dyDescent="0.25">
      <c r="A225">
        <v>22149769</v>
      </c>
      <c r="B225">
        <v>13</v>
      </c>
      <c r="C225" s="2" t="s">
        <v>3883</v>
      </c>
      <c r="D225" t="s">
        <v>4301</v>
      </c>
      <c r="E225"/>
      <c r="F225"/>
      <c r="G225" s="17"/>
      <c r="I225" s="18"/>
      <c r="J225" s="18"/>
      <c r="K225" s="18"/>
      <c r="L225" s="18"/>
    </row>
    <row r="226" spans="1:12" s="10" customFormat="1" ht="30" x14ac:dyDescent="0.25">
      <c r="A226" s="9">
        <v>22149769</v>
      </c>
      <c r="B226" s="9">
        <v>14</v>
      </c>
      <c r="C226" s="10" t="s">
        <v>3884</v>
      </c>
      <c r="D226" s="9">
        <v>11</v>
      </c>
      <c r="E226" s="9"/>
      <c r="F226" s="9"/>
      <c r="G226" s="19"/>
      <c r="I226" s="74"/>
      <c r="J226" s="74"/>
      <c r="K226" s="74"/>
      <c r="L226" s="74"/>
    </row>
    <row r="227" spans="1:12" s="10" customFormat="1" ht="45" x14ac:dyDescent="0.25">
      <c r="A227" s="9">
        <v>22149769</v>
      </c>
      <c r="B227" s="9">
        <v>15</v>
      </c>
      <c r="C227" s="10" t="s">
        <v>3885</v>
      </c>
      <c r="D227" s="9" t="s">
        <v>4215</v>
      </c>
      <c r="E227" s="9"/>
      <c r="F227" s="9"/>
      <c r="G227" s="19"/>
      <c r="I227" s="74"/>
      <c r="J227" s="74"/>
      <c r="K227" s="74"/>
      <c r="L227" s="74"/>
    </row>
    <row r="228" spans="1:12" s="2" customFormat="1" ht="60" x14ac:dyDescent="0.25">
      <c r="A228">
        <v>22243420</v>
      </c>
      <c r="B228">
        <v>1</v>
      </c>
      <c r="C228" s="2" t="s">
        <v>3886</v>
      </c>
      <c r="D228" t="s">
        <v>4084</v>
      </c>
      <c r="E228"/>
      <c r="F228"/>
      <c r="G228" s="17"/>
      <c r="I228" s="18"/>
      <c r="J228" s="18"/>
      <c r="K228" s="18"/>
      <c r="L228" s="18"/>
    </row>
    <row r="229" spans="1:12" s="2" customFormat="1" ht="45" x14ac:dyDescent="0.25">
      <c r="A229">
        <v>22243420</v>
      </c>
      <c r="B229">
        <v>2</v>
      </c>
      <c r="C229" s="2" t="s">
        <v>3887</v>
      </c>
      <c r="D229" t="s">
        <v>4813</v>
      </c>
      <c r="F229"/>
      <c r="G229" s="17"/>
      <c r="I229" s="18"/>
      <c r="J229" s="18"/>
      <c r="K229" s="18"/>
      <c r="L229" s="18"/>
    </row>
    <row r="230" spans="1:12" s="2" customFormat="1" ht="90" x14ac:dyDescent="0.25">
      <c r="A230">
        <v>22243420</v>
      </c>
      <c r="B230">
        <v>3</v>
      </c>
      <c r="C230" s="2" t="s">
        <v>3888</v>
      </c>
      <c r="D230" t="s">
        <v>4216</v>
      </c>
      <c r="F230"/>
      <c r="G230" s="17"/>
      <c r="I230" s="18"/>
      <c r="J230" s="18"/>
      <c r="K230" s="18"/>
      <c r="L230" s="18"/>
    </row>
    <row r="231" spans="1:12" s="2" customFormat="1" ht="90" x14ac:dyDescent="0.25">
      <c r="A231">
        <v>22243420</v>
      </c>
      <c r="B231">
        <v>4</v>
      </c>
      <c r="C231" s="2" t="s">
        <v>3889</v>
      </c>
      <c r="D231" t="s">
        <v>4814</v>
      </c>
      <c r="F231"/>
      <c r="G231" s="17"/>
      <c r="I231" s="18"/>
      <c r="J231" s="18"/>
      <c r="K231" s="18"/>
      <c r="L231" s="18"/>
    </row>
    <row r="232" spans="1:12" s="2" customFormat="1" ht="105" x14ac:dyDescent="0.25">
      <c r="A232">
        <v>22243420</v>
      </c>
      <c r="B232">
        <v>5</v>
      </c>
      <c r="C232" s="2" t="s">
        <v>3890</v>
      </c>
      <c r="D232" t="s">
        <v>4461</v>
      </c>
      <c r="E232"/>
      <c r="F232"/>
      <c r="G232" s="17"/>
      <c r="I232" s="18"/>
      <c r="J232" s="18"/>
      <c r="K232" s="18"/>
      <c r="L232" s="18"/>
    </row>
    <row r="233" spans="1:12" s="2" customFormat="1" ht="105" x14ac:dyDescent="0.25">
      <c r="A233">
        <v>22243420</v>
      </c>
      <c r="B233">
        <v>6</v>
      </c>
      <c r="C233" s="2" t="s">
        <v>3891</v>
      </c>
      <c r="D233" t="s">
        <v>4815</v>
      </c>
      <c r="F233"/>
      <c r="G233" s="17"/>
      <c r="I233" s="18"/>
      <c r="J233" s="18"/>
      <c r="K233" s="18"/>
      <c r="L233" s="18"/>
    </row>
    <row r="234" spans="1:12" s="2" customFormat="1" ht="60" x14ac:dyDescent="0.25">
      <c r="A234">
        <v>22243420</v>
      </c>
      <c r="B234">
        <v>7</v>
      </c>
      <c r="C234" s="2" t="s">
        <v>3892</v>
      </c>
      <c r="D234" t="s">
        <v>4076</v>
      </c>
      <c r="F234"/>
      <c r="G234" s="17"/>
      <c r="I234" s="18"/>
      <c r="J234" s="18"/>
      <c r="K234" s="18"/>
      <c r="L234" s="18"/>
    </row>
    <row r="235" spans="1:12" s="2" customFormat="1" ht="45" x14ac:dyDescent="0.25">
      <c r="A235">
        <v>22243420</v>
      </c>
      <c r="B235">
        <v>8</v>
      </c>
      <c r="C235" s="2" t="s">
        <v>3893</v>
      </c>
      <c r="D235" t="s">
        <v>4126</v>
      </c>
      <c r="E235"/>
      <c r="F235"/>
      <c r="G235" s="17"/>
      <c r="I235" s="18"/>
      <c r="J235" s="18"/>
      <c r="K235" s="18"/>
      <c r="L235" s="18"/>
    </row>
    <row r="236" spans="1:12" s="2" customFormat="1" ht="60" x14ac:dyDescent="0.25">
      <c r="A236">
        <v>22243420</v>
      </c>
      <c r="B236">
        <v>9</v>
      </c>
      <c r="C236" s="2" t="s">
        <v>3894</v>
      </c>
      <c r="D236" t="s">
        <v>4816</v>
      </c>
      <c r="F236"/>
      <c r="G236" s="17"/>
      <c r="I236" s="18"/>
      <c r="J236" s="18"/>
      <c r="K236" s="18"/>
      <c r="L236" s="18"/>
    </row>
    <row r="237" spans="1:12" s="2" customFormat="1" ht="45" x14ac:dyDescent="0.25">
      <c r="A237">
        <v>22243420</v>
      </c>
      <c r="B237">
        <v>10</v>
      </c>
      <c r="C237" s="2" t="s">
        <v>3895</v>
      </c>
      <c r="D237" t="s">
        <v>4263</v>
      </c>
      <c r="E237"/>
      <c r="F237"/>
      <c r="G237" s="17"/>
      <c r="I237" s="18"/>
      <c r="J237" s="18"/>
      <c r="K237" s="18"/>
      <c r="L237" s="18"/>
    </row>
    <row r="238" spans="1:12" s="10" customFormat="1" ht="90" x14ac:dyDescent="0.25">
      <c r="A238" s="9">
        <v>22243420</v>
      </c>
      <c r="B238" s="9">
        <v>11</v>
      </c>
      <c r="C238" s="10" t="s">
        <v>3896</v>
      </c>
      <c r="D238" s="9">
        <v>11</v>
      </c>
      <c r="E238" s="9"/>
      <c r="F238" s="9"/>
      <c r="G238" s="19"/>
      <c r="I238" s="74"/>
      <c r="J238" s="74"/>
      <c r="K238" s="74"/>
      <c r="L238" s="74"/>
    </row>
    <row r="239" spans="1:12" s="10" customFormat="1" ht="105" x14ac:dyDescent="0.25">
      <c r="A239" s="9">
        <v>22243420</v>
      </c>
      <c r="B239" s="9">
        <v>12</v>
      </c>
      <c r="C239" s="10" t="s">
        <v>3897</v>
      </c>
      <c r="D239" s="9">
        <v>11</v>
      </c>
      <c r="E239" s="9"/>
      <c r="F239" s="9"/>
      <c r="G239" s="19"/>
      <c r="I239" s="74"/>
      <c r="J239" s="74"/>
      <c r="K239" s="74"/>
      <c r="L239" s="74"/>
    </row>
    <row r="240" spans="1:12" s="10" customFormat="1" ht="75" x14ac:dyDescent="0.25">
      <c r="A240" s="9">
        <v>22243420</v>
      </c>
      <c r="B240" s="9">
        <v>13</v>
      </c>
      <c r="C240" s="10" t="s">
        <v>3898</v>
      </c>
      <c r="D240" s="9" t="s">
        <v>4096</v>
      </c>
      <c r="E240" s="9"/>
      <c r="F240" s="9"/>
      <c r="G240" s="19"/>
      <c r="I240" s="74"/>
      <c r="J240" s="74"/>
      <c r="K240" s="74"/>
      <c r="L240" s="74"/>
    </row>
    <row r="241" spans="1:12" s="2" customFormat="1" ht="75" x14ac:dyDescent="0.25">
      <c r="A241">
        <v>22243420</v>
      </c>
      <c r="B241">
        <v>14</v>
      </c>
      <c r="C241" s="2" t="s">
        <v>3899</v>
      </c>
      <c r="D241" t="s">
        <v>4817</v>
      </c>
      <c r="F241"/>
      <c r="G241" s="17"/>
      <c r="I241" s="18"/>
      <c r="J241" s="18"/>
      <c r="K241" s="18"/>
      <c r="L241" s="18"/>
    </row>
    <row r="242" spans="1:12" s="2" customFormat="1" ht="90" x14ac:dyDescent="0.25">
      <c r="A242">
        <v>22243420</v>
      </c>
      <c r="B242">
        <v>15</v>
      </c>
      <c r="C242" s="2" t="s">
        <v>3900</v>
      </c>
      <c r="D242" t="s">
        <v>4445</v>
      </c>
      <c r="E242"/>
      <c r="F242"/>
      <c r="G242" s="17"/>
      <c r="I242" s="18"/>
      <c r="J242" s="18"/>
      <c r="K242" s="18"/>
      <c r="L242" s="18"/>
    </row>
    <row r="243" spans="1:12" s="2" customFormat="1" ht="90" x14ac:dyDescent="0.25">
      <c r="A243">
        <v>22345119</v>
      </c>
      <c r="B243">
        <v>1</v>
      </c>
      <c r="C243" s="2" t="s">
        <v>3901</v>
      </c>
      <c r="D243" t="s">
        <v>4297</v>
      </c>
      <c r="E243"/>
      <c r="F243"/>
      <c r="G243" s="17"/>
      <c r="I243" s="18"/>
      <c r="J243" s="18"/>
      <c r="K243" s="18"/>
      <c r="L243" s="18"/>
    </row>
    <row r="244" spans="1:12" s="2" customFormat="1" ht="90" x14ac:dyDescent="0.25">
      <c r="A244">
        <v>22345119</v>
      </c>
      <c r="B244">
        <v>2</v>
      </c>
      <c r="C244" s="2" t="s">
        <v>3902</v>
      </c>
      <c r="D244" t="s">
        <v>4217</v>
      </c>
      <c r="F244"/>
      <c r="G244" s="17"/>
      <c r="I244" s="18"/>
      <c r="J244" s="18"/>
      <c r="K244" s="18"/>
      <c r="L244" s="18"/>
    </row>
    <row r="245" spans="1:12" s="2" customFormat="1" ht="75" x14ac:dyDescent="0.25">
      <c r="A245">
        <v>22345119</v>
      </c>
      <c r="B245">
        <v>3</v>
      </c>
      <c r="C245" s="2" t="s">
        <v>3903</v>
      </c>
      <c r="D245" t="s">
        <v>4818</v>
      </c>
      <c r="F245"/>
      <c r="G245" s="17"/>
      <c r="I245" s="18"/>
      <c r="J245" s="18"/>
      <c r="K245" s="18"/>
      <c r="L245" s="18"/>
    </row>
    <row r="246" spans="1:12" s="2" customFormat="1" ht="75" x14ac:dyDescent="0.25">
      <c r="A246">
        <v>22345119</v>
      </c>
      <c r="B246">
        <v>4</v>
      </c>
      <c r="C246" s="2" t="s">
        <v>3904</v>
      </c>
      <c r="D246" t="s">
        <v>4082</v>
      </c>
      <c r="E246"/>
      <c r="F246"/>
      <c r="G246" s="17"/>
      <c r="I246" s="18"/>
      <c r="J246" s="18"/>
      <c r="K246" s="18"/>
      <c r="L246" s="18"/>
    </row>
    <row r="247" spans="1:12" s="2" customFormat="1" ht="45" x14ac:dyDescent="0.25">
      <c r="A247">
        <v>22345119</v>
      </c>
      <c r="B247">
        <v>5</v>
      </c>
      <c r="C247" s="2" t="s">
        <v>3905</v>
      </c>
      <c r="D247" t="s">
        <v>4147</v>
      </c>
      <c r="E247"/>
      <c r="F247"/>
      <c r="G247" s="17"/>
      <c r="I247" s="18"/>
      <c r="J247" s="18"/>
      <c r="K247" s="18"/>
      <c r="L247" s="18"/>
    </row>
    <row r="248" spans="1:12" s="2" customFormat="1" ht="30" x14ac:dyDescent="0.25">
      <c r="A248">
        <v>22345119</v>
      </c>
      <c r="B248">
        <v>6</v>
      </c>
      <c r="C248" s="2" t="s">
        <v>3906</v>
      </c>
      <c r="D248" t="s">
        <v>4253</v>
      </c>
      <c r="F248"/>
      <c r="G248" s="17"/>
      <c r="I248" s="18"/>
      <c r="J248" s="18"/>
      <c r="K248" s="18"/>
      <c r="L248" s="18"/>
    </row>
    <row r="249" spans="1:12" s="2" customFormat="1" ht="30" x14ac:dyDescent="0.25">
      <c r="A249">
        <v>22345119</v>
      </c>
      <c r="B249">
        <v>7</v>
      </c>
      <c r="C249" s="2" t="s">
        <v>3907</v>
      </c>
      <c r="D249" t="s">
        <v>4083</v>
      </c>
      <c r="E249"/>
      <c r="F249"/>
      <c r="G249" s="17"/>
      <c r="I249" s="18"/>
      <c r="J249" s="18"/>
      <c r="K249" s="18"/>
      <c r="L249" s="18"/>
    </row>
    <row r="250" spans="1:12" s="2" customFormat="1" ht="45" x14ac:dyDescent="0.25">
      <c r="A250">
        <v>22345119</v>
      </c>
      <c r="B250">
        <v>8</v>
      </c>
      <c r="C250" s="2" t="s">
        <v>3908</v>
      </c>
      <c r="D250" t="s">
        <v>4082</v>
      </c>
      <c r="E250"/>
      <c r="F250"/>
      <c r="G250" s="17"/>
      <c r="I250" s="18"/>
      <c r="J250" s="18"/>
      <c r="K250" s="18"/>
      <c r="L250" s="18"/>
    </row>
    <row r="251" spans="1:12" s="2" customFormat="1" ht="60" x14ac:dyDescent="0.25">
      <c r="A251">
        <v>22345119</v>
      </c>
      <c r="B251">
        <v>9</v>
      </c>
      <c r="C251" s="2" t="s">
        <v>3909</v>
      </c>
      <c r="D251" t="s">
        <v>4097</v>
      </c>
      <c r="F251"/>
      <c r="G251" s="17"/>
      <c r="I251" s="18"/>
      <c r="J251" s="18"/>
      <c r="K251" s="18"/>
      <c r="L251" s="18"/>
    </row>
    <row r="252" spans="1:12" s="2" customFormat="1" ht="45" x14ac:dyDescent="0.25">
      <c r="A252">
        <v>22345119</v>
      </c>
      <c r="B252">
        <v>10</v>
      </c>
      <c r="C252" s="2" t="s">
        <v>3910</v>
      </c>
      <c r="D252" t="s">
        <v>4097</v>
      </c>
      <c r="E252"/>
      <c r="F252"/>
      <c r="G252" s="17"/>
      <c r="I252" s="18"/>
      <c r="J252" s="18"/>
      <c r="K252" s="18"/>
      <c r="L252" s="18"/>
    </row>
    <row r="253" spans="1:12" s="2" customFormat="1" ht="60" x14ac:dyDescent="0.25">
      <c r="A253">
        <v>22345119</v>
      </c>
      <c r="B253">
        <v>11</v>
      </c>
      <c r="C253" s="2" t="s">
        <v>3911</v>
      </c>
      <c r="D253" t="s">
        <v>4209</v>
      </c>
      <c r="F253"/>
      <c r="G253" s="17"/>
      <c r="I253" s="18"/>
      <c r="J253" s="18"/>
      <c r="K253" s="18"/>
      <c r="L253" s="18"/>
    </row>
    <row r="254" spans="1:12" s="2" customFormat="1" ht="60" x14ac:dyDescent="0.25">
      <c r="A254">
        <v>22345119</v>
      </c>
      <c r="B254">
        <v>12</v>
      </c>
      <c r="C254" s="2" t="s">
        <v>3912</v>
      </c>
      <c r="D254" t="s">
        <v>4096</v>
      </c>
      <c r="E254"/>
      <c r="F254"/>
      <c r="G254" s="17"/>
      <c r="I254" s="18"/>
      <c r="J254" s="18"/>
      <c r="K254" s="18"/>
      <c r="L254" s="18"/>
    </row>
    <row r="255" spans="1:12" s="2" customFormat="1" ht="45" x14ac:dyDescent="0.25">
      <c r="A255">
        <v>22345119</v>
      </c>
      <c r="B255">
        <v>13</v>
      </c>
      <c r="C255" s="2" t="s">
        <v>3913</v>
      </c>
      <c r="D255" t="s">
        <v>4303</v>
      </c>
      <c r="E255"/>
      <c r="F255"/>
      <c r="G255" s="17"/>
      <c r="I255" s="18"/>
      <c r="J255" s="18"/>
      <c r="K255" s="18"/>
      <c r="L255" s="18"/>
    </row>
    <row r="256" spans="1:12" s="2" customFormat="1" ht="75" x14ac:dyDescent="0.25">
      <c r="A256">
        <v>22364155</v>
      </c>
      <c r="B256">
        <v>1</v>
      </c>
      <c r="C256" s="2" t="s">
        <v>3914</v>
      </c>
      <c r="D256" t="s">
        <v>4084</v>
      </c>
      <c r="E256"/>
      <c r="F256"/>
      <c r="G256" s="17"/>
      <c r="I256" s="18"/>
      <c r="J256" s="18"/>
      <c r="K256" s="18"/>
      <c r="L256" s="18"/>
    </row>
    <row r="257" spans="1:12" s="2" customFormat="1" ht="90" x14ac:dyDescent="0.25">
      <c r="A257">
        <v>22364155</v>
      </c>
      <c r="B257">
        <v>2</v>
      </c>
      <c r="C257" s="2" t="s">
        <v>3915</v>
      </c>
      <c r="D257" t="s">
        <v>4218</v>
      </c>
      <c r="F257"/>
      <c r="G257" s="17"/>
      <c r="I257" s="18"/>
      <c r="J257" s="18"/>
      <c r="K257" s="18"/>
      <c r="L257" s="18"/>
    </row>
    <row r="258" spans="1:12" s="2" customFormat="1" ht="120" x14ac:dyDescent="0.25">
      <c r="A258">
        <v>22364155</v>
      </c>
      <c r="B258">
        <v>3</v>
      </c>
      <c r="C258" s="2" t="s">
        <v>3916</v>
      </c>
      <c r="D258" t="s">
        <v>4445</v>
      </c>
      <c r="F258"/>
      <c r="G258" s="17"/>
      <c r="I258" s="18"/>
      <c r="J258" s="18"/>
      <c r="K258" s="18"/>
      <c r="L258" s="18"/>
    </row>
    <row r="259" spans="1:12" s="2" customFormat="1" ht="75" x14ac:dyDescent="0.25">
      <c r="A259">
        <v>22364155</v>
      </c>
      <c r="B259">
        <v>4</v>
      </c>
      <c r="C259" s="2" t="s">
        <v>3917</v>
      </c>
      <c r="D259" t="s">
        <v>4301</v>
      </c>
      <c r="E259"/>
      <c r="F259"/>
      <c r="G259" s="17"/>
      <c r="I259" s="18"/>
      <c r="J259" s="18"/>
      <c r="K259" s="18"/>
      <c r="L259" s="18"/>
    </row>
    <row r="260" spans="1:12" s="2" customFormat="1" ht="90" x14ac:dyDescent="0.25">
      <c r="A260">
        <v>22364155</v>
      </c>
      <c r="B260">
        <v>5</v>
      </c>
      <c r="C260" s="2" t="s">
        <v>3918</v>
      </c>
      <c r="D260" t="s">
        <v>4276</v>
      </c>
      <c r="F260"/>
      <c r="G260" s="17"/>
      <c r="I260" s="18"/>
      <c r="J260" s="18"/>
      <c r="K260" s="18"/>
      <c r="L260" s="18"/>
    </row>
    <row r="261" spans="1:12" s="2" customFormat="1" ht="45" x14ac:dyDescent="0.25">
      <c r="A261">
        <v>22364155</v>
      </c>
      <c r="B261">
        <v>6</v>
      </c>
      <c r="C261" s="2" t="s">
        <v>3919</v>
      </c>
      <c r="D261" t="s">
        <v>4412</v>
      </c>
      <c r="F261"/>
      <c r="G261" s="17"/>
      <c r="I261" s="18"/>
      <c r="J261" s="18"/>
      <c r="K261" s="18"/>
      <c r="L261" s="18"/>
    </row>
    <row r="262" spans="1:12" s="2" customFormat="1" ht="120" x14ac:dyDescent="0.25">
      <c r="A262">
        <v>22364155</v>
      </c>
      <c r="B262">
        <v>7</v>
      </c>
      <c r="C262" s="2" t="s">
        <v>3920</v>
      </c>
      <c r="D262" t="s">
        <v>4103</v>
      </c>
      <c r="F262"/>
      <c r="G262" s="17"/>
      <c r="I262" s="18"/>
      <c r="J262" s="18"/>
      <c r="K262" s="18"/>
      <c r="L262" s="18"/>
    </row>
    <row r="263" spans="1:12" s="2" customFormat="1" ht="45" x14ac:dyDescent="0.25">
      <c r="A263">
        <v>22364155</v>
      </c>
      <c r="B263">
        <v>8</v>
      </c>
      <c r="C263" s="2" t="s">
        <v>3921</v>
      </c>
      <c r="D263" t="s">
        <v>4076</v>
      </c>
      <c r="E263"/>
      <c r="F263"/>
      <c r="G263" s="17"/>
      <c r="I263" s="18"/>
      <c r="J263" s="18"/>
      <c r="K263" s="18"/>
      <c r="L263" s="18"/>
    </row>
    <row r="264" spans="1:12" s="2" customFormat="1" ht="135" x14ac:dyDescent="0.25">
      <c r="A264">
        <v>22364155</v>
      </c>
      <c r="B264">
        <v>9</v>
      </c>
      <c r="C264" s="2" t="s">
        <v>3922</v>
      </c>
      <c r="D264" t="s">
        <v>4090</v>
      </c>
      <c r="E264"/>
      <c r="F264"/>
      <c r="G264" s="17"/>
      <c r="I264" s="18"/>
      <c r="J264" s="18"/>
      <c r="K264" s="18"/>
      <c r="L264" s="18"/>
    </row>
    <row r="265" spans="1:12" s="2" customFormat="1" ht="75" x14ac:dyDescent="0.25">
      <c r="A265">
        <v>22364155</v>
      </c>
      <c r="B265">
        <v>10</v>
      </c>
      <c r="C265" s="2" t="s">
        <v>3923</v>
      </c>
      <c r="D265" t="s">
        <v>4097</v>
      </c>
      <c r="E265"/>
      <c r="F265"/>
      <c r="G265" s="17"/>
      <c r="I265" s="18"/>
      <c r="J265" s="18"/>
      <c r="K265" s="18"/>
      <c r="L265" s="18"/>
    </row>
    <row r="266" spans="1:12" s="2" customFormat="1" ht="90" x14ac:dyDescent="0.25">
      <c r="A266">
        <v>22364155</v>
      </c>
      <c r="B266">
        <v>11</v>
      </c>
      <c r="C266" s="2" t="s">
        <v>3924</v>
      </c>
      <c r="D266" t="s">
        <v>4077</v>
      </c>
      <c r="E266"/>
      <c r="F266"/>
      <c r="G266" s="17"/>
      <c r="I266" s="18"/>
      <c r="J266" s="18"/>
      <c r="K266" s="18"/>
      <c r="L266" s="18"/>
    </row>
    <row r="267" spans="1:12" s="2" customFormat="1" ht="45" x14ac:dyDescent="0.25">
      <c r="A267">
        <v>22364155</v>
      </c>
      <c r="B267">
        <v>12</v>
      </c>
      <c r="C267" s="2" t="s">
        <v>3925</v>
      </c>
      <c r="D267" t="s">
        <v>4445</v>
      </c>
      <c r="F267"/>
      <c r="G267" s="17"/>
      <c r="I267" s="18"/>
      <c r="J267" s="18"/>
      <c r="K267" s="18"/>
      <c r="L267" s="18"/>
    </row>
    <row r="268" spans="1:12" s="2" customFormat="1" ht="75" x14ac:dyDescent="0.25">
      <c r="A268">
        <v>22364155</v>
      </c>
      <c r="B268">
        <v>13</v>
      </c>
      <c r="C268" s="2" t="s">
        <v>3926</v>
      </c>
      <c r="D268" t="s">
        <v>4445</v>
      </c>
      <c r="F268"/>
      <c r="G268" s="17"/>
      <c r="I268" s="18"/>
      <c r="J268" s="18"/>
      <c r="K268" s="18"/>
      <c r="L268" s="18"/>
    </row>
    <row r="269" spans="1:12" s="2" customFormat="1" ht="60" x14ac:dyDescent="0.25">
      <c r="A269">
        <v>22364155</v>
      </c>
      <c r="B269">
        <v>14</v>
      </c>
      <c r="C269" s="2" t="s">
        <v>3927</v>
      </c>
      <c r="D269" t="s">
        <v>4301</v>
      </c>
      <c r="E269"/>
      <c r="F269"/>
      <c r="G269" s="17"/>
      <c r="I269" s="18"/>
      <c r="J269" s="18"/>
      <c r="K269" s="18"/>
      <c r="L269" s="18"/>
    </row>
    <row r="270" spans="1:12" s="2" customFormat="1" ht="75" x14ac:dyDescent="0.25">
      <c r="A270">
        <v>22410289</v>
      </c>
      <c r="B270">
        <v>1</v>
      </c>
      <c r="C270" s="2" t="s">
        <v>3928</v>
      </c>
      <c r="D270" t="s">
        <v>4638</v>
      </c>
      <c r="F270"/>
      <c r="G270" s="17"/>
      <c r="I270" s="18"/>
      <c r="J270" s="18"/>
      <c r="K270" s="18"/>
      <c r="L270" s="18"/>
    </row>
    <row r="271" spans="1:12" s="2" customFormat="1" ht="90" x14ac:dyDescent="0.25">
      <c r="A271">
        <v>22410289</v>
      </c>
      <c r="B271">
        <v>2</v>
      </c>
      <c r="C271" s="2" t="s">
        <v>3929</v>
      </c>
      <c r="D271" t="s">
        <v>4109</v>
      </c>
      <c r="F271"/>
      <c r="G271" s="17"/>
      <c r="I271" s="18"/>
      <c r="J271" s="18"/>
      <c r="K271" s="18"/>
      <c r="L271" s="18"/>
    </row>
    <row r="272" spans="1:12" s="2" customFormat="1" ht="60" x14ac:dyDescent="0.25">
      <c r="A272">
        <v>22410289</v>
      </c>
      <c r="B272">
        <v>3</v>
      </c>
      <c r="C272" s="2" t="s">
        <v>3930</v>
      </c>
      <c r="D272" t="s">
        <v>4219</v>
      </c>
      <c r="F272"/>
      <c r="G272" s="17"/>
      <c r="I272" s="18"/>
      <c r="J272" s="18"/>
      <c r="K272" s="18"/>
      <c r="L272" s="18"/>
    </row>
    <row r="273" spans="1:12" s="2" customFormat="1" ht="75" x14ac:dyDescent="0.25">
      <c r="A273">
        <v>22410289</v>
      </c>
      <c r="B273">
        <v>4</v>
      </c>
      <c r="C273" s="2" t="s">
        <v>3931</v>
      </c>
      <c r="D273" t="s">
        <v>4707</v>
      </c>
      <c r="F273"/>
      <c r="G273" s="17"/>
      <c r="I273" s="18"/>
      <c r="J273" s="18"/>
      <c r="K273" s="18"/>
      <c r="L273" s="18"/>
    </row>
    <row r="274" spans="1:12" s="2" customFormat="1" ht="45" x14ac:dyDescent="0.25">
      <c r="A274">
        <v>22410289</v>
      </c>
      <c r="B274">
        <v>5</v>
      </c>
      <c r="C274" s="2" t="s">
        <v>3932</v>
      </c>
      <c r="D274" t="s">
        <v>4253</v>
      </c>
      <c r="E274"/>
      <c r="F274"/>
      <c r="G274" s="17"/>
      <c r="I274" s="18"/>
      <c r="J274" s="18"/>
      <c r="K274" s="18"/>
      <c r="L274" s="18"/>
    </row>
    <row r="275" spans="1:12" s="2" customFormat="1" ht="90" x14ac:dyDescent="0.25">
      <c r="A275">
        <v>22410289</v>
      </c>
      <c r="B275">
        <v>6</v>
      </c>
      <c r="C275" s="2" t="s">
        <v>3933</v>
      </c>
      <c r="D275" t="s">
        <v>4082</v>
      </c>
      <c r="E275"/>
      <c r="F275"/>
      <c r="G275" s="17"/>
      <c r="I275" s="18"/>
      <c r="J275" s="18"/>
      <c r="K275" s="18"/>
      <c r="L275" s="18"/>
    </row>
    <row r="276" spans="1:12" s="2" customFormat="1" ht="45" x14ac:dyDescent="0.25">
      <c r="A276">
        <v>22410289</v>
      </c>
      <c r="B276">
        <v>7</v>
      </c>
      <c r="C276" s="2" t="s">
        <v>3934</v>
      </c>
      <c r="D276" t="s">
        <v>4419</v>
      </c>
      <c r="F276"/>
      <c r="G276" s="17"/>
      <c r="I276" s="18"/>
      <c r="J276" s="18"/>
      <c r="K276" s="18"/>
      <c r="L276" s="18"/>
    </row>
    <row r="277" spans="1:12" s="10" customFormat="1" ht="75" x14ac:dyDescent="0.25">
      <c r="A277" s="9">
        <v>22410289</v>
      </c>
      <c r="B277" s="9">
        <v>8</v>
      </c>
      <c r="C277" s="10" t="s">
        <v>3935</v>
      </c>
      <c r="D277" s="9">
        <v>11</v>
      </c>
      <c r="E277" s="9"/>
      <c r="F277" s="9"/>
      <c r="G277" s="19"/>
      <c r="I277" s="74"/>
      <c r="J277" s="74"/>
      <c r="K277" s="74"/>
      <c r="L277" s="74"/>
    </row>
    <row r="278" spans="1:12" s="10" customFormat="1" ht="60" x14ac:dyDescent="0.25">
      <c r="A278" s="9">
        <v>22410289</v>
      </c>
      <c r="B278" s="9">
        <v>9</v>
      </c>
      <c r="C278" s="10" t="s">
        <v>3936</v>
      </c>
      <c r="D278" s="9" t="s">
        <v>4263</v>
      </c>
      <c r="E278" s="9"/>
      <c r="F278" s="9"/>
      <c r="G278" s="19"/>
      <c r="I278" s="74"/>
      <c r="J278" s="74"/>
      <c r="K278" s="74"/>
      <c r="L278" s="74"/>
    </row>
    <row r="279" spans="1:12" s="2" customFormat="1" ht="90" x14ac:dyDescent="0.25">
      <c r="A279">
        <v>22410289</v>
      </c>
      <c r="B279">
        <v>10</v>
      </c>
      <c r="C279" s="2" t="s">
        <v>3937</v>
      </c>
      <c r="D279" t="s">
        <v>4076</v>
      </c>
      <c r="F279"/>
      <c r="G279" s="17"/>
      <c r="I279" s="18"/>
      <c r="J279" s="18"/>
      <c r="K279" s="18"/>
      <c r="L279" s="18"/>
    </row>
    <row r="280" spans="1:12" s="10" customFormat="1" ht="60" x14ac:dyDescent="0.25">
      <c r="A280" s="9">
        <v>22410289</v>
      </c>
      <c r="B280" s="9">
        <v>11</v>
      </c>
      <c r="C280" s="10" t="s">
        <v>3938</v>
      </c>
      <c r="D280" s="9">
        <v>11</v>
      </c>
      <c r="E280" s="9"/>
      <c r="F280" s="9"/>
      <c r="G280" s="19"/>
      <c r="I280" s="74"/>
      <c r="J280" s="74"/>
      <c r="K280" s="74"/>
      <c r="L280" s="74"/>
    </row>
    <row r="281" spans="1:12" s="10" customFormat="1" ht="60" x14ac:dyDescent="0.25">
      <c r="A281" s="9">
        <v>22410289</v>
      </c>
      <c r="B281" s="9">
        <v>12</v>
      </c>
      <c r="C281" s="10" t="s">
        <v>3939</v>
      </c>
      <c r="D281" s="9" t="s">
        <v>4220</v>
      </c>
      <c r="E281" s="9"/>
      <c r="F281" s="9"/>
      <c r="G281" s="19"/>
      <c r="I281" s="74"/>
      <c r="J281" s="74"/>
      <c r="K281" s="74"/>
      <c r="L281" s="74"/>
    </row>
    <row r="282" spans="1:12" s="2" customFormat="1" ht="90" x14ac:dyDescent="0.25">
      <c r="A282">
        <v>22410289</v>
      </c>
      <c r="B282">
        <v>13</v>
      </c>
      <c r="C282" s="2" t="s">
        <v>3940</v>
      </c>
      <c r="D282" t="s">
        <v>4261</v>
      </c>
      <c r="E282"/>
      <c r="F282"/>
      <c r="G282" s="17"/>
      <c r="I282" s="18"/>
      <c r="J282" s="18"/>
      <c r="K282" s="18"/>
      <c r="L282" s="18"/>
    </row>
    <row r="283" spans="1:12" s="2" customFormat="1" ht="60" x14ac:dyDescent="0.25">
      <c r="A283">
        <v>22410289</v>
      </c>
      <c r="B283">
        <v>14</v>
      </c>
      <c r="C283" s="2" t="s">
        <v>3941</v>
      </c>
      <c r="D283" t="s">
        <v>4461</v>
      </c>
      <c r="E283"/>
      <c r="F283"/>
      <c r="G283" s="17"/>
      <c r="I283" s="18"/>
      <c r="J283" s="18"/>
      <c r="K283" s="18"/>
      <c r="L283" s="18"/>
    </row>
    <row r="284" spans="1:12" s="2" customFormat="1" ht="75" x14ac:dyDescent="0.25">
      <c r="A284">
        <v>22410289</v>
      </c>
      <c r="B284">
        <v>15</v>
      </c>
      <c r="C284" s="2" t="s">
        <v>3942</v>
      </c>
      <c r="D284" t="s">
        <v>4261</v>
      </c>
      <c r="E284" t="s">
        <v>3943</v>
      </c>
      <c r="F284" t="s">
        <v>4535</v>
      </c>
      <c r="G284" s="17"/>
      <c r="I284" s="18"/>
      <c r="J284" s="18"/>
      <c r="K284" s="18"/>
      <c r="L284" s="18"/>
    </row>
    <row r="285" spans="1:12" s="2" customFormat="1" ht="75" x14ac:dyDescent="0.25">
      <c r="A285">
        <v>22410289</v>
      </c>
      <c r="B285">
        <v>16</v>
      </c>
      <c r="C285" s="2" t="s">
        <v>3944</v>
      </c>
      <c r="D285" t="s">
        <v>4461</v>
      </c>
      <c r="E285"/>
      <c r="F285"/>
      <c r="G285" s="17"/>
      <c r="I285" s="18"/>
      <c r="J285" s="18"/>
      <c r="K285" s="18"/>
      <c r="L285" s="18"/>
    </row>
    <row r="286" spans="1:12" s="2" customFormat="1" ht="45" x14ac:dyDescent="0.25">
      <c r="A286">
        <v>22410289</v>
      </c>
      <c r="B286">
        <v>17</v>
      </c>
      <c r="C286" s="2" t="s">
        <v>3945</v>
      </c>
      <c r="D286" t="s">
        <v>4090</v>
      </c>
      <c r="E286"/>
      <c r="F286"/>
      <c r="G286" s="17"/>
      <c r="I286" s="18"/>
      <c r="J286" s="18"/>
      <c r="K286" s="18"/>
      <c r="L286" s="18"/>
    </row>
    <row r="287" spans="1:12" s="2" customFormat="1" ht="105" x14ac:dyDescent="0.25">
      <c r="A287">
        <v>22410289</v>
      </c>
      <c r="B287">
        <v>18</v>
      </c>
      <c r="C287" s="2" t="s">
        <v>3946</v>
      </c>
      <c r="D287" t="s">
        <v>4819</v>
      </c>
      <c r="E287" s="2" t="s">
        <v>3947</v>
      </c>
      <c r="F287" t="s">
        <v>4827</v>
      </c>
      <c r="G287" s="17"/>
      <c r="I287" s="18"/>
      <c r="J287" s="18"/>
      <c r="K287" s="18"/>
      <c r="L287" s="18"/>
    </row>
    <row r="288" spans="1:12" s="2" customFormat="1" ht="45" x14ac:dyDescent="0.25">
      <c r="A288">
        <v>22410289</v>
      </c>
      <c r="B288">
        <v>19</v>
      </c>
      <c r="C288" s="2" t="s">
        <v>3948</v>
      </c>
      <c r="D288" t="s">
        <v>4084</v>
      </c>
      <c r="E288"/>
      <c r="F288"/>
      <c r="G288" s="17"/>
      <c r="I288" s="18"/>
      <c r="J288" s="18"/>
      <c r="K288" s="18"/>
      <c r="L288" s="18"/>
    </row>
    <row r="289" spans="1:12" s="2" customFormat="1" ht="60" x14ac:dyDescent="0.25">
      <c r="A289">
        <v>22410289</v>
      </c>
      <c r="B289">
        <v>20</v>
      </c>
      <c r="C289" s="2" t="s">
        <v>3949</v>
      </c>
      <c r="D289" t="s">
        <v>4221</v>
      </c>
      <c r="F289"/>
      <c r="G289" s="17"/>
      <c r="I289" s="18"/>
      <c r="J289" s="18"/>
      <c r="K289" s="18"/>
      <c r="L289" s="18"/>
    </row>
    <row r="290" spans="1:12" s="2" customFormat="1" ht="45" x14ac:dyDescent="0.25">
      <c r="A290">
        <v>22419147</v>
      </c>
      <c r="B290">
        <v>1</v>
      </c>
      <c r="C290" s="2" t="s">
        <v>3950</v>
      </c>
      <c r="D290" t="s">
        <v>4084</v>
      </c>
      <c r="E290"/>
      <c r="F290"/>
      <c r="G290" s="17"/>
      <c r="I290" s="18"/>
      <c r="J290" s="18"/>
      <c r="K290" s="18"/>
      <c r="L290" s="18"/>
    </row>
    <row r="291" spans="1:12" s="2" customFormat="1" ht="90" x14ac:dyDescent="0.25">
      <c r="A291">
        <v>22419147</v>
      </c>
      <c r="B291">
        <v>2</v>
      </c>
      <c r="C291" s="2" t="s">
        <v>3951</v>
      </c>
      <c r="D291" t="s">
        <v>4147</v>
      </c>
      <c r="E291"/>
      <c r="F291"/>
      <c r="G291" s="17"/>
      <c r="I291" s="18"/>
      <c r="J291" s="18"/>
      <c r="K291" s="18"/>
      <c r="L291" s="18"/>
    </row>
    <row r="292" spans="1:12" s="2" customFormat="1" ht="75" x14ac:dyDescent="0.25">
      <c r="A292">
        <v>22419147</v>
      </c>
      <c r="B292">
        <v>3</v>
      </c>
      <c r="C292" s="2" t="s">
        <v>3952</v>
      </c>
      <c r="D292" t="s">
        <v>4103</v>
      </c>
      <c r="E292"/>
      <c r="F292"/>
      <c r="G292" s="17"/>
      <c r="I292" s="18"/>
      <c r="J292" s="18"/>
      <c r="K292" s="18"/>
      <c r="L292" s="18"/>
    </row>
    <row r="293" spans="1:12" ht="60" x14ac:dyDescent="0.25">
      <c r="A293">
        <v>22419147</v>
      </c>
      <c r="B293">
        <v>4</v>
      </c>
      <c r="C293" s="2" t="s">
        <v>3953</v>
      </c>
      <c r="D293" t="s">
        <v>4089</v>
      </c>
    </row>
    <row r="294" spans="1:12" ht="135" x14ac:dyDescent="0.25">
      <c r="A294">
        <v>22419147</v>
      </c>
      <c r="B294">
        <v>5</v>
      </c>
      <c r="C294" s="2" t="s">
        <v>3954</v>
      </c>
      <c r="D294" t="s">
        <v>4147</v>
      </c>
      <c r="E294"/>
    </row>
    <row r="295" spans="1:12" ht="45" x14ac:dyDescent="0.25">
      <c r="A295">
        <v>22419147</v>
      </c>
      <c r="B295">
        <v>6</v>
      </c>
      <c r="C295" s="2" t="s">
        <v>3955</v>
      </c>
      <c r="D295" t="s">
        <v>4222</v>
      </c>
    </row>
    <row r="296" spans="1:12" ht="45" x14ac:dyDescent="0.25">
      <c r="A296">
        <v>22419147</v>
      </c>
      <c r="B296">
        <v>7</v>
      </c>
      <c r="C296" s="2" t="s">
        <v>3956</v>
      </c>
      <c r="D296" t="s">
        <v>4820</v>
      </c>
    </row>
    <row r="297" spans="1:12" ht="45" x14ac:dyDescent="0.25">
      <c r="A297">
        <v>22419147</v>
      </c>
      <c r="B297">
        <v>8</v>
      </c>
      <c r="C297" s="2" t="s">
        <v>3957</v>
      </c>
      <c r="D297" t="s">
        <v>4821</v>
      </c>
      <c r="E297"/>
    </row>
    <row r="298" spans="1:12" ht="90" x14ac:dyDescent="0.25">
      <c r="A298">
        <v>22419147</v>
      </c>
      <c r="B298">
        <v>9</v>
      </c>
      <c r="C298" s="2" t="s">
        <v>3958</v>
      </c>
      <c r="D298" t="s">
        <v>4223</v>
      </c>
      <c r="E298"/>
    </row>
    <row r="299" spans="1:12" ht="60" x14ac:dyDescent="0.25">
      <c r="A299">
        <v>22488554</v>
      </c>
      <c r="B299">
        <v>1</v>
      </c>
      <c r="C299" s="2" t="s">
        <v>3959</v>
      </c>
      <c r="D299" t="s">
        <v>4084</v>
      </c>
      <c r="E299"/>
    </row>
    <row r="300" spans="1:12" ht="165" x14ac:dyDescent="0.25">
      <c r="A300">
        <v>22488554</v>
      </c>
      <c r="B300">
        <v>2</v>
      </c>
      <c r="C300" s="2" t="s">
        <v>3960</v>
      </c>
      <c r="D300" t="s">
        <v>4822</v>
      </c>
      <c r="E300"/>
    </row>
    <row r="301" spans="1:12" x14ac:dyDescent="0.25">
      <c r="A301">
        <v>22488554</v>
      </c>
      <c r="B301">
        <v>3</v>
      </c>
      <c r="C301" s="2" t="s">
        <v>3961</v>
      </c>
      <c r="D301">
        <v>11</v>
      </c>
      <c r="E301"/>
    </row>
    <row r="302" spans="1:12" x14ac:dyDescent="0.25">
      <c r="A302">
        <v>22488554</v>
      </c>
      <c r="B302">
        <v>4</v>
      </c>
      <c r="C302" s="2" t="s">
        <v>3962</v>
      </c>
      <c r="D302" t="s">
        <v>4148</v>
      </c>
    </row>
    <row r="303" spans="1:12" ht="120" x14ac:dyDescent="0.25">
      <c r="A303">
        <v>22488554</v>
      </c>
      <c r="B303">
        <v>5</v>
      </c>
      <c r="C303" s="2" t="s">
        <v>3964</v>
      </c>
      <c r="D303" t="s">
        <v>4083</v>
      </c>
      <c r="E303" s="2" t="s">
        <v>3963</v>
      </c>
      <c r="F303" t="s">
        <v>4246</v>
      </c>
    </row>
    <row r="304" spans="1:12" ht="75" x14ac:dyDescent="0.25">
      <c r="A304">
        <v>22488554</v>
      </c>
      <c r="B304">
        <v>6</v>
      </c>
      <c r="C304" s="2" t="s">
        <v>3965</v>
      </c>
      <c r="D304" t="s">
        <v>4253</v>
      </c>
      <c r="E304"/>
    </row>
    <row r="305" spans="1:12" ht="105" x14ac:dyDescent="0.25">
      <c r="A305">
        <v>22488554</v>
      </c>
      <c r="B305">
        <v>7</v>
      </c>
      <c r="C305" s="2" t="s">
        <v>3966</v>
      </c>
      <c r="D305" t="s">
        <v>4456</v>
      </c>
      <c r="E305"/>
    </row>
    <row r="306" spans="1:12" ht="45" x14ac:dyDescent="0.25">
      <c r="A306">
        <v>22488554</v>
      </c>
      <c r="B306">
        <v>8</v>
      </c>
      <c r="C306" s="2" t="s">
        <v>3967</v>
      </c>
      <c r="D306" t="s">
        <v>4302</v>
      </c>
      <c r="E306"/>
    </row>
    <row r="307" spans="1:12" ht="75" x14ac:dyDescent="0.25">
      <c r="A307">
        <v>22488554</v>
      </c>
      <c r="B307">
        <v>9</v>
      </c>
      <c r="C307" s="2" t="s">
        <v>3968</v>
      </c>
      <c r="D307" t="s">
        <v>4097</v>
      </c>
      <c r="E307"/>
    </row>
    <row r="308" spans="1:12" ht="60" x14ac:dyDescent="0.25">
      <c r="A308">
        <v>22488554</v>
      </c>
      <c r="B308">
        <v>10</v>
      </c>
      <c r="C308" s="2" t="s">
        <v>3969</v>
      </c>
      <c r="D308" t="s">
        <v>4084</v>
      </c>
      <c r="E308"/>
    </row>
    <row r="309" spans="1:12" s="2" customFormat="1" ht="60" x14ac:dyDescent="0.25">
      <c r="A309">
        <v>22488554</v>
      </c>
      <c r="B309">
        <v>11</v>
      </c>
      <c r="C309" s="2" t="s">
        <v>3970</v>
      </c>
      <c r="D309" t="s">
        <v>4097</v>
      </c>
      <c r="E309"/>
      <c r="F309"/>
      <c r="G309" s="17"/>
      <c r="I309" s="18"/>
      <c r="J309" s="18"/>
      <c r="K309" s="18"/>
      <c r="L309" s="18"/>
    </row>
    <row r="310" spans="1:12" s="2" customFormat="1" ht="105" x14ac:dyDescent="0.25">
      <c r="A310">
        <v>22488554</v>
      </c>
      <c r="B310">
        <v>12</v>
      </c>
      <c r="C310" s="2" t="s">
        <v>3971</v>
      </c>
      <c r="D310" t="s">
        <v>4104</v>
      </c>
      <c r="E310"/>
      <c r="F310"/>
      <c r="G310" s="17"/>
      <c r="I310" s="18"/>
      <c r="J310" s="18"/>
      <c r="K310" s="18"/>
      <c r="L310" s="18"/>
    </row>
    <row r="311" spans="1:12" s="2" customFormat="1" ht="75" x14ac:dyDescent="0.25">
      <c r="A311">
        <v>22488554</v>
      </c>
      <c r="B311">
        <v>13</v>
      </c>
      <c r="C311" s="2" t="s">
        <v>3972</v>
      </c>
      <c r="D311" t="s">
        <v>4230</v>
      </c>
      <c r="E311"/>
      <c r="F311"/>
      <c r="G311" s="17"/>
      <c r="I311" s="18"/>
      <c r="J311" s="18"/>
      <c r="K311" s="18"/>
      <c r="L311" s="18"/>
    </row>
    <row r="312" spans="1:12" s="2" customFormat="1" ht="60" x14ac:dyDescent="0.25">
      <c r="A312">
        <v>22488554</v>
      </c>
      <c r="B312">
        <v>14</v>
      </c>
      <c r="C312" s="2" t="s">
        <v>3973</v>
      </c>
      <c r="D312" t="s">
        <v>4224</v>
      </c>
      <c r="E312"/>
      <c r="F312"/>
      <c r="G312" s="17"/>
      <c r="I312" s="18"/>
      <c r="J312" s="18"/>
      <c r="K312" s="18"/>
      <c r="L312" s="18"/>
    </row>
    <row r="313" spans="1:12" s="2" customFormat="1" ht="60" x14ac:dyDescent="0.25">
      <c r="A313">
        <v>22744772</v>
      </c>
      <c r="B313">
        <v>1</v>
      </c>
      <c r="C313" s="2" t="s">
        <v>3974</v>
      </c>
      <c r="D313" t="s">
        <v>4084</v>
      </c>
      <c r="E313"/>
      <c r="F313"/>
      <c r="G313" s="17"/>
      <c r="I313" s="18"/>
      <c r="J313" s="18"/>
      <c r="K313" s="18"/>
      <c r="L313" s="18"/>
    </row>
    <row r="314" spans="1:12" s="2" customFormat="1" ht="60" x14ac:dyDescent="0.25">
      <c r="A314">
        <v>22744772</v>
      </c>
      <c r="B314">
        <v>2</v>
      </c>
      <c r="C314" s="2" t="s">
        <v>3975</v>
      </c>
      <c r="D314" t="s">
        <v>4276</v>
      </c>
      <c r="E314"/>
      <c r="F314"/>
      <c r="G314" s="17"/>
      <c r="I314" s="18"/>
      <c r="J314" s="18"/>
      <c r="K314" s="18"/>
      <c r="L314" s="18"/>
    </row>
    <row r="315" spans="1:12" s="2" customFormat="1" ht="30" x14ac:dyDescent="0.25">
      <c r="A315">
        <v>22744772</v>
      </c>
      <c r="B315">
        <v>3</v>
      </c>
      <c r="C315" s="2" t="s">
        <v>3976</v>
      </c>
      <c r="D315" t="s">
        <v>4253</v>
      </c>
      <c r="F315"/>
      <c r="G315" s="17"/>
      <c r="I315" s="18"/>
      <c r="J315" s="18"/>
      <c r="K315" s="18"/>
      <c r="L315" s="18"/>
    </row>
    <row r="316" spans="1:12" s="2" customFormat="1" ht="30" x14ac:dyDescent="0.25">
      <c r="A316">
        <v>22744772</v>
      </c>
      <c r="B316">
        <v>4</v>
      </c>
      <c r="C316" s="2" t="s">
        <v>3977</v>
      </c>
      <c r="D316" t="s">
        <v>4148</v>
      </c>
      <c r="F316"/>
      <c r="G316" s="17"/>
      <c r="I316" s="18"/>
      <c r="J316" s="18"/>
      <c r="K316" s="18"/>
      <c r="L316" s="18"/>
    </row>
    <row r="317" spans="1:12" s="2" customFormat="1" ht="135" x14ac:dyDescent="0.25">
      <c r="A317">
        <v>22744772</v>
      </c>
      <c r="B317">
        <v>5</v>
      </c>
      <c r="C317" s="2" t="s">
        <v>3978</v>
      </c>
      <c r="D317" t="s">
        <v>4103</v>
      </c>
      <c r="F317"/>
      <c r="G317" s="17"/>
      <c r="I317" s="18"/>
      <c r="J317" s="18"/>
      <c r="K317" s="18"/>
      <c r="L317" s="18"/>
    </row>
    <row r="318" spans="1:12" s="2" customFormat="1" ht="105" x14ac:dyDescent="0.25">
      <c r="A318">
        <v>22744772</v>
      </c>
      <c r="B318">
        <v>6</v>
      </c>
      <c r="C318" s="2" t="s">
        <v>3979</v>
      </c>
      <c r="D318" t="s">
        <v>4412</v>
      </c>
      <c r="F318"/>
      <c r="G318" s="17"/>
      <c r="I318" s="18"/>
      <c r="J318" s="18"/>
      <c r="K318" s="18"/>
      <c r="L318" s="18"/>
    </row>
    <row r="319" spans="1:12" s="2" customFormat="1" ht="30" x14ac:dyDescent="0.25">
      <c r="A319">
        <v>22744772</v>
      </c>
      <c r="B319">
        <v>7</v>
      </c>
      <c r="C319" s="2" t="s">
        <v>3980</v>
      </c>
      <c r="D319" t="s">
        <v>4253</v>
      </c>
      <c r="F319"/>
      <c r="G319" s="17"/>
      <c r="I319" s="18"/>
      <c r="J319" s="18"/>
      <c r="K319" s="18"/>
      <c r="L319" s="18"/>
    </row>
    <row r="320" spans="1:12" s="2" customFormat="1" ht="165" x14ac:dyDescent="0.25">
      <c r="A320">
        <v>22744772</v>
      </c>
      <c r="B320">
        <v>8</v>
      </c>
      <c r="C320" s="2" t="s">
        <v>3981</v>
      </c>
      <c r="D320" t="s">
        <v>4393</v>
      </c>
      <c r="E320"/>
      <c r="F320"/>
      <c r="G320" s="17"/>
      <c r="I320" s="18"/>
      <c r="J320" s="18"/>
      <c r="K320" s="18"/>
      <c r="L320" s="18"/>
    </row>
    <row r="321" spans="1:12" s="2" customFormat="1" ht="60" x14ac:dyDescent="0.25">
      <c r="A321">
        <v>22744772</v>
      </c>
      <c r="B321">
        <v>9</v>
      </c>
      <c r="C321" s="2" t="s">
        <v>3982</v>
      </c>
      <c r="D321" t="s">
        <v>4158</v>
      </c>
      <c r="F321"/>
      <c r="G321" s="17"/>
      <c r="I321" s="18"/>
      <c r="J321" s="18"/>
      <c r="K321" s="18"/>
      <c r="L321" s="18"/>
    </row>
    <row r="322" spans="1:12" s="2" customFormat="1" ht="45" x14ac:dyDescent="0.25">
      <c r="A322">
        <v>22744772</v>
      </c>
      <c r="B322">
        <v>10</v>
      </c>
      <c r="C322" s="2" t="s">
        <v>3983</v>
      </c>
      <c r="D322" t="s">
        <v>4412</v>
      </c>
      <c r="F322"/>
      <c r="G322" s="17"/>
      <c r="I322" s="18"/>
      <c r="J322" s="18"/>
      <c r="K322" s="18"/>
      <c r="L322" s="18"/>
    </row>
    <row r="323" spans="1:12" s="2" customFormat="1" ht="75" x14ac:dyDescent="0.25">
      <c r="A323">
        <v>22744772</v>
      </c>
      <c r="B323">
        <v>11</v>
      </c>
      <c r="C323" s="2" t="s">
        <v>3984</v>
      </c>
      <c r="D323" t="s">
        <v>4269</v>
      </c>
      <c r="F323"/>
      <c r="G323" s="17"/>
      <c r="I323" s="18"/>
      <c r="J323" s="18"/>
      <c r="K323" s="18"/>
      <c r="L323" s="18"/>
    </row>
    <row r="324" spans="1:12" s="10" customFormat="1" ht="30" x14ac:dyDescent="0.25">
      <c r="A324" s="9">
        <v>22744772</v>
      </c>
      <c r="B324" s="9">
        <v>12</v>
      </c>
      <c r="C324" s="10" t="s">
        <v>3985</v>
      </c>
      <c r="D324" s="9">
        <v>11</v>
      </c>
      <c r="E324" s="9"/>
      <c r="F324" s="9"/>
      <c r="G324" s="19"/>
      <c r="I324" s="74"/>
      <c r="J324" s="74"/>
      <c r="K324" s="74"/>
      <c r="L324" s="74"/>
    </row>
    <row r="325" spans="1:12" s="10" customFormat="1" ht="60" x14ac:dyDescent="0.25">
      <c r="A325" s="9">
        <v>22744772</v>
      </c>
      <c r="B325" s="9">
        <v>13</v>
      </c>
      <c r="C325" s="10" t="s">
        <v>3986</v>
      </c>
      <c r="D325" s="9" t="s">
        <v>4241</v>
      </c>
      <c r="F325" s="9"/>
      <c r="G325" s="19"/>
      <c r="I325" s="74"/>
      <c r="J325" s="74"/>
      <c r="K325" s="74"/>
      <c r="L325" s="74"/>
    </row>
    <row r="326" spans="1:12" s="2" customFormat="1" ht="90" x14ac:dyDescent="0.25">
      <c r="A326">
        <v>22744772</v>
      </c>
      <c r="B326">
        <v>14</v>
      </c>
      <c r="C326" s="2" t="s">
        <v>3987</v>
      </c>
      <c r="D326" t="s">
        <v>4116</v>
      </c>
      <c r="F326"/>
      <c r="G326" s="17"/>
      <c r="I326" s="18"/>
      <c r="J326" s="18"/>
      <c r="K326" s="18"/>
      <c r="L326" s="18"/>
    </row>
    <row r="327" spans="1:12" s="2" customFormat="1" ht="75" x14ac:dyDescent="0.25">
      <c r="A327">
        <v>22744772</v>
      </c>
      <c r="B327">
        <v>15</v>
      </c>
      <c r="C327" s="2" t="s">
        <v>3988</v>
      </c>
      <c r="D327" t="s">
        <v>4230</v>
      </c>
      <c r="E327"/>
      <c r="F327"/>
      <c r="G327" s="17"/>
      <c r="I327" s="18"/>
      <c r="J327" s="18"/>
      <c r="K327" s="18"/>
      <c r="L327" s="18"/>
    </row>
    <row r="328" spans="1:12" s="2" customFormat="1" ht="30" x14ac:dyDescent="0.25">
      <c r="A328">
        <v>22744772</v>
      </c>
      <c r="B328">
        <v>16</v>
      </c>
      <c r="C328" s="2" t="s">
        <v>3989</v>
      </c>
      <c r="D328" t="s">
        <v>4202</v>
      </c>
      <c r="F328"/>
      <c r="G328" s="17"/>
      <c r="I328" s="18"/>
      <c r="J328" s="18"/>
      <c r="K328" s="18"/>
      <c r="L328" s="18"/>
    </row>
    <row r="329" spans="1:12" s="2" customFormat="1" ht="45" x14ac:dyDescent="0.25">
      <c r="A329">
        <v>22744772</v>
      </c>
      <c r="B329">
        <v>17</v>
      </c>
      <c r="C329" s="2" t="s">
        <v>3990</v>
      </c>
      <c r="D329" t="s">
        <v>4225</v>
      </c>
      <c r="E329"/>
      <c r="F329"/>
      <c r="G329" s="17"/>
      <c r="I329" s="18"/>
      <c r="J329" s="18"/>
      <c r="K329" s="18"/>
      <c r="L329" s="18"/>
    </row>
    <row r="330" spans="1:12" s="2" customFormat="1" ht="30" x14ac:dyDescent="0.25">
      <c r="A330">
        <v>22853014</v>
      </c>
      <c r="B330">
        <v>1</v>
      </c>
      <c r="C330" s="2" t="s">
        <v>3991</v>
      </c>
      <c r="D330" t="s">
        <v>4297</v>
      </c>
      <c r="E330"/>
      <c r="F330"/>
      <c r="G330" s="17"/>
      <c r="I330" s="18"/>
      <c r="J330" s="18"/>
      <c r="K330" s="18"/>
      <c r="L330" s="18"/>
    </row>
    <row r="331" spans="1:12" s="2" customFormat="1" ht="30" x14ac:dyDescent="0.25">
      <c r="A331">
        <v>22853014</v>
      </c>
      <c r="B331">
        <v>2</v>
      </c>
      <c r="C331" s="2" t="s">
        <v>3992</v>
      </c>
      <c r="D331" t="s">
        <v>4226</v>
      </c>
      <c r="F331"/>
      <c r="G331" s="17"/>
      <c r="I331" s="18"/>
      <c r="J331" s="18"/>
      <c r="K331" s="18"/>
      <c r="L331" s="18"/>
    </row>
    <row r="332" spans="1:12" s="2" customFormat="1" ht="30" x14ac:dyDescent="0.25">
      <c r="A332">
        <v>22853014</v>
      </c>
      <c r="B332">
        <v>3</v>
      </c>
      <c r="C332" s="2" t="s">
        <v>3993</v>
      </c>
      <c r="D332" t="s">
        <v>4227</v>
      </c>
      <c r="F332"/>
      <c r="G332" s="17"/>
      <c r="I332" s="18"/>
      <c r="J332" s="18"/>
      <c r="K332" s="18"/>
      <c r="L332" s="18"/>
    </row>
    <row r="333" spans="1:12" s="2" customFormat="1" ht="75" x14ac:dyDescent="0.25">
      <c r="A333">
        <v>22853014</v>
      </c>
      <c r="B333">
        <v>4</v>
      </c>
      <c r="C333" s="2" t="s">
        <v>3994</v>
      </c>
      <c r="D333" t="s">
        <v>4691</v>
      </c>
      <c r="F333"/>
      <c r="G333" s="17"/>
      <c r="I333" s="18"/>
      <c r="J333" s="18"/>
      <c r="K333" s="18"/>
      <c r="L333" s="18"/>
    </row>
    <row r="334" spans="1:12" s="2" customFormat="1" ht="120" x14ac:dyDescent="0.25">
      <c r="A334">
        <v>22853014</v>
      </c>
      <c r="B334">
        <v>5</v>
      </c>
      <c r="C334" s="2" t="s">
        <v>3995</v>
      </c>
      <c r="D334" t="s">
        <v>4082</v>
      </c>
      <c r="F334"/>
      <c r="G334" s="17"/>
      <c r="I334" s="18"/>
      <c r="J334" s="18"/>
      <c r="K334" s="18"/>
      <c r="L334" s="18"/>
    </row>
    <row r="335" spans="1:12" s="2" customFormat="1" ht="30" x14ac:dyDescent="0.25">
      <c r="A335">
        <v>22853014</v>
      </c>
      <c r="B335">
        <v>6</v>
      </c>
      <c r="C335" s="2" t="s">
        <v>3996</v>
      </c>
      <c r="D335" t="s">
        <v>4253</v>
      </c>
      <c r="E335" t="s">
        <v>3997</v>
      </c>
      <c r="F335" t="s">
        <v>4828</v>
      </c>
      <c r="G335" s="17"/>
      <c r="I335" s="18"/>
      <c r="J335" s="18"/>
      <c r="K335" s="18"/>
      <c r="L335" s="18"/>
    </row>
    <row r="336" spans="1:12" s="2" customFormat="1" ht="60" x14ac:dyDescent="0.25">
      <c r="A336">
        <v>22853014</v>
      </c>
      <c r="B336">
        <v>7</v>
      </c>
      <c r="C336" s="2" t="s">
        <v>3998</v>
      </c>
      <c r="D336" t="s">
        <v>4083</v>
      </c>
      <c r="E336"/>
      <c r="F336"/>
      <c r="G336" s="17"/>
      <c r="I336" s="18"/>
      <c r="J336" s="18"/>
      <c r="K336" s="18"/>
      <c r="L336" s="18"/>
    </row>
    <row r="337" spans="1:12" s="2" customFormat="1" ht="60" x14ac:dyDescent="0.25">
      <c r="A337">
        <v>22853014</v>
      </c>
      <c r="B337">
        <v>8</v>
      </c>
      <c r="C337" s="2" t="s">
        <v>3999</v>
      </c>
      <c r="D337" t="s">
        <v>4263</v>
      </c>
      <c r="F337"/>
      <c r="G337" s="17"/>
      <c r="I337" s="18"/>
      <c r="J337" s="18"/>
      <c r="K337" s="18"/>
      <c r="L337" s="18"/>
    </row>
    <row r="338" spans="1:12" s="2" customFormat="1" ht="105" x14ac:dyDescent="0.25">
      <c r="A338">
        <v>22853014</v>
      </c>
      <c r="B338">
        <v>9</v>
      </c>
      <c r="C338" s="2" t="s">
        <v>4000</v>
      </c>
      <c r="D338" t="s">
        <v>4097</v>
      </c>
      <c r="E338"/>
      <c r="F338"/>
      <c r="G338" s="17"/>
      <c r="I338" s="18"/>
      <c r="J338" s="18"/>
      <c r="K338" s="18"/>
      <c r="L338" s="18"/>
    </row>
    <row r="339" spans="1:12" s="2" customFormat="1" ht="60" x14ac:dyDescent="0.25">
      <c r="A339">
        <v>22853014</v>
      </c>
      <c r="B339">
        <v>10</v>
      </c>
      <c r="C339" s="2" t="s">
        <v>4001</v>
      </c>
      <c r="D339" t="s">
        <v>4303</v>
      </c>
      <c r="E339"/>
      <c r="F339"/>
      <c r="G339" s="17"/>
      <c r="I339" s="18"/>
      <c r="J339" s="18"/>
      <c r="K339" s="18"/>
      <c r="L339" s="18"/>
    </row>
    <row r="340" spans="1:12" s="2" customFormat="1" ht="120" x14ac:dyDescent="0.25">
      <c r="A340">
        <v>22853014</v>
      </c>
      <c r="B340">
        <v>11</v>
      </c>
      <c r="C340" s="2" t="s">
        <v>4002</v>
      </c>
      <c r="D340" t="s">
        <v>4089</v>
      </c>
      <c r="E340"/>
      <c r="F340"/>
      <c r="G340" s="17"/>
      <c r="I340" s="18"/>
      <c r="J340" s="18"/>
      <c r="K340" s="18"/>
      <c r="L340" s="18"/>
    </row>
    <row r="341" spans="1:12" s="2" customFormat="1" ht="45" x14ac:dyDescent="0.25">
      <c r="A341">
        <v>22853014</v>
      </c>
      <c r="B341">
        <v>12</v>
      </c>
      <c r="C341" s="2" t="s">
        <v>4003</v>
      </c>
      <c r="D341" t="s">
        <v>4107</v>
      </c>
      <c r="F341"/>
      <c r="G341" s="17"/>
      <c r="I341" s="18"/>
      <c r="J341" s="18"/>
      <c r="K341" s="18"/>
      <c r="L341" s="18"/>
    </row>
    <row r="342" spans="1:12" s="2" customFormat="1" ht="45" x14ac:dyDescent="0.25">
      <c r="A342">
        <v>22853014</v>
      </c>
      <c r="B342">
        <v>13</v>
      </c>
      <c r="C342" s="2" t="s">
        <v>4004</v>
      </c>
      <c r="D342" t="s">
        <v>4090</v>
      </c>
      <c r="E342"/>
      <c r="F342"/>
      <c r="G342" s="17"/>
      <c r="I342" s="18"/>
      <c r="J342" s="18"/>
      <c r="K342" s="18"/>
      <c r="L342" s="18"/>
    </row>
    <row r="343" spans="1:12" s="2" customFormat="1" ht="105" x14ac:dyDescent="0.25">
      <c r="A343">
        <v>22853014</v>
      </c>
      <c r="B343">
        <v>14</v>
      </c>
      <c r="C343" s="2" t="s">
        <v>4005</v>
      </c>
      <c r="D343" t="s">
        <v>4230</v>
      </c>
      <c r="F343"/>
      <c r="G343" s="17"/>
      <c r="I343" s="18"/>
      <c r="J343" s="18"/>
      <c r="K343" s="18"/>
      <c r="L343" s="18"/>
    </row>
    <row r="344" spans="1:12" s="2" customFormat="1" ht="60" x14ac:dyDescent="0.25">
      <c r="A344">
        <v>22853014</v>
      </c>
      <c r="B344">
        <v>15</v>
      </c>
      <c r="C344" s="2" t="s">
        <v>4006</v>
      </c>
      <c r="D344" t="s">
        <v>4148</v>
      </c>
      <c r="F344"/>
      <c r="G344" s="17"/>
      <c r="I344" s="18"/>
      <c r="J344" s="18"/>
      <c r="K344" s="18"/>
      <c r="L344" s="18"/>
    </row>
    <row r="345" spans="1:12" s="2" customFormat="1" ht="60" x14ac:dyDescent="0.25">
      <c r="A345">
        <v>22912565</v>
      </c>
      <c r="B345">
        <v>1</v>
      </c>
      <c r="C345" s="2" t="s">
        <v>4007</v>
      </c>
      <c r="D345" t="s">
        <v>4471</v>
      </c>
      <c r="E345"/>
      <c r="F345"/>
      <c r="G345" s="17"/>
      <c r="I345" s="18"/>
      <c r="J345" s="18"/>
      <c r="K345" s="18"/>
      <c r="L345" s="18"/>
    </row>
    <row r="346" spans="1:12" s="2" customFormat="1" ht="45" x14ac:dyDescent="0.25">
      <c r="A346">
        <v>22912565</v>
      </c>
      <c r="B346">
        <v>2</v>
      </c>
      <c r="C346" s="2" t="s">
        <v>4008</v>
      </c>
      <c r="D346" t="s">
        <v>4228</v>
      </c>
      <c r="F346"/>
      <c r="G346" s="17"/>
      <c r="I346" s="18"/>
      <c r="J346" s="18"/>
      <c r="K346" s="18"/>
      <c r="L346" s="18"/>
    </row>
    <row r="347" spans="1:12" s="2" customFormat="1" ht="75" x14ac:dyDescent="0.25">
      <c r="A347">
        <v>22912565</v>
      </c>
      <c r="B347">
        <v>3</v>
      </c>
      <c r="C347" s="2" t="s">
        <v>4009</v>
      </c>
      <c r="D347" t="s">
        <v>4252</v>
      </c>
      <c r="F347"/>
      <c r="G347" s="17"/>
      <c r="I347" s="18"/>
      <c r="J347" s="18"/>
      <c r="K347" s="18"/>
      <c r="L347" s="18"/>
    </row>
    <row r="348" spans="1:12" s="2" customFormat="1" ht="90" x14ac:dyDescent="0.25">
      <c r="A348">
        <v>22912565</v>
      </c>
      <c r="B348">
        <v>4</v>
      </c>
      <c r="C348" s="2" t="s">
        <v>4010</v>
      </c>
      <c r="D348" t="s">
        <v>4823</v>
      </c>
      <c r="F348"/>
      <c r="G348" s="17"/>
      <c r="I348" s="18"/>
      <c r="J348" s="18"/>
      <c r="K348" s="18"/>
      <c r="L348" s="18"/>
    </row>
    <row r="349" spans="1:12" s="2" customFormat="1" ht="60" x14ac:dyDescent="0.25">
      <c r="A349">
        <v>22912565</v>
      </c>
      <c r="B349">
        <v>5</v>
      </c>
      <c r="C349" s="2" t="s">
        <v>4011</v>
      </c>
      <c r="D349" t="s">
        <v>4242</v>
      </c>
      <c r="F349"/>
      <c r="G349" s="17"/>
      <c r="I349" s="18"/>
      <c r="J349" s="18"/>
      <c r="K349" s="18"/>
      <c r="L349" s="18"/>
    </row>
    <row r="350" spans="1:12" s="2" customFormat="1" ht="45" x14ac:dyDescent="0.25">
      <c r="A350">
        <v>22912565</v>
      </c>
      <c r="B350">
        <v>6</v>
      </c>
      <c r="C350" s="2" t="s">
        <v>4012</v>
      </c>
      <c r="D350" t="s">
        <v>4824</v>
      </c>
      <c r="F350"/>
      <c r="G350" s="17"/>
      <c r="I350" s="18"/>
      <c r="J350" s="18"/>
      <c r="K350" s="18"/>
      <c r="L350" s="18"/>
    </row>
    <row r="351" spans="1:12" s="2" customFormat="1" ht="135" x14ac:dyDescent="0.25">
      <c r="A351">
        <v>22912565</v>
      </c>
      <c r="B351">
        <v>7</v>
      </c>
      <c r="C351" s="2" t="s">
        <v>4013</v>
      </c>
      <c r="D351" t="s">
        <v>4206</v>
      </c>
      <c r="E351"/>
      <c r="F351"/>
      <c r="G351" s="17"/>
      <c r="I351" s="18"/>
      <c r="J351" s="18"/>
      <c r="K351" s="18"/>
      <c r="L351" s="18"/>
    </row>
    <row r="352" spans="1:12" s="2" customFormat="1" ht="75" x14ac:dyDescent="0.25">
      <c r="A352">
        <v>22912565</v>
      </c>
      <c r="B352">
        <v>8</v>
      </c>
      <c r="C352" s="2" t="s">
        <v>4014</v>
      </c>
      <c r="D352" t="s">
        <v>4825</v>
      </c>
      <c r="F352"/>
      <c r="G352" s="17"/>
      <c r="I352" s="18"/>
      <c r="J352" s="18"/>
      <c r="K352" s="18"/>
      <c r="L352" s="18"/>
    </row>
    <row r="353" spans="1:12" s="2" customFormat="1" ht="105" x14ac:dyDescent="0.25">
      <c r="A353">
        <v>22912565</v>
      </c>
      <c r="B353">
        <v>9</v>
      </c>
      <c r="C353" s="2" t="s">
        <v>4015</v>
      </c>
      <c r="D353" t="s">
        <v>4237</v>
      </c>
      <c r="F353"/>
      <c r="G353" s="17"/>
      <c r="I353" s="18"/>
      <c r="J353" s="18"/>
      <c r="K353" s="18"/>
      <c r="L353" s="18"/>
    </row>
    <row r="354" spans="1:12" s="2" customFormat="1" ht="75" x14ac:dyDescent="0.25">
      <c r="A354">
        <v>22912565</v>
      </c>
      <c r="B354">
        <v>10</v>
      </c>
      <c r="C354" s="2" t="s">
        <v>4016</v>
      </c>
      <c r="D354" t="s">
        <v>4229</v>
      </c>
      <c r="F354"/>
      <c r="G354" s="17"/>
      <c r="I354" s="18"/>
      <c r="J354" s="18"/>
      <c r="K354" s="18"/>
      <c r="L354" s="18"/>
    </row>
    <row r="355" spans="1:12" s="2" customFormat="1" ht="45" x14ac:dyDescent="0.25">
      <c r="A355">
        <v>22932305</v>
      </c>
      <c r="B355">
        <v>1</v>
      </c>
      <c r="C355" s="2" t="s">
        <v>4017</v>
      </c>
      <c r="D355" t="s">
        <v>4152</v>
      </c>
      <c r="F355"/>
      <c r="G355" s="17"/>
      <c r="I355" s="18"/>
      <c r="J355" s="18"/>
      <c r="K355" s="18"/>
      <c r="L355" s="18"/>
    </row>
    <row r="356" spans="1:12" s="2" customFormat="1" ht="75" x14ac:dyDescent="0.25">
      <c r="A356">
        <v>22932305</v>
      </c>
      <c r="B356">
        <v>2</v>
      </c>
      <c r="C356" s="2" t="s">
        <v>4018</v>
      </c>
      <c r="D356" t="s">
        <v>4472</v>
      </c>
      <c r="E356"/>
      <c r="F356"/>
      <c r="G356" s="17"/>
      <c r="I356" s="18"/>
      <c r="J356" s="18"/>
      <c r="K356" s="18"/>
      <c r="L356" s="18"/>
    </row>
    <row r="357" spans="1:12" s="2" customFormat="1" ht="60" x14ac:dyDescent="0.25">
      <c r="A357">
        <v>22932305</v>
      </c>
      <c r="B357">
        <v>3</v>
      </c>
      <c r="C357" s="2" t="s">
        <v>4019</v>
      </c>
      <c r="D357" t="s">
        <v>4148</v>
      </c>
      <c r="F357"/>
      <c r="G357" s="17"/>
      <c r="I357" s="18"/>
      <c r="J357" s="18"/>
      <c r="K357" s="18"/>
      <c r="L357" s="18"/>
    </row>
    <row r="358" spans="1:12" s="2" customFormat="1" ht="30" x14ac:dyDescent="0.25">
      <c r="A358">
        <v>22932305</v>
      </c>
      <c r="B358">
        <v>4</v>
      </c>
      <c r="C358" s="2" t="s">
        <v>4020</v>
      </c>
      <c r="D358" t="s">
        <v>4826</v>
      </c>
      <c r="F358"/>
      <c r="G358" s="17"/>
      <c r="I358" s="18"/>
      <c r="J358" s="18"/>
      <c r="K358" s="18"/>
      <c r="L358" s="18"/>
    </row>
    <row r="359" spans="1:12" s="2" customFormat="1" ht="75" x14ac:dyDescent="0.25">
      <c r="A359">
        <v>22932305</v>
      </c>
      <c r="B359">
        <v>5</v>
      </c>
      <c r="C359" s="2" t="s">
        <v>4021</v>
      </c>
      <c r="D359" t="s">
        <v>4263</v>
      </c>
      <c r="F359"/>
      <c r="G359" s="17"/>
      <c r="I359" s="18"/>
      <c r="J359" s="18"/>
      <c r="K359" s="18"/>
      <c r="L359" s="18"/>
    </row>
    <row r="360" spans="1:12" s="2" customFormat="1" ht="75" x14ac:dyDescent="0.25">
      <c r="A360">
        <v>22932305</v>
      </c>
      <c r="B360">
        <v>6</v>
      </c>
      <c r="C360" s="2" t="s">
        <v>4022</v>
      </c>
      <c r="D360" t="s">
        <v>4230</v>
      </c>
      <c r="F360"/>
      <c r="G360" s="17"/>
      <c r="I360" s="18"/>
      <c r="J360" s="18"/>
      <c r="K360" s="18"/>
      <c r="L360" s="18"/>
    </row>
    <row r="361" spans="1:12" s="2" customFormat="1" ht="105" x14ac:dyDescent="0.25">
      <c r="A361">
        <v>22932305</v>
      </c>
      <c r="B361">
        <v>7</v>
      </c>
      <c r="C361" s="2" t="s">
        <v>4023</v>
      </c>
      <c r="D361" t="s">
        <v>4231</v>
      </c>
      <c r="E361"/>
      <c r="F361"/>
      <c r="G361" s="17"/>
      <c r="I361" s="18"/>
      <c r="J361" s="18"/>
      <c r="K361" s="18"/>
      <c r="L361" s="18"/>
    </row>
    <row r="362" spans="1:12" s="2" customFormat="1" ht="60" x14ac:dyDescent="0.25">
      <c r="A362">
        <v>22932305</v>
      </c>
      <c r="B362">
        <v>8</v>
      </c>
      <c r="C362" s="2" t="s">
        <v>4024</v>
      </c>
      <c r="D362" t="s">
        <v>4232</v>
      </c>
      <c r="E362" t="s">
        <v>4025</v>
      </c>
      <c r="F362" t="s">
        <v>4829</v>
      </c>
      <c r="G362" s="17"/>
      <c r="I362" s="18"/>
      <c r="J362" s="18"/>
      <c r="K362" s="18"/>
      <c r="L362" s="18"/>
    </row>
    <row r="363" spans="1:12" s="2" customFormat="1" ht="135" x14ac:dyDescent="0.25">
      <c r="A363">
        <v>22932305</v>
      </c>
      <c r="B363">
        <v>9</v>
      </c>
      <c r="C363" s="2" t="s">
        <v>4026</v>
      </c>
      <c r="D363" t="s">
        <v>4240</v>
      </c>
      <c r="F363"/>
      <c r="G363" s="17"/>
      <c r="I363" s="18"/>
      <c r="J363" s="18"/>
      <c r="K363" s="18"/>
      <c r="L363" s="18"/>
    </row>
    <row r="364" spans="1:12" s="2" customFormat="1" ht="30" x14ac:dyDescent="0.25">
      <c r="A364">
        <v>22932305</v>
      </c>
      <c r="B364">
        <v>10</v>
      </c>
      <c r="C364" s="2" t="s">
        <v>4027</v>
      </c>
      <c r="D364" t="s">
        <v>4233</v>
      </c>
      <c r="F364"/>
      <c r="G364" s="17"/>
      <c r="I364" s="18"/>
      <c r="J364" s="18"/>
      <c r="K364" s="18"/>
      <c r="L364" s="18"/>
    </row>
    <row r="365" spans="1:12" s="2" customFormat="1" ht="75" x14ac:dyDescent="0.25">
      <c r="A365">
        <v>22932305</v>
      </c>
      <c r="B365">
        <v>11</v>
      </c>
      <c r="C365" s="2" t="s">
        <v>4028</v>
      </c>
      <c r="D365" t="s">
        <v>4195</v>
      </c>
      <c r="F365"/>
      <c r="G365" s="17"/>
      <c r="I365" s="18"/>
      <c r="J365" s="18"/>
      <c r="K365" s="18"/>
      <c r="L365" s="18"/>
    </row>
    <row r="366" spans="1:12" s="2" customFormat="1" ht="135" x14ac:dyDescent="0.25">
      <c r="A366">
        <v>22932305</v>
      </c>
      <c r="B366">
        <v>12</v>
      </c>
      <c r="C366" s="2" t="s">
        <v>4029</v>
      </c>
      <c r="D366" t="s">
        <v>4111</v>
      </c>
      <c r="F366"/>
      <c r="G366" s="17"/>
      <c r="I366" s="18"/>
      <c r="J366" s="18"/>
      <c r="K366" s="18"/>
      <c r="L366" s="18"/>
    </row>
    <row r="367" spans="1:12" s="2" customFormat="1" ht="75" x14ac:dyDescent="0.25">
      <c r="A367">
        <v>22954754</v>
      </c>
      <c r="B367">
        <v>1</v>
      </c>
      <c r="C367" s="2" t="s">
        <v>4030</v>
      </c>
      <c r="D367" t="s">
        <v>4116</v>
      </c>
      <c r="E367" s="2" t="s">
        <v>4031</v>
      </c>
      <c r="F367" t="s">
        <v>4247</v>
      </c>
      <c r="G367" s="17"/>
      <c r="I367" s="18"/>
      <c r="J367" s="18"/>
      <c r="K367" s="18"/>
      <c r="L367" s="18"/>
    </row>
    <row r="368" spans="1:12" s="2" customFormat="1" ht="75" x14ac:dyDescent="0.25">
      <c r="A368">
        <v>22954754</v>
      </c>
      <c r="B368">
        <v>2</v>
      </c>
      <c r="C368" s="2" t="s">
        <v>4032</v>
      </c>
      <c r="D368" t="s">
        <v>4227</v>
      </c>
      <c r="F368"/>
      <c r="G368" s="17"/>
      <c r="I368" s="18"/>
      <c r="J368" s="18"/>
      <c r="K368" s="18"/>
      <c r="L368" s="18"/>
    </row>
    <row r="369" spans="1:12" s="2" customFormat="1" ht="30" x14ac:dyDescent="0.25">
      <c r="A369">
        <v>22954754</v>
      </c>
      <c r="B369">
        <v>3</v>
      </c>
      <c r="C369" s="2" t="s">
        <v>4033</v>
      </c>
      <c r="D369" t="s">
        <v>4234</v>
      </c>
      <c r="F369"/>
      <c r="G369" s="17"/>
      <c r="I369" s="18"/>
      <c r="J369" s="18"/>
      <c r="K369" s="18"/>
      <c r="L369" s="18"/>
    </row>
    <row r="370" spans="1:12" s="2" customFormat="1" ht="105" x14ac:dyDescent="0.25">
      <c r="A370">
        <v>22954754</v>
      </c>
      <c r="B370">
        <v>4</v>
      </c>
      <c r="C370" s="2" t="s">
        <v>4034</v>
      </c>
      <c r="D370" t="s">
        <v>4276</v>
      </c>
      <c r="E370"/>
      <c r="F370"/>
      <c r="G370" s="17"/>
      <c r="I370" s="18"/>
      <c r="J370" s="18"/>
      <c r="K370" s="18"/>
      <c r="L370" s="18"/>
    </row>
    <row r="371" spans="1:12" s="2" customFormat="1" ht="150" x14ac:dyDescent="0.25">
      <c r="A371">
        <v>22954754</v>
      </c>
      <c r="B371">
        <v>5</v>
      </c>
      <c r="C371" s="2" t="s">
        <v>4035</v>
      </c>
      <c r="D371" t="s">
        <v>4158</v>
      </c>
      <c r="F371"/>
      <c r="G371" s="17"/>
      <c r="I371" s="18"/>
      <c r="J371" s="18"/>
      <c r="K371" s="18"/>
      <c r="L371" s="18"/>
    </row>
    <row r="372" spans="1:12" s="2" customFormat="1" ht="30" x14ac:dyDescent="0.25">
      <c r="A372">
        <v>22954754</v>
      </c>
      <c r="B372">
        <v>6</v>
      </c>
      <c r="C372" s="2" t="s">
        <v>4036</v>
      </c>
      <c r="D372" t="s">
        <v>4263</v>
      </c>
      <c r="E372"/>
      <c r="F372"/>
      <c r="G372" s="17"/>
      <c r="I372" s="18"/>
      <c r="J372" s="18"/>
      <c r="K372" s="18"/>
      <c r="L372" s="18"/>
    </row>
    <row r="373" spans="1:12" s="2" customFormat="1" ht="60" x14ac:dyDescent="0.25">
      <c r="A373">
        <v>22954754</v>
      </c>
      <c r="B373">
        <v>7</v>
      </c>
      <c r="C373" s="2" t="s">
        <v>4037</v>
      </c>
      <c r="D373" t="s">
        <v>4194</v>
      </c>
      <c r="E373" s="2" t="s">
        <v>4038</v>
      </c>
      <c r="F373" t="s">
        <v>4248</v>
      </c>
      <c r="G373" s="17"/>
      <c r="I373" s="18"/>
      <c r="J373" s="18"/>
      <c r="K373" s="18"/>
      <c r="L373" s="18"/>
    </row>
    <row r="374" spans="1:12" s="2" customFormat="1" ht="75" x14ac:dyDescent="0.25">
      <c r="A374">
        <v>22954754</v>
      </c>
      <c r="B374">
        <v>8</v>
      </c>
      <c r="C374" s="2" t="s">
        <v>4039</v>
      </c>
      <c r="D374" t="s">
        <v>4120</v>
      </c>
      <c r="F374"/>
      <c r="G374" s="17"/>
      <c r="I374" s="18"/>
      <c r="J374" s="18"/>
      <c r="K374" s="18"/>
      <c r="L374" s="18"/>
    </row>
    <row r="375" spans="1:12" s="2" customFormat="1" ht="60" x14ac:dyDescent="0.25">
      <c r="A375">
        <v>22954754</v>
      </c>
      <c r="B375">
        <v>9</v>
      </c>
      <c r="C375" s="2" t="s">
        <v>4040</v>
      </c>
      <c r="D375" t="s">
        <v>4301</v>
      </c>
      <c r="E375" s="2" t="s">
        <v>4041</v>
      </c>
      <c r="F375" t="s">
        <v>4535</v>
      </c>
      <c r="G375" s="17"/>
      <c r="I375" s="18"/>
      <c r="J375" s="18"/>
      <c r="K375" s="18"/>
      <c r="L375" s="18"/>
    </row>
    <row r="376" spans="1:12" s="2" customFormat="1" ht="45" x14ac:dyDescent="0.25">
      <c r="A376">
        <v>22954754</v>
      </c>
      <c r="B376">
        <v>10</v>
      </c>
      <c r="C376" s="2" t="s">
        <v>4042</v>
      </c>
      <c r="D376" t="s">
        <v>4790</v>
      </c>
      <c r="E376" s="2" t="s">
        <v>4043</v>
      </c>
      <c r="F376" t="s">
        <v>4333</v>
      </c>
      <c r="G376" s="17"/>
      <c r="I376" s="18"/>
      <c r="J376" s="18"/>
      <c r="K376" s="18"/>
      <c r="L376" s="18"/>
    </row>
    <row r="377" spans="1:12" s="2" customFormat="1" ht="75" x14ac:dyDescent="0.25">
      <c r="A377">
        <v>22954754</v>
      </c>
      <c r="B377">
        <v>11</v>
      </c>
      <c r="C377" s="2" t="s">
        <v>4044</v>
      </c>
      <c r="D377" t="s">
        <v>4147</v>
      </c>
      <c r="E377"/>
      <c r="F377"/>
      <c r="G377" s="17"/>
      <c r="I377" s="18"/>
      <c r="J377" s="18"/>
      <c r="K377" s="18"/>
      <c r="L377" s="18"/>
    </row>
    <row r="378" spans="1:12" s="2" customFormat="1" ht="90" x14ac:dyDescent="0.25">
      <c r="A378">
        <v>22954754</v>
      </c>
      <c r="B378">
        <v>12</v>
      </c>
      <c r="C378" s="2" t="s">
        <v>4045</v>
      </c>
      <c r="D378" t="s">
        <v>4230</v>
      </c>
      <c r="F378"/>
      <c r="G378" s="17"/>
      <c r="I378" s="18"/>
      <c r="J378" s="18"/>
      <c r="K378" s="18"/>
      <c r="L378" s="18"/>
    </row>
    <row r="379" spans="1:12" s="2" customFormat="1" ht="75" x14ac:dyDescent="0.25">
      <c r="A379">
        <v>22954754</v>
      </c>
      <c r="B379">
        <v>13</v>
      </c>
      <c r="C379" s="2" t="s">
        <v>4046</v>
      </c>
      <c r="D379" t="s">
        <v>4235</v>
      </c>
      <c r="E379"/>
      <c r="F379"/>
      <c r="G379" s="17"/>
      <c r="I379" s="18"/>
      <c r="J379" s="18"/>
      <c r="K379" s="18"/>
      <c r="L379" s="18"/>
    </row>
    <row r="380" spans="1:12" x14ac:dyDescent="0.25">
      <c r="E380"/>
      <c r="G380"/>
    </row>
    <row r="381" spans="1:12" x14ac:dyDescent="0.25">
      <c r="E381"/>
      <c r="G381"/>
    </row>
    <row r="382" spans="1:12" x14ac:dyDescent="0.25">
      <c r="E382"/>
      <c r="G382"/>
    </row>
    <row r="383" spans="1:12" x14ac:dyDescent="0.25">
      <c r="E383"/>
    </row>
    <row r="384" spans="1:12" x14ac:dyDescent="0.25">
      <c r="E384"/>
    </row>
    <row r="385" spans="5:5" x14ac:dyDescent="0.25">
      <c r="E385"/>
    </row>
  </sheetData>
  <autoFilter ref="B1:B385"/>
  <mergeCells count="1">
    <mergeCell ref="A1:F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6"/>
  <sheetViews>
    <sheetView zoomScaleNormal="100" workbookViewId="0">
      <selection activeCell="D26" sqref="D26"/>
    </sheetView>
  </sheetViews>
  <sheetFormatPr defaultRowHeight="15" x14ac:dyDescent="0.25"/>
  <cols>
    <col min="1" max="1" width="9.85546875" style="7" customWidth="1"/>
    <col min="2" max="2" width="2.85546875" style="7" customWidth="1"/>
    <col min="3" max="3" width="30.140625" style="8" customWidth="1"/>
    <col min="4" max="4" width="22.140625" style="7" customWidth="1"/>
    <col min="5" max="5" width="19.85546875" style="8" customWidth="1"/>
    <col min="6" max="6" width="20.28515625" style="7" customWidth="1"/>
    <col min="7" max="7" width="17.7109375" style="8" customWidth="1"/>
    <col min="8" max="8" width="18.140625" style="7" customWidth="1"/>
    <col min="9" max="9" width="17.85546875" style="8" customWidth="1"/>
    <col min="10" max="10" width="17.7109375" style="7" customWidth="1"/>
    <col min="11" max="11" width="2.85546875" style="1" customWidth="1"/>
    <col min="12" max="12" width="9.140625" style="7"/>
    <col min="13" max="13" width="17.7109375" style="69" customWidth="1"/>
    <col min="14" max="19" width="9.140625" style="69"/>
    <col min="20" max="16384" width="9.140625" style="7"/>
  </cols>
  <sheetData>
    <row r="1" spans="1:17" x14ac:dyDescent="0.25">
      <c r="A1" s="91" t="s">
        <v>1</v>
      </c>
      <c r="B1" s="91"/>
      <c r="C1" s="91"/>
      <c r="D1" s="91"/>
      <c r="E1" s="91"/>
      <c r="F1" s="91"/>
      <c r="G1" s="91"/>
      <c r="H1" s="91"/>
      <c r="I1" s="53"/>
      <c r="J1" s="54"/>
    </row>
    <row r="2" spans="1:17" ht="90" x14ac:dyDescent="0.25">
      <c r="A2" s="7">
        <v>19266825</v>
      </c>
      <c r="B2" s="7">
        <v>1</v>
      </c>
      <c r="C2" s="8" t="s">
        <v>2</v>
      </c>
      <c r="D2" s="7" t="s">
        <v>4084</v>
      </c>
      <c r="M2" s="70"/>
    </row>
    <row r="3" spans="1:17" ht="45" x14ac:dyDescent="0.25">
      <c r="A3" s="7">
        <v>19266825</v>
      </c>
      <c r="B3" s="7">
        <v>2</v>
      </c>
      <c r="C3" s="8" t="s">
        <v>4</v>
      </c>
      <c r="D3" s="7" t="s">
        <v>4160</v>
      </c>
      <c r="M3" s="70"/>
    </row>
    <row r="4" spans="1:17" ht="75" x14ac:dyDescent="0.25">
      <c r="A4" s="7">
        <v>19266825</v>
      </c>
      <c r="B4" s="7">
        <v>3</v>
      </c>
      <c r="C4" s="8" t="s">
        <v>6</v>
      </c>
      <c r="D4" s="7" t="s">
        <v>4111</v>
      </c>
      <c r="M4" s="70"/>
      <c r="O4" s="71"/>
      <c r="P4" s="71"/>
      <c r="Q4" s="71"/>
    </row>
    <row r="5" spans="1:17" ht="135" x14ac:dyDescent="0.25">
      <c r="A5" s="7">
        <v>19266825</v>
      </c>
      <c r="B5" s="7">
        <v>4</v>
      </c>
      <c r="C5" s="8" t="s">
        <v>8</v>
      </c>
      <c r="D5" s="7" t="s">
        <v>4444</v>
      </c>
      <c r="M5" s="70"/>
      <c r="O5" s="71"/>
      <c r="P5" s="71"/>
      <c r="Q5" s="71"/>
    </row>
    <row r="6" spans="1:17" ht="105" x14ac:dyDescent="0.25">
      <c r="A6" s="7">
        <v>19266825</v>
      </c>
      <c r="B6" s="7">
        <v>5</v>
      </c>
      <c r="C6" s="8" t="s">
        <v>10</v>
      </c>
      <c r="D6" s="7" t="s">
        <v>4083</v>
      </c>
      <c r="M6" s="70"/>
    </row>
    <row r="7" spans="1:17" ht="60" x14ac:dyDescent="0.25">
      <c r="A7" s="7">
        <v>19266825</v>
      </c>
      <c r="B7" s="7">
        <v>6</v>
      </c>
      <c r="C7" s="8" t="s">
        <v>12</v>
      </c>
      <c r="D7" s="7" t="s">
        <v>4393</v>
      </c>
    </row>
    <row r="8" spans="1:17" ht="60" x14ac:dyDescent="0.25">
      <c r="A8" s="7">
        <v>19266825</v>
      </c>
      <c r="B8" s="7">
        <v>7</v>
      </c>
      <c r="C8" s="8" t="s">
        <v>13</v>
      </c>
      <c r="D8" s="7" t="s">
        <v>4126</v>
      </c>
    </row>
    <row r="9" spans="1:17" ht="60" x14ac:dyDescent="0.25">
      <c r="A9" s="7">
        <v>19266825</v>
      </c>
      <c r="B9" s="7">
        <v>8</v>
      </c>
      <c r="C9" s="8" t="s">
        <v>14</v>
      </c>
      <c r="D9" s="7" t="s">
        <v>4250</v>
      </c>
    </row>
    <row r="10" spans="1:17" ht="75" x14ac:dyDescent="0.25">
      <c r="A10" s="7">
        <v>19266825</v>
      </c>
      <c r="B10" s="7">
        <v>9</v>
      </c>
      <c r="C10" s="8" t="s">
        <v>15</v>
      </c>
      <c r="D10" s="7" t="s">
        <v>4276</v>
      </c>
    </row>
    <row r="11" spans="1:17" ht="45" x14ac:dyDescent="0.25">
      <c r="A11" s="7">
        <v>19266825</v>
      </c>
      <c r="B11" s="7">
        <v>10</v>
      </c>
      <c r="C11" s="8" t="s">
        <v>16</v>
      </c>
      <c r="D11" s="7" t="s">
        <v>4301</v>
      </c>
    </row>
    <row r="12" spans="1:17" ht="60" x14ac:dyDescent="0.25">
      <c r="A12" s="7">
        <v>19266825</v>
      </c>
      <c r="B12" s="7">
        <v>11</v>
      </c>
      <c r="C12" s="8" t="s">
        <v>17</v>
      </c>
      <c r="D12" s="7" t="s">
        <v>4235</v>
      </c>
    </row>
    <row r="13" spans="1:17" ht="60" x14ac:dyDescent="0.25">
      <c r="A13" s="7">
        <v>19266825</v>
      </c>
      <c r="B13" s="7">
        <v>12</v>
      </c>
      <c r="C13" s="8" t="s">
        <v>18</v>
      </c>
      <c r="D13" s="7" t="s">
        <v>4077</v>
      </c>
    </row>
    <row r="14" spans="1:17" ht="135" x14ac:dyDescent="0.25">
      <c r="A14" s="7">
        <v>19266825</v>
      </c>
      <c r="B14" s="7">
        <v>13</v>
      </c>
      <c r="C14" s="8" t="s">
        <v>19</v>
      </c>
      <c r="D14" s="7" t="s">
        <v>4405</v>
      </c>
      <c r="E14" s="8" t="s">
        <v>20</v>
      </c>
      <c r="F14" s="7" t="s">
        <v>4795</v>
      </c>
      <c r="G14" s="8" t="s">
        <v>21</v>
      </c>
      <c r="H14" s="7" t="s">
        <v>4685</v>
      </c>
    </row>
    <row r="15" spans="1:17" ht="75" x14ac:dyDescent="0.25">
      <c r="A15" s="7">
        <v>19266825</v>
      </c>
      <c r="B15" s="7">
        <v>14</v>
      </c>
      <c r="C15" s="8" t="s">
        <v>22</v>
      </c>
      <c r="D15" s="7" t="s">
        <v>4251</v>
      </c>
      <c r="E15" s="8" t="s">
        <v>23</v>
      </c>
      <c r="F15" s="7" t="s">
        <v>4666</v>
      </c>
    </row>
    <row r="16" spans="1:17" ht="60" x14ac:dyDescent="0.25">
      <c r="A16" s="7">
        <v>19386947</v>
      </c>
      <c r="B16" s="7">
        <v>1</v>
      </c>
      <c r="C16" s="8" t="s">
        <v>24</v>
      </c>
      <c r="D16" s="7" t="s">
        <v>4599</v>
      </c>
    </row>
    <row r="17" spans="1:6" ht="75" x14ac:dyDescent="0.25">
      <c r="A17" s="7">
        <v>19386947</v>
      </c>
      <c r="B17" s="7">
        <v>2</v>
      </c>
      <c r="C17" s="8" t="s">
        <v>25</v>
      </c>
      <c r="D17" s="7" t="s">
        <v>4427</v>
      </c>
    </row>
    <row r="18" spans="1:6" ht="60" x14ac:dyDescent="0.25">
      <c r="A18" s="7">
        <v>19386947</v>
      </c>
      <c r="B18" s="7">
        <v>3</v>
      </c>
      <c r="C18" s="8" t="s">
        <v>26</v>
      </c>
      <c r="D18" s="7" t="s">
        <v>4253</v>
      </c>
    </row>
    <row r="19" spans="1:6" ht="105" x14ac:dyDescent="0.25">
      <c r="A19" s="7">
        <v>19386947</v>
      </c>
      <c r="B19" s="7">
        <v>4</v>
      </c>
      <c r="C19" s="8" t="s">
        <v>27</v>
      </c>
      <c r="D19" s="7" t="s">
        <v>4651</v>
      </c>
    </row>
    <row r="20" spans="1:6" ht="30" x14ac:dyDescent="0.25">
      <c r="A20" s="7">
        <v>19386947</v>
      </c>
      <c r="B20" s="7">
        <v>5</v>
      </c>
      <c r="C20" s="8" t="s">
        <v>28</v>
      </c>
      <c r="D20" s="7" t="s">
        <v>4076</v>
      </c>
    </row>
    <row r="21" spans="1:6" ht="90" x14ac:dyDescent="0.25">
      <c r="A21" s="7">
        <v>19386947</v>
      </c>
      <c r="B21" s="7">
        <v>6</v>
      </c>
      <c r="C21" s="8" t="s">
        <v>29</v>
      </c>
      <c r="D21" s="7" t="s">
        <v>4083</v>
      </c>
    </row>
    <row r="22" spans="1:6" ht="60" x14ac:dyDescent="0.25">
      <c r="A22" s="7">
        <v>19386947</v>
      </c>
      <c r="B22" s="7">
        <v>7</v>
      </c>
      <c r="C22" s="8" t="s">
        <v>30</v>
      </c>
      <c r="D22" s="7" t="s">
        <v>4253</v>
      </c>
    </row>
    <row r="23" spans="1:6" ht="60" x14ac:dyDescent="0.25">
      <c r="A23" s="7">
        <v>19386947</v>
      </c>
      <c r="B23" s="7">
        <v>8</v>
      </c>
      <c r="C23" s="8" t="s">
        <v>31</v>
      </c>
      <c r="D23" s="7" t="s">
        <v>4083</v>
      </c>
    </row>
    <row r="24" spans="1:6" ht="105" x14ac:dyDescent="0.25">
      <c r="A24" s="7">
        <v>19386947</v>
      </c>
      <c r="B24" s="7">
        <v>9</v>
      </c>
      <c r="C24" s="8" t="s">
        <v>32</v>
      </c>
      <c r="D24" s="7" t="s">
        <v>4082</v>
      </c>
    </row>
    <row r="25" spans="1:6" ht="45" x14ac:dyDescent="0.25">
      <c r="A25" s="7">
        <v>19386947</v>
      </c>
      <c r="B25" s="7">
        <v>10</v>
      </c>
      <c r="C25" s="8" t="s">
        <v>33</v>
      </c>
      <c r="D25" s="7" t="s">
        <v>4076</v>
      </c>
    </row>
    <row r="26" spans="1:6" ht="75" x14ac:dyDescent="0.25">
      <c r="A26" s="7">
        <v>19386947</v>
      </c>
      <c r="B26" s="7">
        <v>11</v>
      </c>
      <c r="C26" s="8" t="s">
        <v>34</v>
      </c>
      <c r="D26" s="7" t="s">
        <v>4782</v>
      </c>
    </row>
    <row r="27" spans="1:6" ht="60" x14ac:dyDescent="0.25">
      <c r="A27" s="7">
        <v>19386947</v>
      </c>
      <c r="B27" s="7">
        <v>12</v>
      </c>
      <c r="C27" s="8" t="s">
        <v>35</v>
      </c>
      <c r="D27" s="7" t="s">
        <v>4241</v>
      </c>
    </row>
    <row r="28" spans="1:6" ht="75" x14ac:dyDescent="0.25">
      <c r="A28" s="7">
        <v>19386947</v>
      </c>
      <c r="B28" s="7">
        <v>13</v>
      </c>
      <c r="C28" s="8" t="s">
        <v>36</v>
      </c>
      <c r="D28" s="7" t="s">
        <v>4096</v>
      </c>
      <c r="E28" s="8" t="s">
        <v>37</v>
      </c>
      <c r="F28" s="7" t="s">
        <v>4180</v>
      </c>
    </row>
    <row r="29" spans="1:6" ht="45" x14ac:dyDescent="0.25">
      <c r="A29" s="7">
        <v>19386947</v>
      </c>
      <c r="B29" s="7">
        <v>14</v>
      </c>
      <c r="C29" s="8" t="s">
        <v>38</v>
      </c>
      <c r="D29" s="7" t="s">
        <v>4302</v>
      </c>
      <c r="E29" s="8" t="s">
        <v>39</v>
      </c>
      <c r="F29" s="7" t="s">
        <v>4666</v>
      </c>
    </row>
    <row r="30" spans="1:6" ht="105" x14ac:dyDescent="0.25">
      <c r="A30" s="7">
        <v>19386947</v>
      </c>
      <c r="B30" s="7">
        <v>15</v>
      </c>
      <c r="C30" s="8" t="s">
        <v>40</v>
      </c>
      <c r="D30" s="7" t="s">
        <v>4306</v>
      </c>
    </row>
    <row r="31" spans="1:6" ht="90" x14ac:dyDescent="0.25">
      <c r="A31" s="7">
        <v>19386947</v>
      </c>
      <c r="B31" s="7">
        <v>16</v>
      </c>
      <c r="C31" s="8" t="s">
        <v>41</v>
      </c>
      <c r="D31" s="7" t="s">
        <v>4084</v>
      </c>
    </row>
    <row r="32" spans="1:6" ht="45" x14ac:dyDescent="0.25">
      <c r="A32" s="7">
        <v>19470853</v>
      </c>
      <c r="B32" s="7">
        <v>1</v>
      </c>
      <c r="C32" s="8" t="s">
        <v>42</v>
      </c>
      <c r="D32" s="7" t="s">
        <v>4297</v>
      </c>
    </row>
    <row r="33" spans="1:4" ht="60" x14ac:dyDescent="0.25">
      <c r="A33" s="7">
        <v>19470853</v>
      </c>
      <c r="B33" s="7">
        <v>2</v>
      </c>
      <c r="C33" s="8" t="s">
        <v>43</v>
      </c>
      <c r="D33" s="7" t="s">
        <v>4295</v>
      </c>
    </row>
    <row r="34" spans="1:4" ht="210" x14ac:dyDescent="0.25">
      <c r="A34" s="7">
        <v>19470853</v>
      </c>
      <c r="B34" s="7">
        <v>3</v>
      </c>
      <c r="C34" s="8" t="s">
        <v>44</v>
      </c>
      <c r="D34" s="7" t="s">
        <v>4419</v>
      </c>
    </row>
    <row r="35" spans="1:4" ht="45" x14ac:dyDescent="0.25">
      <c r="A35" s="7">
        <v>19470853</v>
      </c>
      <c r="B35" s="7">
        <v>4</v>
      </c>
      <c r="C35" s="8" t="s">
        <v>45</v>
      </c>
      <c r="D35" s="7" t="s">
        <v>4253</v>
      </c>
    </row>
    <row r="36" spans="1:4" ht="45" x14ac:dyDescent="0.25">
      <c r="A36" s="7">
        <v>19470853</v>
      </c>
      <c r="B36" s="7">
        <v>5</v>
      </c>
      <c r="C36" s="8" t="s">
        <v>46</v>
      </c>
      <c r="D36" s="7" t="s">
        <v>4252</v>
      </c>
    </row>
    <row r="37" spans="1:4" ht="90" x14ac:dyDescent="0.25">
      <c r="A37" s="7">
        <v>19470853</v>
      </c>
      <c r="B37" s="7">
        <v>6</v>
      </c>
      <c r="C37" s="8" t="s">
        <v>47</v>
      </c>
      <c r="D37" s="7" t="s">
        <v>4253</v>
      </c>
    </row>
    <row r="38" spans="1:4" ht="75" x14ac:dyDescent="0.25">
      <c r="A38" s="7">
        <v>19470853</v>
      </c>
      <c r="B38" s="7">
        <v>7</v>
      </c>
      <c r="C38" s="8" t="s">
        <v>48</v>
      </c>
      <c r="D38" s="7" t="s">
        <v>4117</v>
      </c>
    </row>
    <row r="39" spans="1:4" ht="90" x14ac:dyDescent="0.25">
      <c r="A39" s="7">
        <v>19470853</v>
      </c>
      <c r="B39" s="7">
        <v>8</v>
      </c>
      <c r="C39" s="8" t="s">
        <v>49</v>
      </c>
      <c r="D39" s="7" t="s">
        <v>4254</v>
      </c>
    </row>
    <row r="40" spans="1:4" ht="60" x14ac:dyDescent="0.25">
      <c r="A40" s="7">
        <v>19470853</v>
      </c>
      <c r="B40" s="7">
        <v>9</v>
      </c>
      <c r="C40" s="8" t="s">
        <v>50</v>
      </c>
      <c r="D40" s="7" t="s">
        <v>4215</v>
      </c>
    </row>
    <row r="41" spans="1:4" ht="105" x14ac:dyDescent="0.25">
      <c r="A41" s="7">
        <v>19470853</v>
      </c>
      <c r="B41" s="7">
        <v>10</v>
      </c>
      <c r="C41" s="8" t="s">
        <v>51</v>
      </c>
      <c r="D41" s="7" t="s">
        <v>4218</v>
      </c>
    </row>
    <row r="42" spans="1:4" ht="30" x14ac:dyDescent="0.25">
      <c r="A42" s="7">
        <v>19470853</v>
      </c>
      <c r="B42" s="7">
        <v>11</v>
      </c>
      <c r="C42" s="8" t="s">
        <v>52</v>
      </c>
      <c r="D42" s="7" t="s">
        <v>4255</v>
      </c>
    </row>
    <row r="43" spans="1:4" ht="60" x14ac:dyDescent="0.25">
      <c r="A43" s="7">
        <v>19470853</v>
      </c>
      <c r="B43" s="7">
        <v>12</v>
      </c>
      <c r="C43" s="8" t="s">
        <v>53</v>
      </c>
      <c r="D43" s="7" t="s">
        <v>4256</v>
      </c>
    </row>
    <row r="44" spans="1:4" ht="60" x14ac:dyDescent="0.25">
      <c r="A44" s="7">
        <v>19470853</v>
      </c>
      <c r="B44" s="7">
        <v>13</v>
      </c>
      <c r="C44" s="8" t="s">
        <v>54</v>
      </c>
      <c r="D44" s="7" t="s">
        <v>4149</v>
      </c>
    </row>
    <row r="45" spans="1:4" ht="90" x14ac:dyDescent="0.25">
      <c r="A45" s="7">
        <v>19470853</v>
      </c>
      <c r="B45" s="7">
        <v>14</v>
      </c>
      <c r="C45" s="8" t="s">
        <v>55</v>
      </c>
      <c r="D45" s="7" t="s">
        <v>4108</v>
      </c>
    </row>
    <row r="46" spans="1:4" ht="75" x14ac:dyDescent="0.25">
      <c r="A46" s="7">
        <v>19711211</v>
      </c>
      <c r="B46" s="7">
        <v>1</v>
      </c>
      <c r="C46" s="8" t="s">
        <v>56</v>
      </c>
      <c r="D46" s="7" t="s">
        <v>4147</v>
      </c>
    </row>
    <row r="47" spans="1:4" ht="75" x14ac:dyDescent="0.25">
      <c r="A47" s="7">
        <v>19711211</v>
      </c>
      <c r="B47" s="7">
        <v>2</v>
      </c>
      <c r="C47" s="8" t="s">
        <v>57</v>
      </c>
      <c r="D47" s="7" t="s">
        <v>4257</v>
      </c>
    </row>
    <row r="48" spans="1:4" ht="105" x14ac:dyDescent="0.25">
      <c r="A48" s="7">
        <v>19711211</v>
      </c>
      <c r="B48" s="7">
        <v>3</v>
      </c>
      <c r="C48" s="8" t="s">
        <v>58</v>
      </c>
      <c r="D48" s="7" t="s">
        <v>4311</v>
      </c>
    </row>
    <row r="49" spans="1:6" ht="60" x14ac:dyDescent="0.25">
      <c r="A49" s="7">
        <v>19711211</v>
      </c>
      <c r="B49" s="7">
        <v>4</v>
      </c>
      <c r="C49" s="8" t="s">
        <v>59</v>
      </c>
      <c r="D49" s="7" t="s">
        <v>4119</v>
      </c>
    </row>
    <row r="50" spans="1:6" ht="75" x14ac:dyDescent="0.25">
      <c r="A50" s="7">
        <v>19711211</v>
      </c>
      <c r="B50" s="7">
        <v>5</v>
      </c>
      <c r="C50" s="8" t="s">
        <v>60</v>
      </c>
      <c r="D50" s="7" t="s">
        <v>4097</v>
      </c>
    </row>
    <row r="51" spans="1:6" ht="105" x14ac:dyDescent="0.25">
      <c r="A51" s="7">
        <v>19711211</v>
      </c>
      <c r="B51" s="7">
        <v>6</v>
      </c>
      <c r="C51" s="8" t="s">
        <v>61</v>
      </c>
      <c r="D51" s="7" t="s">
        <v>4089</v>
      </c>
    </row>
    <row r="52" spans="1:6" ht="105" x14ac:dyDescent="0.25">
      <c r="A52" s="7">
        <v>19711211</v>
      </c>
      <c r="B52" s="7">
        <v>7</v>
      </c>
      <c r="C52" s="8" t="s">
        <v>62</v>
      </c>
      <c r="D52" s="7" t="s">
        <v>4077</v>
      </c>
    </row>
    <row r="53" spans="1:6" ht="45" x14ac:dyDescent="0.25">
      <c r="A53" s="7">
        <v>19711211</v>
      </c>
      <c r="B53" s="7">
        <v>8</v>
      </c>
      <c r="C53" s="8" t="s">
        <v>63</v>
      </c>
      <c r="D53" s="7" t="s">
        <v>4097</v>
      </c>
    </row>
    <row r="54" spans="1:6" ht="90" x14ac:dyDescent="0.25">
      <c r="A54" s="7">
        <v>19711211</v>
      </c>
      <c r="B54" s="7">
        <v>9</v>
      </c>
      <c r="C54" s="8" t="s">
        <v>64</v>
      </c>
      <c r="D54" s="7" t="s">
        <v>4258</v>
      </c>
      <c r="E54" s="8" t="s">
        <v>65</v>
      </c>
      <c r="F54" s="7" t="s">
        <v>4736</v>
      </c>
    </row>
    <row r="55" spans="1:6" ht="75" x14ac:dyDescent="0.25">
      <c r="A55" s="7">
        <v>19809010</v>
      </c>
      <c r="B55" s="7">
        <v>1</v>
      </c>
      <c r="C55" s="8" t="s">
        <v>66</v>
      </c>
      <c r="D55" s="7" t="s">
        <v>4084</v>
      </c>
    </row>
    <row r="56" spans="1:6" ht="60" x14ac:dyDescent="0.25">
      <c r="A56" s="7">
        <v>19809010</v>
      </c>
      <c r="B56" s="7">
        <v>2</v>
      </c>
      <c r="C56" s="8" t="s">
        <v>67</v>
      </c>
      <c r="D56" s="7" t="s">
        <v>4117</v>
      </c>
    </row>
    <row r="57" spans="1:6" ht="45" x14ac:dyDescent="0.25">
      <c r="A57" s="7">
        <v>19809010</v>
      </c>
      <c r="B57" s="7">
        <v>3</v>
      </c>
      <c r="C57" s="8" t="s">
        <v>68</v>
      </c>
      <c r="D57" s="7" t="s">
        <v>4259</v>
      </c>
    </row>
    <row r="58" spans="1:6" ht="90" x14ac:dyDescent="0.25">
      <c r="A58" s="7">
        <v>19809010</v>
      </c>
      <c r="B58" s="7">
        <v>4</v>
      </c>
      <c r="C58" s="8" t="s">
        <v>69</v>
      </c>
      <c r="D58" s="7" t="s">
        <v>4297</v>
      </c>
    </row>
    <row r="59" spans="1:6" ht="135" x14ac:dyDescent="0.25">
      <c r="A59" s="7">
        <v>19809010</v>
      </c>
      <c r="B59" s="7">
        <v>5</v>
      </c>
      <c r="C59" s="8" t="s">
        <v>70</v>
      </c>
      <c r="D59" s="7" t="s">
        <v>4276</v>
      </c>
    </row>
    <row r="60" spans="1:6" ht="60" x14ac:dyDescent="0.25">
      <c r="A60" s="7">
        <v>19809010</v>
      </c>
      <c r="B60" s="7">
        <v>6</v>
      </c>
      <c r="C60" s="8" t="s">
        <v>71</v>
      </c>
      <c r="D60" s="7" t="s">
        <v>4263</v>
      </c>
    </row>
    <row r="61" spans="1:6" ht="60" x14ac:dyDescent="0.25">
      <c r="A61" s="7">
        <v>19809010</v>
      </c>
      <c r="B61" s="7">
        <v>7</v>
      </c>
      <c r="C61" s="8" t="s">
        <v>72</v>
      </c>
      <c r="D61" s="7" t="s">
        <v>4083</v>
      </c>
    </row>
    <row r="62" spans="1:6" ht="90" x14ac:dyDescent="0.25">
      <c r="A62" s="7">
        <v>19809010</v>
      </c>
      <c r="B62" s="7">
        <v>8</v>
      </c>
      <c r="C62" s="8" t="s">
        <v>73</v>
      </c>
      <c r="D62" s="7" t="s">
        <v>4412</v>
      </c>
    </row>
    <row r="63" spans="1:6" ht="30" x14ac:dyDescent="0.25">
      <c r="A63" s="7">
        <v>19809010</v>
      </c>
      <c r="B63" s="7">
        <v>9</v>
      </c>
      <c r="C63" s="8" t="s">
        <v>74</v>
      </c>
      <c r="D63" s="7" t="s">
        <v>4263</v>
      </c>
    </row>
    <row r="64" spans="1:6" ht="45" x14ac:dyDescent="0.25">
      <c r="A64" s="7">
        <v>19809010</v>
      </c>
      <c r="B64" s="7">
        <v>10</v>
      </c>
      <c r="C64" s="8" t="s">
        <v>75</v>
      </c>
      <c r="D64" s="7" t="s">
        <v>4253</v>
      </c>
    </row>
    <row r="65" spans="1:8" ht="120" x14ac:dyDescent="0.25">
      <c r="A65" s="7">
        <v>19809010</v>
      </c>
      <c r="B65" s="7">
        <v>11</v>
      </c>
      <c r="C65" s="8" t="s">
        <v>76</v>
      </c>
      <c r="D65" s="7" t="s">
        <v>4263</v>
      </c>
    </row>
    <row r="66" spans="1:8" ht="60" x14ac:dyDescent="0.25">
      <c r="A66" s="7">
        <v>19809010</v>
      </c>
      <c r="B66" s="7">
        <v>12</v>
      </c>
      <c r="C66" s="8" t="s">
        <v>77</v>
      </c>
      <c r="D66" s="7" t="s">
        <v>4083</v>
      </c>
    </row>
    <row r="67" spans="1:8" ht="150" x14ac:dyDescent="0.25">
      <c r="A67" s="7">
        <v>19809010</v>
      </c>
      <c r="B67" s="7">
        <v>13</v>
      </c>
      <c r="C67" s="8" t="s">
        <v>78</v>
      </c>
      <c r="D67" s="7" t="s">
        <v>4096</v>
      </c>
    </row>
    <row r="68" spans="1:8" ht="75" x14ac:dyDescent="0.25">
      <c r="A68" s="7">
        <v>19809010</v>
      </c>
      <c r="B68" s="7">
        <v>14</v>
      </c>
      <c r="C68" s="8" t="s">
        <v>79</v>
      </c>
      <c r="D68" s="7" t="s">
        <v>4096</v>
      </c>
    </row>
    <row r="69" spans="1:8" ht="60" x14ac:dyDescent="0.25">
      <c r="A69" s="7">
        <v>19809010</v>
      </c>
      <c r="B69" s="7">
        <v>15</v>
      </c>
      <c r="C69" s="8" t="s">
        <v>80</v>
      </c>
      <c r="D69" s="7" t="s">
        <v>4099</v>
      </c>
    </row>
    <row r="70" spans="1:8" ht="120" x14ac:dyDescent="0.25">
      <c r="A70" s="7">
        <v>19809010</v>
      </c>
      <c r="B70" s="7">
        <v>16</v>
      </c>
      <c r="C70" s="8" t="s">
        <v>82</v>
      </c>
      <c r="D70" s="7" t="s">
        <v>4260</v>
      </c>
      <c r="E70" s="8" t="s">
        <v>83</v>
      </c>
      <c r="F70" s="7" t="s">
        <v>4179</v>
      </c>
      <c r="G70" s="8" t="s">
        <v>81</v>
      </c>
      <c r="H70" s="7" t="s">
        <v>4335</v>
      </c>
    </row>
    <row r="71" spans="1:8" ht="105" x14ac:dyDescent="0.25">
      <c r="A71" s="7">
        <v>19843493</v>
      </c>
      <c r="B71" s="7">
        <v>1</v>
      </c>
      <c r="C71" s="8" t="s">
        <v>84</v>
      </c>
      <c r="D71" s="7" t="s">
        <v>4084</v>
      </c>
    </row>
    <row r="72" spans="1:8" ht="180" x14ac:dyDescent="0.25">
      <c r="A72" s="7">
        <v>19843493</v>
      </c>
      <c r="B72" s="7">
        <v>2</v>
      </c>
      <c r="C72" s="8" t="s">
        <v>85</v>
      </c>
      <c r="D72" s="7" t="s">
        <v>4276</v>
      </c>
    </row>
    <row r="73" spans="1:8" ht="180" x14ac:dyDescent="0.25">
      <c r="A73" s="7">
        <v>19843493</v>
      </c>
      <c r="B73" s="7">
        <v>3</v>
      </c>
      <c r="C73" s="8" t="s">
        <v>86</v>
      </c>
      <c r="D73" s="7" t="s">
        <v>4393</v>
      </c>
    </row>
    <row r="74" spans="1:8" ht="135" x14ac:dyDescent="0.25">
      <c r="A74" s="7">
        <v>19843493</v>
      </c>
      <c r="B74" s="7">
        <v>4</v>
      </c>
      <c r="C74" s="8" t="s">
        <v>87</v>
      </c>
      <c r="D74" s="7" t="s">
        <v>4263</v>
      </c>
    </row>
    <row r="75" spans="1:8" ht="45" x14ac:dyDescent="0.25">
      <c r="A75" s="7">
        <v>19843493</v>
      </c>
      <c r="B75" s="7">
        <v>5</v>
      </c>
      <c r="C75" s="8" t="s">
        <v>88</v>
      </c>
      <c r="D75" s="7" t="s">
        <v>4253</v>
      </c>
    </row>
    <row r="76" spans="1:8" ht="60" x14ac:dyDescent="0.25">
      <c r="A76" s="7">
        <v>19843493</v>
      </c>
      <c r="B76" s="7">
        <v>6</v>
      </c>
      <c r="C76" s="8" t="s">
        <v>89</v>
      </c>
      <c r="D76" s="7" t="s">
        <v>4083</v>
      </c>
    </row>
    <row r="77" spans="1:8" ht="150" x14ac:dyDescent="0.25">
      <c r="A77" s="7">
        <v>19843493</v>
      </c>
      <c r="B77" s="7">
        <v>7</v>
      </c>
      <c r="C77" s="8" t="s">
        <v>90</v>
      </c>
      <c r="D77" s="7" t="s">
        <v>4096</v>
      </c>
    </row>
    <row r="78" spans="1:8" ht="105" x14ac:dyDescent="0.25">
      <c r="A78" s="7">
        <v>19843493</v>
      </c>
      <c r="B78" s="7">
        <v>8</v>
      </c>
      <c r="C78" s="8" t="s">
        <v>91</v>
      </c>
      <c r="D78" s="7" t="s">
        <v>4079</v>
      </c>
    </row>
    <row r="79" spans="1:8" ht="60" x14ac:dyDescent="0.25">
      <c r="A79" s="7">
        <v>19843493</v>
      </c>
      <c r="B79" s="7">
        <v>9</v>
      </c>
      <c r="C79" s="8" t="s">
        <v>92</v>
      </c>
      <c r="D79" s="7" t="s">
        <v>4198</v>
      </c>
    </row>
    <row r="80" spans="1:8" ht="120" x14ac:dyDescent="0.25">
      <c r="A80" s="7">
        <v>19843493</v>
      </c>
      <c r="B80" s="7">
        <v>10</v>
      </c>
      <c r="C80" s="8" t="s">
        <v>93</v>
      </c>
      <c r="D80" s="7" t="s">
        <v>4230</v>
      </c>
      <c r="E80" s="8" t="s">
        <v>94</v>
      </c>
      <c r="F80" s="7" t="s">
        <v>4313</v>
      </c>
    </row>
    <row r="81" spans="1:6" ht="135" x14ac:dyDescent="0.25">
      <c r="A81" s="7">
        <v>19843493</v>
      </c>
      <c r="B81" s="7">
        <v>11</v>
      </c>
      <c r="C81" s="8" t="s">
        <v>95</v>
      </c>
      <c r="D81" s="7" t="s">
        <v>4261</v>
      </c>
    </row>
    <row r="82" spans="1:6" ht="30" x14ac:dyDescent="0.25">
      <c r="A82" s="7">
        <v>19843493</v>
      </c>
      <c r="B82" s="7">
        <v>12</v>
      </c>
      <c r="C82" s="8" t="s">
        <v>96</v>
      </c>
      <c r="D82" s="7" t="s">
        <v>4088</v>
      </c>
    </row>
    <row r="83" spans="1:6" ht="90" x14ac:dyDescent="0.25">
      <c r="A83" s="7">
        <v>19933932</v>
      </c>
      <c r="B83" s="7">
        <v>1</v>
      </c>
      <c r="C83" s="8" t="s">
        <v>97</v>
      </c>
      <c r="D83" s="7" t="s">
        <v>4084</v>
      </c>
    </row>
    <row r="84" spans="1:6" ht="75" x14ac:dyDescent="0.25">
      <c r="A84" s="7">
        <v>19933932</v>
      </c>
      <c r="B84" s="7">
        <v>2</v>
      </c>
      <c r="C84" s="8" t="s">
        <v>98</v>
      </c>
      <c r="D84" s="7" t="s">
        <v>4232</v>
      </c>
      <c r="E84" s="8" t="s">
        <v>99</v>
      </c>
      <c r="F84" s="7" t="s">
        <v>4314</v>
      </c>
    </row>
    <row r="85" spans="1:6" ht="120" x14ac:dyDescent="0.25">
      <c r="A85" s="7">
        <v>19933932</v>
      </c>
      <c r="B85" s="7">
        <v>3</v>
      </c>
      <c r="C85" s="8" t="s">
        <v>100</v>
      </c>
      <c r="D85" s="7" t="s">
        <v>4262</v>
      </c>
    </row>
    <row r="86" spans="1:6" ht="120" x14ac:dyDescent="0.25">
      <c r="A86" s="7">
        <v>19933932</v>
      </c>
      <c r="B86" s="7">
        <v>4</v>
      </c>
      <c r="C86" s="8" t="s">
        <v>101</v>
      </c>
      <c r="D86" s="7" t="s">
        <v>4263</v>
      </c>
    </row>
    <row r="87" spans="1:6" ht="60" x14ac:dyDescent="0.25">
      <c r="A87" s="7">
        <v>19933932</v>
      </c>
      <c r="B87" s="7">
        <v>5</v>
      </c>
      <c r="C87" s="8" t="s">
        <v>102</v>
      </c>
      <c r="D87" s="7" t="s">
        <v>4393</v>
      </c>
    </row>
    <row r="88" spans="1:6" ht="75" x14ac:dyDescent="0.25">
      <c r="A88" s="7">
        <v>19933932</v>
      </c>
      <c r="B88" s="7">
        <v>6</v>
      </c>
      <c r="C88" s="8" t="s">
        <v>103</v>
      </c>
      <c r="D88" s="7" t="s">
        <v>4263</v>
      </c>
    </row>
    <row r="89" spans="1:6" ht="30" x14ac:dyDescent="0.25">
      <c r="A89" s="7">
        <v>19933932</v>
      </c>
      <c r="B89" s="7">
        <v>7</v>
      </c>
      <c r="C89" s="8" t="s">
        <v>104</v>
      </c>
      <c r="D89" s="7" t="s">
        <v>4083</v>
      </c>
    </row>
    <row r="90" spans="1:6" ht="105" x14ac:dyDescent="0.25">
      <c r="A90" s="7">
        <v>19933932</v>
      </c>
      <c r="B90" s="7">
        <v>8</v>
      </c>
      <c r="C90" s="8" t="s">
        <v>105</v>
      </c>
      <c r="D90" s="7" t="s">
        <v>4089</v>
      </c>
    </row>
    <row r="91" spans="1:6" ht="150" x14ac:dyDescent="0.25">
      <c r="A91" s="7">
        <v>19933932</v>
      </c>
      <c r="B91" s="7">
        <v>9</v>
      </c>
      <c r="C91" s="8" t="s">
        <v>106</v>
      </c>
      <c r="D91" s="7" t="s">
        <v>4097</v>
      </c>
    </row>
    <row r="92" spans="1:6" ht="30" x14ac:dyDescent="0.25">
      <c r="A92" s="7">
        <v>19933932</v>
      </c>
      <c r="B92" s="7">
        <v>10</v>
      </c>
      <c r="C92" s="8" t="s">
        <v>107</v>
      </c>
      <c r="D92" s="7" t="s">
        <v>4275</v>
      </c>
    </row>
    <row r="93" spans="1:6" ht="90" x14ac:dyDescent="0.25">
      <c r="A93" s="7">
        <v>19933932</v>
      </c>
      <c r="B93" s="7">
        <v>11</v>
      </c>
      <c r="C93" s="8" t="s">
        <v>108</v>
      </c>
      <c r="D93" s="7" t="s">
        <v>4230</v>
      </c>
      <c r="E93" s="8" t="s">
        <v>109</v>
      </c>
      <c r="F93" s="7" t="s">
        <v>4674</v>
      </c>
    </row>
    <row r="94" spans="1:6" ht="45" x14ac:dyDescent="0.25">
      <c r="A94" s="7">
        <v>19933932</v>
      </c>
      <c r="B94" s="7">
        <v>12</v>
      </c>
      <c r="C94" s="8" t="s">
        <v>110</v>
      </c>
      <c r="D94" s="7" t="s">
        <v>4264</v>
      </c>
      <c r="E94" s="8" t="s">
        <v>111</v>
      </c>
      <c r="F94" s="7" t="s">
        <v>4315</v>
      </c>
    </row>
    <row r="95" spans="1:6" ht="45" x14ac:dyDescent="0.25">
      <c r="A95" s="7">
        <v>20103024</v>
      </c>
      <c r="B95" s="7">
        <v>1</v>
      </c>
      <c r="C95" s="8" t="s">
        <v>112</v>
      </c>
      <c r="D95" s="7" t="s">
        <v>4084</v>
      </c>
    </row>
    <row r="96" spans="1:6" ht="90" x14ac:dyDescent="0.25">
      <c r="A96" s="7">
        <v>20103024</v>
      </c>
      <c r="B96" s="7">
        <v>2</v>
      </c>
      <c r="C96" s="8" t="s">
        <v>113</v>
      </c>
      <c r="D96" s="7" t="s">
        <v>4444</v>
      </c>
    </row>
    <row r="97" spans="1:6" ht="105" x14ac:dyDescent="0.25">
      <c r="A97" s="7">
        <v>20103024</v>
      </c>
      <c r="B97" s="7">
        <v>3</v>
      </c>
      <c r="C97" s="8" t="s">
        <v>114</v>
      </c>
      <c r="D97" s="7" t="s">
        <v>4103</v>
      </c>
    </row>
    <row r="98" spans="1:6" ht="45" x14ac:dyDescent="0.25">
      <c r="A98" s="7">
        <v>20103024</v>
      </c>
      <c r="B98" s="7">
        <v>4</v>
      </c>
      <c r="C98" s="8" t="s">
        <v>115</v>
      </c>
      <c r="D98" s="7" t="s">
        <v>4126</v>
      </c>
    </row>
    <row r="99" spans="1:6" ht="255" x14ac:dyDescent="0.25">
      <c r="A99" s="7">
        <v>20103024</v>
      </c>
      <c r="B99" s="7">
        <v>5</v>
      </c>
      <c r="C99" s="8" t="s">
        <v>116</v>
      </c>
      <c r="D99" s="7" t="s">
        <v>4116</v>
      </c>
    </row>
    <row r="100" spans="1:6" ht="90" x14ac:dyDescent="0.25">
      <c r="A100" s="7">
        <v>20103024</v>
      </c>
      <c r="B100" s="7">
        <v>6</v>
      </c>
      <c r="C100" s="8" t="s">
        <v>117</v>
      </c>
      <c r="D100" s="7" t="s">
        <v>4078</v>
      </c>
    </row>
    <row r="101" spans="1:6" ht="90" x14ac:dyDescent="0.25">
      <c r="A101" s="7">
        <v>20103024</v>
      </c>
      <c r="B101" s="7">
        <v>7</v>
      </c>
      <c r="C101" s="8" t="s">
        <v>118</v>
      </c>
      <c r="D101" s="7" t="s">
        <v>4724</v>
      </c>
    </row>
    <row r="102" spans="1:6" ht="60" x14ac:dyDescent="0.25">
      <c r="A102" s="7">
        <v>20103024</v>
      </c>
      <c r="B102" s="7">
        <v>8</v>
      </c>
      <c r="C102" s="8" t="s">
        <v>119</v>
      </c>
      <c r="D102" s="7" t="s">
        <v>4405</v>
      </c>
    </row>
    <row r="103" spans="1:6" ht="60" x14ac:dyDescent="0.25">
      <c r="A103" s="7">
        <v>20108303</v>
      </c>
      <c r="B103" s="7">
        <v>1</v>
      </c>
      <c r="C103" s="8" t="s">
        <v>120</v>
      </c>
      <c r="D103" s="7" t="s">
        <v>4699</v>
      </c>
    </row>
    <row r="104" spans="1:6" ht="90" x14ac:dyDescent="0.25">
      <c r="A104" s="7">
        <v>20108303</v>
      </c>
      <c r="B104" s="7">
        <v>2</v>
      </c>
      <c r="C104" s="8" t="s">
        <v>121</v>
      </c>
      <c r="D104" s="7" t="s">
        <v>4160</v>
      </c>
    </row>
    <row r="105" spans="1:6" ht="60" x14ac:dyDescent="0.25">
      <c r="A105" s="7">
        <v>20108303</v>
      </c>
      <c r="B105" s="7">
        <v>3</v>
      </c>
      <c r="C105" s="8" t="s">
        <v>122</v>
      </c>
      <c r="D105" s="7" t="s">
        <v>4130</v>
      </c>
      <c r="E105" s="8" t="s">
        <v>123</v>
      </c>
      <c r="F105" s="7" t="s">
        <v>4796</v>
      </c>
    </row>
    <row r="106" spans="1:6" ht="60" x14ac:dyDescent="0.25">
      <c r="A106" s="7">
        <v>20108303</v>
      </c>
      <c r="B106" s="7">
        <v>4</v>
      </c>
      <c r="C106" s="8" t="s">
        <v>124</v>
      </c>
      <c r="D106" s="7" t="s">
        <v>4147</v>
      </c>
    </row>
    <row r="107" spans="1:6" ht="45" x14ac:dyDescent="0.25">
      <c r="A107" s="7">
        <v>20108303</v>
      </c>
      <c r="B107" s="7">
        <v>5</v>
      </c>
      <c r="C107" s="8" t="s">
        <v>125</v>
      </c>
      <c r="D107" s="7" t="s">
        <v>4103</v>
      </c>
    </row>
    <row r="108" spans="1:6" ht="120" x14ac:dyDescent="0.25">
      <c r="A108" s="7">
        <v>20108303</v>
      </c>
      <c r="B108" s="7">
        <v>6</v>
      </c>
      <c r="C108" s="8" t="s">
        <v>126</v>
      </c>
      <c r="D108" s="7" t="s">
        <v>4615</v>
      </c>
    </row>
    <row r="109" spans="1:6" ht="45" x14ac:dyDescent="0.25">
      <c r="A109" s="7">
        <v>20108303</v>
      </c>
      <c r="B109" s="7">
        <v>7</v>
      </c>
      <c r="C109" s="8" t="s">
        <v>127</v>
      </c>
      <c r="D109" s="7" t="s">
        <v>4250</v>
      </c>
    </row>
    <row r="110" spans="1:6" ht="30" x14ac:dyDescent="0.25">
      <c r="A110" s="7">
        <v>20108303</v>
      </c>
      <c r="B110" s="7">
        <v>8</v>
      </c>
      <c r="C110" s="8" t="s">
        <v>128</v>
      </c>
      <c r="D110" s="7" t="s">
        <v>4263</v>
      </c>
    </row>
    <row r="111" spans="1:6" ht="60" x14ac:dyDescent="0.25">
      <c r="A111" s="7">
        <v>20108303</v>
      </c>
      <c r="B111" s="7">
        <v>9</v>
      </c>
      <c r="C111" s="8" t="s">
        <v>129</v>
      </c>
      <c r="D111" s="7" t="s">
        <v>4263</v>
      </c>
    </row>
    <row r="112" spans="1:6" ht="90" x14ac:dyDescent="0.25">
      <c r="A112" s="7">
        <v>20108303</v>
      </c>
      <c r="B112" s="7">
        <v>10</v>
      </c>
      <c r="C112" s="8" t="s">
        <v>130</v>
      </c>
      <c r="D112" s="7" t="s">
        <v>4456</v>
      </c>
    </row>
    <row r="113" spans="1:6" ht="75" x14ac:dyDescent="0.25">
      <c r="A113" s="7">
        <v>20108303</v>
      </c>
      <c r="B113" s="7">
        <v>11</v>
      </c>
      <c r="C113" s="8" t="s">
        <v>131</v>
      </c>
      <c r="D113" s="7" t="s">
        <v>4097</v>
      </c>
    </row>
    <row r="114" spans="1:6" ht="90" x14ac:dyDescent="0.25">
      <c r="A114" s="7">
        <v>20108303</v>
      </c>
      <c r="B114" s="7">
        <v>12</v>
      </c>
      <c r="C114" s="8" t="s">
        <v>132</v>
      </c>
      <c r="D114" s="7" t="s">
        <v>4307</v>
      </c>
    </row>
    <row r="115" spans="1:6" ht="30" x14ac:dyDescent="0.25">
      <c r="A115" s="7">
        <v>20108303</v>
      </c>
      <c r="B115" s="7">
        <v>13</v>
      </c>
      <c r="C115" s="8" t="s">
        <v>133</v>
      </c>
      <c r="D115" s="7" t="s">
        <v>4090</v>
      </c>
    </row>
    <row r="116" spans="1:6" ht="45" x14ac:dyDescent="0.25">
      <c r="A116" s="7">
        <v>20108303</v>
      </c>
      <c r="B116" s="7">
        <v>14</v>
      </c>
      <c r="C116" s="8" t="s">
        <v>134</v>
      </c>
      <c r="D116" s="7" t="s">
        <v>4147</v>
      </c>
    </row>
    <row r="117" spans="1:6" ht="105" x14ac:dyDescent="0.25">
      <c r="A117" s="7">
        <v>20108303</v>
      </c>
      <c r="B117" s="7">
        <v>15</v>
      </c>
      <c r="C117" s="8" t="s">
        <v>135</v>
      </c>
      <c r="D117" s="7" t="s">
        <v>4265</v>
      </c>
    </row>
    <row r="118" spans="1:6" ht="60" x14ac:dyDescent="0.25">
      <c r="A118" s="7">
        <v>20108303</v>
      </c>
      <c r="B118" s="7">
        <v>16</v>
      </c>
      <c r="C118" s="8" t="s">
        <v>136</v>
      </c>
      <c r="D118" s="7" t="s">
        <v>4507</v>
      </c>
      <c r="E118" s="8" t="s">
        <v>137</v>
      </c>
      <c r="F118" s="7" t="s">
        <v>4709</v>
      </c>
    </row>
    <row r="119" spans="1:6" ht="135" x14ac:dyDescent="0.25">
      <c r="A119" s="7">
        <v>20136164</v>
      </c>
      <c r="B119" s="7">
        <v>1</v>
      </c>
      <c r="C119" s="8" t="s">
        <v>138</v>
      </c>
      <c r="D119" s="7" t="s">
        <v>4147</v>
      </c>
    </row>
    <row r="120" spans="1:6" ht="105" x14ac:dyDescent="0.25">
      <c r="A120" s="7">
        <v>20136164</v>
      </c>
      <c r="B120" s="7">
        <v>2</v>
      </c>
      <c r="C120" s="8" t="s">
        <v>139</v>
      </c>
      <c r="D120" s="7" t="s">
        <v>4266</v>
      </c>
    </row>
    <row r="121" spans="1:6" ht="60" x14ac:dyDescent="0.25">
      <c r="A121" s="7">
        <v>20136164</v>
      </c>
      <c r="B121" s="7">
        <v>3</v>
      </c>
      <c r="C121" s="8" t="s">
        <v>140</v>
      </c>
      <c r="D121" s="7" t="s">
        <v>4276</v>
      </c>
    </row>
    <row r="122" spans="1:6" ht="45" x14ac:dyDescent="0.25">
      <c r="A122" s="7">
        <v>20136164</v>
      </c>
      <c r="B122" s="7">
        <v>4</v>
      </c>
      <c r="C122" s="8" t="s">
        <v>141</v>
      </c>
      <c r="D122" s="7" t="s">
        <v>4253</v>
      </c>
    </row>
    <row r="123" spans="1:6" ht="30" x14ac:dyDescent="0.25">
      <c r="A123" s="7">
        <v>20136164</v>
      </c>
      <c r="B123" s="7">
        <v>5</v>
      </c>
      <c r="C123" s="8" t="s">
        <v>142</v>
      </c>
      <c r="D123" s="7" t="s">
        <v>4207</v>
      </c>
    </row>
    <row r="124" spans="1:6" ht="45" x14ac:dyDescent="0.25">
      <c r="A124" s="7">
        <v>20136164</v>
      </c>
      <c r="B124" s="7">
        <v>6</v>
      </c>
      <c r="C124" s="8" t="s">
        <v>143</v>
      </c>
      <c r="D124" s="7" t="s">
        <v>4126</v>
      </c>
    </row>
    <row r="125" spans="1:6" ht="135" x14ac:dyDescent="0.25">
      <c r="A125" s="7">
        <v>20136164</v>
      </c>
      <c r="B125" s="7">
        <v>7</v>
      </c>
      <c r="C125" s="8" t="s">
        <v>144</v>
      </c>
      <c r="D125" s="7" t="s">
        <v>4082</v>
      </c>
    </row>
    <row r="126" spans="1:6" ht="90" x14ac:dyDescent="0.25">
      <c r="A126" s="7">
        <v>20136164</v>
      </c>
      <c r="B126" s="7">
        <v>8</v>
      </c>
      <c r="C126" s="8" t="s">
        <v>145</v>
      </c>
      <c r="D126" s="7" t="s">
        <v>4397</v>
      </c>
    </row>
    <row r="127" spans="1:6" ht="135" x14ac:dyDescent="0.25">
      <c r="A127" s="7">
        <v>20136164</v>
      </c>
      <c r="B127" s="7">
        <v>9</v>
      </c>
      <c r="C127" s="8" t="s">
        <v>146</v>
      </c>
      <c r="D127" s="7" t="s">
        <v>4116</v>
      </c>
      <c r="E127" s="8" t="s">
        <v>147</v>
      </c>
      <c r="F127" s="7" t="s">
        <v>4173</v>
      </c>
    </row>
    <row r="128" spans="1:6" ht="135" x14ac:dyDescent="0.25">
      <c r="A128" s="7">
        <v>20136164</v>
      </c>
      <c r="B128" s="7">
        <v>10</v>
      </c>
      <c r="C128" s="8" t="s">
        <v>148</v>
      </c>
      <c r="D128" s="7" t="s">
        <v>4116</v>
      </c>
      <c r="E128" s="8" t="s">
        <v>149</v>
      </c>
      <c r="F128" s="7" t="s">
        <v>4173</v>
      </c>
    </row>
    <row r="129" spans="1:10" ht="150" x14ac:dyDescent="0.25">
      <c r="A129" s="7">
        <v>20136164</v>
      </c>
      <c r="B129" s="7">
        <v>11</v>
      </c>
      <c r="C129" s="8" t="s">
        <v>150</v>
      </c>
      <c r="D129" s="7" t="s">
        <v>4116</v>
      </c>
    </row>
    <row r="130" spans="1:10" ht="45" x14ac:dyDescent="0.25">
      <c r="A130" s="7">
        <v>20136164</v>
      </c>
      <c r="B130" s="7">
        <v>12</v>
      </c>
      <c r="C130" s="8" t="s">
        <v>151</v>
      </c>
      <c r="D130" s="7" t="s">
        <v>4397</v>
      </c>
    </row>
    <row r="131" spans="1:10" ht="90" x14ac:dyDescent="0.25">
      <c r="A131" s="7">
        <v>20136164</v>
      </c>
      <c r="B131" s="7">
        <v>13</v>
      </c>
      <c r="C131" s="8" t="s">
        <v>152</v>
      </c>
      <c r="D131" s="7" t="s">
        <v>4084</v>
      </c>
      <c r="E131" s="8" t="s">
        <v>153</v>
      </c>
      <c r="F131" s="7" t="s">
        <v>4618</v>
      </c>
    </row>
    <row r="132" spans="1:10" ht="60" x14ac:dyDescent="0.25">
      <c r="A132" s="7">
        <v>20136164</v>
      </c>
      <c r="B132" s="7">
        <v>14</v>
      </c>
      <c r="C132" s="8" t="s">
        <v>154</v>
      </c>
      <c r="D132" s="7" t="s">
        <v>4207</v>
      </c>
    </row>
    <row r="133" spans="1:10" ht="90" x14ac:dyDescent="0.25">
      <c r="A133" s="7">
        <v>20150302</v>
      </c>
      <c r="B133" s="7">
        <v>1</v>
      </c>
      <c r="C133" s="8" t="s">
        <v>155</v>
      </c>
      <c r="D133" s="7" t="s">
        <v>4599</v>
      </c>
    </row>
    <row r="134" spans="1:10" ht="90" x14ac:dyDescent="0.25">
      <c r="A134" s="7">
        <v>20150302</v>
      </c>
      <c r="B134" s="7">
        <v>2</v>
      </c>
      <c r="C134" s="8" t="s">
        <v>156</v>
      </c>
      <c r="D134" s="7" t="s">
        <v>4267</v>
      </c>
    </row>
    <row r="135" spans="1:10" ht="105" x14ac:dyDescent="0.25">
      <c r="A135" s="7">
        <v>20150302</v>
      </c>
      <c r="B135" s="7">
        <v>3</v>
      </c>
      <c r="C135" s="8" t="s">
        <v>157</v>
      </c>
      <c r="D135" s="7" t="s">
        <v>4104</v>
      </c>
      <c r="E135" s="8" t="s">
        <v>158</v>
      </c>
      <c r="F135" s="7" t="s">
        <v>4316</v>
      </c>
    </row>
    <row r="136" spans="1:10" ht="120" x14ac:dyDescent="0.25">
      <c r="A136" s="7">
        <v>20150302</v>
      </c>
      <c r="B136" s="7">
        <v>4</v>
      </c>
      <c r="C136" s="8" t="s">
        <v>159</v>
      </c>
      <c r="D136" s="7" t="s">
        <v>4783</v>
      </c>
    </row>
    <row r="137" spans="1:10" ht="165" x14ac:dyDescent="0.25">
      <c r="A137" s="7">
        <v>20150302</v>
      </c>
      <c r="B137" s="7">
        <v>5</v>
      </c>
      <c r="C137" s="8" t="s">
        <v>160</v>
      </c>
      <c r="D137" s="7" t="s">
        <v>4103</v>
      </c>
    </row>
    <row r="138" spans="1:10" ht="105" x14ac:dyDescent="0.25">
      <c r="A138" s="7">
        <v>20150302</v>
      </c>
      <c r="B138" s="7">
        <v>6</v>
      </c>
      <c r="C138" s="8" t="s">
        <v>161</v>
      </c>
      <c r="D138" s="7" t="s">
        <v>4137</v>
      </c>
      <c r="E138" s="8" t="s">
        <v>162</v>
      </c>
      <c r="F138" s="7" t="s">
        <v>4317</v>
      </c>
      <c r="G138" s="8" t="s">
        <v>163</v>
      </c>
      <c r="H138" s="7" t="s">
        <v>4336</v>
      </c>
      <c r="I138" s="8" t="s">
        <v>164</v>
      </c>
      <c r="J138" s="7" t="s">
        <v>165</v>
      </c>
    </row>
    <row r="139" spans="1:10" ht="45" x14ac:dyDescent="0.25">
      <c r="A139" s="7">
        <v>20150302</v>
      </c>
      <c r="B139" s="7">
        <v>7</v>
      </c>
      <c r="C139" s="8" t="s">
        <v>166</v>
      </c>
      <c r="D139" s="7" t="s">
        <v>4456</v>
      </c>
    </row>
    <row r="140" spans="1:10" ht="45" x14ac:dyDescent="0.25">
      <c r="A140" s="7">
        <v>20150302</v>
      </c>
      <c r="B140" s="7">
        <v>8</v>
      </c>
      <c r="C140" s="8" t="s">
        <v>167</v>
      </c>
      <c r="D140" s="7" t="s">
        <v>4471</v>
      </c>
    </row>
    <row r="141" spans="1:10" ht="105" x14ac:dyDescent="0.25">
      <c r="A141" s="7">
        <v>20150302</v>
      </c>
      <c r="B141" s="7">
        <v>9</v>
      </c>
      <c r="C141" s="8" t="s">
        <v>168</v>
      </c>
      <c r="D141" s="7" t="s">
        <v>4084</v>
      </c>
      <c r="E141" s="8" t="s">
        <v>169</v>
      </c>
      <c r="F141" s="7" t="s">
        <v>4661</v>
      </c>
    </row>
    <row r="142" spans="1:10" ht="60" x14ac:dyDescent="0.25">
      <c r="A142" s="7">
        <v>20176343</v>
      </c>
      <c r="B142" s="7">
        <v>1</v>
      </c>
      <c r="C142" s="8" t="s">
        <v>170</v>
      </c>
      <c r="D142" s="7" t="s">
        <v>4147</v>
      </c>
    </row>
    <row r="143" spans="1:10" ht="75" x14ac:dyDescent="0.25">
      <c r="A143" s="7">
        <v>20176343</v>
      </c>
      <c r="B143" s="7">
        <v>2</v>
      </c>
      <c r="C143" s="8" t="s">
        <v>171</v>
      </c>
      <c r="D143" s="7" t="s">
        <v>4268</v>
      </c>
    </row>
    <row r="144" spans="1:10" ht="90" x14ac:dyDescent="0.25">
      <c r="A144" s="7">
        <v>20176343</v>
      </c>
      <c r="B144" s="7">
        <v>3</v>
      </c>
      <c r="C144" s="8" t="s">
        <v>172</v>
      </c>
      <c r="D144" s="7" t="s">
        <v>4531</v>
      </c>
    </row>
    <row r="145" spans="1:6" ht="105" x14ac:dyDescent="0.25">
      <c r="A145" s="7">
        <v>20176343</v>
      </c>
      <c r="B145" s="7">
        <v>4</v>
      </c>
      <c r="C145" s="8" t="s">
        <v>173</v>
      </c>
      <c r="D145" s="7" t="s">
        <v>4253</v>
      </c>
    </row>
    <row r="146" spans="1:6" ht="180" x14ac:dyDescent="0.25">
      <c r="A146" s="7">
        <v>20176343</v>
      </c>
      <c r="B146" s="7">
        <v>5</v>
      </c>
      <c r="C146" s="8" t="s">
        <v>174</v>
      </c>
      <c r="D146" s="7" t="s">
        <v>4269</v>
      </c>
    </row>
    <row r="147" spans="1:6" ht="105" x14ac:dyDescent="0.25">
      <c r="A147" s="7">
        <v>20176343</v>
      </c>
      <c r="B147" s="7">
        <v>6</v>
      </c>
      <c r="C147" s="8" t="s">
        <v>175</v>
      </c>
      <c r="D147" s="7" t="s">
        <v>4312</v>
      </c>
    </row>
    <row r="148" spans="1:6" ht="150" x14ac:dyDescent="0.25">
      <c r="A148" s="7">
        <v>20176343</v>
      </c>
      <c r="B148" s="7">
        <v>7</v>
      </c>
      <c r="C148" s="8" t="s">
        <v>176</v>
      </c>
      <c r="D148" s="7" t="s">
        <v>4116</v>
      </c>
    </row>
    <row r="149" spans="1:6" ht="75" x14ac:dyDescent="0.25">
      <c r="A149" s="7">
        <v>20176343</v>
      </c>
      <c r="B149" s="7">
        <v>8</v>
      </c>
      <c r="C149" s="8" t="s">
        <v>177</v>
      </c>
      <c r="D149" s="7" t="s">
        <v>4301</v>
      </c>
    </row>
    <row r="150" spans="1:6" ht="120" x14ac:dyDescent="0.25">
      <c r="A150" s="7">
        <v>20176343</v>
      </c>
      <c r="B150" s="7">
        <v>9</v>
      </c>
      <c r="C150" s="8" t="s">
        <v>178</v>
      </c>
      <c r="D150" s="7" t="s">
        <v>4152</v>
      </c>
      <c r="E150" s="8" t="s">
        <v>179</v>
      </c>
      <c r="F150" s="7" t="s">
        <v>4318</v>
      </c>
    </row>
    <row r="151" spans="1:6" ht="90" x14ac:dyDescent="0.25">
      <c r="A151" s="7">
        <v>20176343</v>
      </c>
      <c r="B151" s="7">
        <v>10</v>
      </c>
      <c r="C151" s="8" t="s">
        <v>180</v>
      </c>
      <c r="D151" s="7" t="s">
        <v>4230</v>
      </c>
    </row>
    <row r="152" spans="1:6" ht="105" x14ac:dyDescent="0.25">
      <c r="A152" s="7">
        <v>20206792</v>
      </c>
      <c r="B152" s="7">
        <v>1</v>
      </c>
      <c r="C152" s="8" t="s">
        <v>181</v>
      </c>
      <c r="D152" s="7" t="s">
        <v>4784</v>
      </c>
    </row>
    <row r="153" spans="1:6" ht="135" x14ac:dyDescent="0.25">
      <c r="A153" s="7">
        <v>20206792</v>
      </c>
      <c r="B153" s="7">
        <v>2</v>
      </c>
      <c r="C153" s="8" t="s">
        <v>182</v>
      </c>
      <c r="D153" s="7" t="s">
        <v>4785</v>
      </c>
    </row>
    <row r="154" spans="1:6" ht="120" x14ac:dyDescent="0.25">
      <c r="A154" s="7">
        <v>20206792</v>
      </c>
      <c r="B154" s="7">
        <v>3</v>
      </c>
      <c r="C154" s="8" t="s">
        <v>183</v>
      </c>
      <c r="D154" s="7" t="s">
        <v>4786</v>
      </c>
    </row>
    <row r="155" spans="1:6" ht="135" x14ac:dyDescent="0.25">
      <c r="A155" s="7">
        <v>20206792</v>
      </c>
      <c r="B155" s="7">
        <v>4</v>
      </c>
      <c r="C155" s="8" t="s">
        <v>184</v>
      </c>
      <c r="D155" s="7" t="s">
        <v>4083</v>
      </c>
    </row>
    <row r="156" spans="1:6" ht="105" x14ac:dyDescent="0.25">
      <c r="A156" s="7">
        <v>20206792</v>
      </c>
      <c r="B156" s="7">
        <v>5</v>
      </c>
      <c r="C156" s="8" t="s">
        <v>185</v>
      </c>
      <c r="D156" s="7" t="s">
        <v>4787</v>
      </c>
    </row>
    <row r="157" spans="1:6" ht="75" x14ac:dyDescent="0.25">
      <c r="A157" s="7">
        <v>20206792</v>
      </c>
      <c r="B157" s="7">
        <v>6</v>
      </c>
      <c r="C157" s="8" t="s">
        <v>186</v>
      </c>
      <c r="D157" s="7" t="s">
        <v>4076</v>
      </c>
    </row>
    <row r="158" spans="1:6" ht="105" x14ac:dyDescent="0.25">
      <c r="A158" s="7">
        <v>20206792</v>
      </c>
      <c r="B158" s="7">
        <v>7</v>
      </c>
      <c r="C158" s="8" t="s">
        <v>187</v>
      </c>
      <c r="D158" s="7" t="s">
        <v>4270</v>
      </c>
    </row>
    <row r="159" spans="1:6" ht="75" x14ac:dyDescent="0.25">
      <c r="A159" s="7">
        <v>20206792</v>
      </c>
      <c r="B159" s="7">
        <v>8</v>
      </c>
      <c r="C159" s="8" t="s">
        <v>188</v>
      </c>
      <c r="D159" s="7" t="s">
        <v>4308</v>
      </c>
    </row>
    <row r="160" spans="1:6" ht="75" x14ac:dyDescent="0.25">
      <c r="A160" s="7">
        <v>20206792</v>
      </c>
      <c r="B160" s="7">
        <v>9</v>
      </c>
      <c r="C160" s="8" t="s">
        <v>189</v>
      </c>
      <c r="D160" s="7" t="s">
        <v>4308</v>
      </c>
    </row>
    <row r="161" spans="1:6" ht="60" x14ac:dyDescent="0.25">
      <c r="A161" s="7">
        <v>20206792</v>
      </c>
      <c r="B161" s="7">
        <v>10</v>
      </c>
      <c r="C161" s="8" t="s">
        <v>190</v>
      </c>
      <c r="D161" s="7" t="s">
        <v>4788</v>
      </c>
    </row>
    <row r="162" spans="1:6" ht="45" x14ac:dyDescent="0.25">
      <c r="A162" s="7">
        <v>20206792</v>
      </c>
      <c r="B162" s="7">
        <v>11</v>
      </c>
      <c r="C162" s="8" t="s">
        <v>191</v>
      </c>
      <c r="D162" s="7" t="s">
        <v>4405</v>
      </c>
    </row>
    <row r="163" spans="1:6" ht="75" x14ac:dyDescent="0.25">
      <c r="A163" s="7">
        <v>20220045</v>
      </c>
      <c r="B163" s="7">
        <v>1</v>
      </c>
      <c r="C163" s="8" t="s">
        <v>192</v>
      </c>
      <c r="D163" s="7" t="s">
        <v>4297</v>
      </c>
    </row>
    <row r="164" spans="1:6" ht="90" x14ac:dyDescent="0.25">
      <c r="A164" s="7">
        <v>20220045</v>
      </c>
      <c r="B164" s="7">
        <v>2</v>
      </c>
      <c r="C164" s="8" t="s">
        <v>193</v>
      </c>
      <c r="D164" s="7" t="s">
        <v>4271</v>
      </c>
      <c r="E164" s="8" t="s">
        <v>194</v>
      </c>
      <c r="F164" s="7" t="s">
        <v>4319</v>
      </c>
    </row>
    <row r="165" spans="1:6" ht="60" x14ac:dyDescent="0.25">
      <c r="A165" s="7">
        <v>20220045</v>
      </c>
      <c r="B165" s="7">
        <v>3</v>
      </c>
      <c r="C165" s="8" t="s">
        <v>195</v>
      </c>
      <c r="D165" s="7" t="s">
        <v>4272</v>
      </c>
    </row>
    <row r="166" spans="1:6" ht="75" x14ac:dyDescent="0.25">
      <c r="A166" s="7">
        <v>20220045</v>
      </c>
      <c r="B166" s="7">
        <v>4</v>
      </c>
      <c r="C166" s="8" t="s">
        <v>196</v>
      </c>
      <c r="D166" s="7" t="s">
        <v>4295</v>
      </c>
    </row>
    <row r="167" spans="1:6" ht="45" x14ac:dyDescent="0.25">
      <c r="A167" s="7">
        <v>20220045</v>
      </c>
      <c r="B167" s="7">
        <v>5</v>
      </c>
      <c r="C167" s="8" t="s">
        <v>197</v>
      </c>
      <c r="D167" s="7" t="s">
        <v>4076</v>
      </c>
    </row>
    <row r="168" spans="1:6" ht="90" x14ac:dyDescent="0.25">
      <c r="A168" s="7">
        <v>20220045</v>
      </c>
      <c r="B168" s="7">
        <v>6</v>
      </c>
      <c r="C168" s="8" t="s">
        <v>198</v>
      </c>
      <c r="D168" s="7" t="s">
        <v>4089</v>
      </c>
    </row>
    <row r="169" spans="1:6" ht="135" x14ac:dyDescent="0.25">
      <c r="A169" s="7">
        <v>20220045</v>
      </c>
      <c r="B169" s="7">
        <v>7</v>
      </c>
      <c r="C169" s="8" t="s">
        <v>199</v>
      </c>
      <c r="D169" s="7" t="s">
        <v>4082</v>
      </c>
    </row>
    <row r="170" spans="1:6" ht="30" x14ac:dyDescent="0.25">
      <c r="A170" s="7">
        <v>20220045</v>
      </c>
      <c r="B170" s="7">
        <v>8</v>
      </c>
      <c r="C170" s="8" t="s">
        <v>200</v>
      </c>
      <c r="D170" s="7" t="s">
        <v>4263</v>
      </c>
    </row>
    <row r="171" spans="1:6" ht="135" x14ac:dyDescent="0.25">
      <c r="A171" s="7">
        <v>20220045</v>
      </c>
      <c r="B171" s="7">
        <v>9</v>
      </c>
      <c r="C171" s="8" t="s">
        <v>201</v>
      </c>
      <c r="D171" s="7" t="s">
        <v>4303</v>
      </c>
      <c r="E171" s="8" t="s">
        <v>202</v>
      </c>
      <c r="F171" s="7" t="s">
        <v>4172</v>
      </c>
    </row>
    <row r="172" spans="1:6" ht="45" x14ac:dyDescent="0.25">
      <c r="A172" s="7">
        <v>20220045</v>
      </c>
      <c r="B172" s="7">
        <v>10</v>
      </c>
      <c r="C172" s="8" t="s">
        <v>203</v>
      </c>
      <c r="D172" s="7" t="s">
        <v>4405</v>
      </c>
    </row>
    <row r="173" spans="1:6" ht="60" x14ac:dyDescent="0.25">
      <c r="A173" s="7">
        <v>20231564</v>
      </c>
      <c r="B173" s="7">
        <v>1</v>
      </c>
      <c r="C173" s="8" t="s">
        <v>204</v>
      </c>
      <c r="D173" s="7" t="s">
        <v>4297</v>
      </c>
    </row>
    <row r="174" spans="1:6" ht="60" x14ac:dyDescent="0.25">
      <c r="A174" s="7">
        <v>20231564</v>
      </c>
      <c r="B174" s="7">
        <v>2</v>
      </c>
      <c r="C174" s="8" t="s">
        <v>205</v>
      </c>
      <c r="D174" s="7" t="s">
        <v>4117</v>
      </c>
      <c r="E174" s="8" t="s">
        <v>206</v>
      </c>
      <c r="F174" s="7" t="s">
        <v>4320</v>
      </c>
    </row>
    <row r="175" spans="1:6" ht="90" x14ac:dyDescent="0.25">
      <c r="A175" s="7">
        <v>20231564</v>
      </c>
      <c r="B175" s="7">
        <v>3</v>
      </c>
      <c r="C175" s="8" t="s">
        <v>207</v>
      </c>
      <c r="D175" s="7" t="s">
        <v>4276</v>
      </c>
    </row>
    <row r="176" spans="1:6" ht="105" x14ac:dyDescent="0.25">
      <c r="A176" s="7">
        <v>20231564</v>
      </c>
      <c r="B176" s="7">
        <v>4</v>
      </c>
      <c r="C176" s="8" t="s">
        <v>208</v>
      </c>
      <c r="D176" s="7" t="s">
        <v>4393</v>
      </c>
    </row>
    <row r="177" spans="1:6" x14ac:dyDescent="0.25">
      <c r="A177" s="7">
        <v>20231564</v>
      </c>
      <c r="B177" s="7">
        <v>5</v>
      </c>
      <c r="C177" s="8" t="s">
        <v>209</v>
      </c>
      <c r="D177" s="7" t="s">
        <v>4148</v>
      </c>
    </row>
    <row r="178" spans="1:6" ht="90" x14ac:dyDescent="0.25">
      <c r="A178" s="7">
        <v>20231564</v>
      </c>
      <c r="B178" s="7">
        <v>6</v>
      </c>
      <c r="C178" s="8" t="s">
        <v>210</v>
      </c>
      <c r="D178" s="7" t="s">
        <v>4096</v>
      </c>
    </row>
    <row r="179" spans="1:6" ht="60" x14ac:dyDescent="0.25">
      <c r="A179" s="7">
        <v>20231564</v>
      </c>
      <c r="B179" s="7">
        <v>7</v>
      </c>
      <c r="C179" s="8" t="s">
        <v>211</v>
      </c>
      <c r="D179" s="7" t="s">
        <v>4253</v>
      </c>
    </row>
    <row r="180" spans="1:6" ht="120" x14ac:dyDescent="0.25">
      <c r="A180" s="7">
        <v>20231564</v>
      </c>
      <c r="B180" s="7">
        <v>8</v>
      </c>
      <c r="C180" s="8" t="s">
        <v>212</v>
      </c>
      <c r="D180" s="7" t="s">
        <v>4397</v>
      </c>
    </row>
    <row r="181" spans="1:6" ht="60" x14ac:dyDescent="0.25">
      <c r="A181" s="7">
        <v>20231564</v>
      </c>
      <c r="B181" s="7">
        <v>9</v>
      </c>
      <c r="C181" s="8" t="s">
        <v>213</v>
      </c>
      <c r="D181" s="7" t="s">
        <v>4082</v>
      </c>
    </row>
    <row r="182" spans="1:6" ht="105" x14ac:dyDescent="0.25">
      <c r="A182" s="7">
        <v>20231564</v>
      </c>
      <c r="B182" s="7">
        <v>10</v>
      </c>
      <c r="C182" s="8" t="s">
        <v>214</v>
      </c>
      <c r="D182" s="7">
        <v>11</v>
      </c>
    </row>
    <row r="183" spans="1:6" ht="105" x14ac:dyDescent="0.25">
      <c r="A183" s="7">
        <v>20231564</v>
      </c>
      <c r="B183" s="7">
        <v>11</v>
      </c>
      <c r="C183" s="8" t="s">
        <v>215</v>
      </c>
      <c r="D183" s="7" t="s">
        <v>4194</v>
      </c>
    </row>
    <row r="184" spans="1:6" ht="150" x14ac:dyDescent="0.25">
      <c r="A184" s="7">
        <v>20231564</v>
      </c>
      <c r="B184" s="7">
        <v>12</v>
      </c>
      <c r="C184" s="8" t="s">
        <v>216</v>
      </c>
      <c r="D184" s="7" t="s">
        <v>4089</v>
      </c>
    </row>
    <row r="185" spans="1:6" ht="105" x14ac:dyDescent="0.25">
      <c r="A185" s="7">
        <v>20231564</v>
      </c>
      <c r="B185" s="7">
        <v>13</v>
      </c>
      <c r="C185" s="8" t="s">
        <v>217</v>
      </c>
      <c r="D185" s="7" t="s">
        <v>4752</v>
      </c>
    </row>
    <row r="186" spans="1:6" ht="150" x14ac:dyDescent="0.25">
      <c r="A186" s="7">
        <v>20231564</v>
      </c>
      <c r="B186" s="7">
        <v>14</v>
      </c>
      <c r="C186" s="8" t="s">
        <v>218</v>
      </c>
      <c r="D186" s="7" t="s">
        <v>4221</v>
      </c>
      <c r="E186" s="8" t="s">
        <v>219</v>
      </c>
      <c r="F186" s="7" t="s">
        <v>4321</v>
      </c>
    </row>
    <row r="187" spans="1:6" ht="105" x14ac:dyDescent="0.25">
      <c r="A187" s="7">
        <v>20231564</v>
      </c>
      <c r="B187" s="7">
        <v>15</v>
      </c>
      <c r="C187" s="8" t="s">
        <v>220</v>
      </c>
      <c r="D187" s="7" t="s">
        <v>4261</v>
      </c>
    </row>
    <row r="188" spans="1:6" ht="60" x14ac:dyDescent="0.25">
      <c r="A188" s="7">
        <v>20231564</v>
      </c>
      <c r="B188" s="7">
        <v>16</v>
      </c>
      <c r="C188" s="8" t="s">
        <v>221</v>
      </c>
      <c r="D188" s="7" t="s">
        <v>4698</v>
      </c>
      <c r="E188" s="8" t="s">
        <v>222</v>
      </c>
      <c r="F188" s="7" t="s">
        <v>4302</v>
      </c>
    </row>
    <row r="189" spans="1:6" ht="45" x14ac:dyDescent="0.25">
      <c r="A189" s="7">
        <v>20231564</v>
      </c>
      <c r="B189" s="7">
        <v>17</v>
      </c>
      <c r="C189" s="8" t="s">
        <v>223</v>
      </c>
      <c r="D189" s="7" t="s">
        <v>4207</v>
      </c>
    </row>
    <row r="190" spans="1:6" ht="90" x14ac:dyDescent="0.25">
      <c r="A190" s="7">
        <v>20386005</v>
      </c>
      <c r="B190" s="7">
        <v>1</v>
      </c>
      <c r="C190" s="8" t="s">
        <v>224</v>
      </c>
      <c r="D190" s="7" t="s">
        <v>4084</v>
      </c>
    </row>
    <row r="191" spans="1:6" ht="60" x14ac:dyDescent="0.25">
      <c r="A191" s="7">
        <v>20386005</v>
      </c>
      <c r="B191" s="7">
        <v>2</v>
      </c>
      <c r="C191" s="8" t="s">
        <v>225</v>
      </c>
      <c r="D191" s="7" t="s">
        <v>4309</v>
      </c>
      <c r="E191" s="8" t="s">
        <v>226</v>
      </c>
      <c r="F191" s="7" t="s">
        <v>4796</v>
      </c>
    </row>
    <row r="192" spans="1:6" ht="120" x14ac:dyDescent="0.25">
      <c r="A192" s="7">
        <v>20386005</v>
      </c>
      <c r="B192" s="7">
        <v>3</v>
      </c>
      <c r="C192" s="8" t="s">
        <v>227</v>
      </c>
      <c r="D192" s="7" t="s">
        <v>4276</v>
      </c>
    </row>
    <row r="193" spans="1:6" ht="120" x14ac:dyDescent="0.25">
      <c r="A193" s="7">
        <v>20386005</v>
      </c>
      <c r="B193" s="7">
        <v>4</v>
      </c>
      <c r="C193" s="8" t="s">
        <v>228</v>
      </c>
      <c r="D193" s="7" t="s">
        <v>4083</v>
      </c>
    </row>
    <row r="194" spans="1:6" ht="30" x14ac:dyDescent="0.25">
      <c r="A194" s="7">
        <v>20386005</v>
      </c>
      <c r="B194" s="7">
        <v>5</v>
      </c>
      <c r="C194" s="8" t="s">
        <v>229</v>
      </c>
      <c r="D194" s="7" t="s">
        <v>4263</v>
      </c>
    </row>
    <row r="195" spans="1:6" ht="45" x14ac:dyDescent="0.25">
      <c r="A195" s="7">
        <v>20386005</v>
      </c>
      <c r="B195" s="7">
        <v>6</v>
      </c>
      <c r="C195" s="8" t="s">
        <v>230</v>
      </c>
      <c r="D195" s="7" t="s">
        <v>4076</v>
      </c>
    </row>
    <row r="196" spans="1:6" ht="120" x14ac:dyDescent="0.25">
      <c r="A196" s="7">
        <v>20386005</v>
      </c>
      <c r="B196" s="7">
        <v>7</v>
      </c>
      <c r="C196" s="8" t="s">
        <v>231</v>
      </c>
      <c r="D196" s="7" t="s">
        <v>4393</v>
      </c>
    </row>
    <row r="197" spans="1:6" ht="60" x14ac:dyDescent="0.25">
      <c r="A197" s="7">
        <v>20386005</v>
      </c>
      <c r="B197" s="7">
        <v>8</v>
      </c>
      <c r="C197" s="8" t="s">
        <v>232</v>
      </c>
      <c r="D197" s="7" t="s">
        <v>4089</v>
      </c>
    </row>
    <row r="198" spans="1:6" ht="75" x14ac:dyDescent="0.25">
      <c r="A198" s="7">
        <v>20386005</v>
      </c>
      <c r="B198" s="7">
        <v>9</v>
      </c>
      <c r="C198" s="8" t="s">
        <v>233</v>
      </c>
      <c r="D198" s="7" t="s">
        <v>4077</v>
      </c>
    </row>
    <row r="199" spans="1:6" ht="135" x14ac:dyDescent="0.25">
      <c r="A199" s="7">
        <v>20386005</v>
      </c>
      <c r="B199" s="7">
        <v>10</v>
      </c>
      <c r="C199" s="8" t="s">
        <v>234</v>
      </c>
      <c r="D199" s="7" t="s">
        <v>4078</v>
      </c>
      <c r="E199" s="8" t="s">
        <v>235</v>
      </c>
      <c r="F199" s="7" t="s">
        <v>4245</v>
      </c>
    </row>
    <row r="200" spans="1:6" ht="75" x14ac:dyDescent="0.25">
      <c r="A200" s="7">
        <v>20386005</v>
      </c>
      <c r="B200" s="7">
        <v>11</v>
      </c>
      <c r="C200" s="8" t="s">
        <v>236</v>
      </c>
      <c r="D200" s="7" t="s">
        <v>4089</v>
      </c>
    </row>
    <row r="201" spans="1:6" ht="90" x14ac:dyDescent="0.25">
      <c r="A201" s="7">
        <v>20386005</v>
      </c>
      <c r="B201" s="7">
        <v>12</v>
      </c>
      <c r="C201" s="8" t="s">
        <v>237</v>
      </c>
      <c r="D201" s="7" t="s">
        <v>4230</v>
      </c>
    </row>
    <row r="202" spans="1:6" ht="60" x14ac:dyDescent="0.25">
      <c r="A202" s="7">
        <v>20386005</v>
      </c>
      <c r="B202" s="7">
        <v>13</v>
      </c>
      <c r="C202" s="8" t="s">
        <v>238</v>
      </c>
      <c r="D202" s="7" t="s">
        <v>4273</v>
      </c>
    </row>
    <row r="203" spans="1:6" ht="75" x14ac:dyDescent="0.25">
      <c r="A203" s="7">
        <v>20386075</v>
      </c>
      <c r="B203" s="7">
        <v>1</v>
      </c>
      <c r="C203" s="8" t="s">
        <v>239</v>
      </c>
      <c r="D203" s="7" t="s">
        <v>4789</v>
      </c>
    </row>
    <row r="204" spans="1:6" ht="105" x14ac:dyDescent="0.25">
      <c r="A204" s="7">
        <v>20386075</v>
      </c>
      <c r="B204" s="7">
        <v>2</v>
      </c>
      <c r="C204" s="8" t="s">
        <v>240</v>
      </c>
      <c r="D204" s="7" t="s">
        <v>4215</v>
      </c>
    </row>
    <row r="205" spans="1:6" ht="60" x14ac:dyDescent="0.25">
      <c r="A205" s="7">
        <v>20386075</v>
      </c>
      <c r="B205" s="7">
        <v>3</v>
      </c>
      <c r="C205" s="8" t="s">
        <v>241</v>
      </c>
      <c r="D205" s="7" t="s">
        <v>4410</v>
      </c>
    </row>
    <row r="206" spans="1:6" ht="75" x14ac:dyDescent="0.25">
      <c r="A206" s="7">
        <v>20386075</v>
      </c>
      <c r="B206" s="7">
        <v>4</v>
      </c>
      <c r="C206" s="8" t="s">
        <v>242</v>
      </c>
      <c r="D206" s="7" t="s">
        <v>4126</v>
      </c>
    </row>
    <row r="207" spans="1:6" ht="75" x14ac:dyDescent="0.25">
      <c r="A207" s="7">
        <v>20386075</v>
      </c>
      <c r="B207" s="7">
        <v>5</v>
      </c>
      <c r="C207" s="8" t="s">
        <v>243</v>
      </c>
      <c r="D207" s="7" t="s">
        <v>4393</v>
      </c>
    </row>
    <row r="208" spans="1:6" ht="90" x14ac:dyDescent="0.25">
      <c r="A208" s="7">
        <v>20386075</v>
      </c>
      <c r="B208" s="7">
        <v>6</v>
      </c>
      <c r="C208" s="8" t="s">
        <v>244</v>
      </c>
      <c r="D208" s="7" t="s">
        <v>4126</v>
      </c>
    </row>
    <row r="209" spans="1:4" ht="60" x14ac:dyDescent="0.25">
      <c r="A209" s="7">
        <v>20386075</v>
      </c>
      <c r="B209" s="7">
        <v>7</v>
      </c>
      <c r="C209" s="8" t="s">
        <v>245</v>
      </c>
      <c r="D209" s="7" t="s">
        <v>4263</v>
      </c>
    </row>
    <row r="210" spans="1:4" ht="30" x14ac:dyDescent="0.25">
      <c r="A210" s="7">
        <v>20386075</v>
      </c>
      <c r="B210" s="7">
        <v>8</v>
      </c>
      <c r="C210" s="8" t="s">
        <v>246</v>
      </c>
      <c r="D210" s="7" t="s">
        <v>4087</v>
      </c>
    </row>
    <row r="211" spans="1:4" ht="120" x14ac:dyDescent="0.25">
      <c r="A211" s="7">
        <v>20386075</v>
      </c>
      <c r="B211" s="7">
        <v>9</v>
      </c>
      <c r="C211" s="8" t="s">
        <v>247</v>
      </c>
      <c r="D211" s="7" t="s">
        <v>4089</v>
      </c>
    </row>
    <row r="212" spans="1:4" ht="75" x14ac:dyDescent="0.25">
      <c r="A212" s="7">
        <v>20386075</v>
      </c>
      <c r="B212" s="7">
        <v>10</v>
      </c>
      <c r="C212" s="8" t="s">
        <v>248</v>
      </c>
      <c r="D212" s="7" t="s">
        <v>4274</v>
      </c>
    </row>
    <row r="213" spans="1:4" ht="75" x14ac:dyDescent="0.25">
      <c r="A213" s="7">
        <v>20386075</v>
      </c>
      <c r="B213" s="7">
        <v>11</v>
      </c>
      <c r="C213" s="8" t="s">
        <v>249</v>
      </c>
      <c r="D213" s="7" t="s">
        <v>4275</v>
      </c>
    </row>
    <row r="214" spans="1:4" ht="165" x14ac:dyDescent="0.25">
      <c r="A214" s="7">
        <v>20386075</v>
      </c>
      <c r="B214" s="7">
        <v>12</v>
      </c>
      <c r="C214" s="8" t="s">
        <v>250</v>
      </c>
      <c r="D214" s="7" t="s">
        <v>4096</v>
      </c>
    </row>
    <row r="215" spans="1:4" ht="120" x14ac:dyDescent="0.25">
      <c r="A215" s="7">
        <v>20386075</v>
      </c>
      <c r="B215" s="7">
        <v>13</v>
      </c>
      <c r="C215" s="8" t="s">
        <v>251</v>
      </c>
      <c r="D215" s="7" t="s">
        <v>4108</v>
      </c>
    </row>
    <row r="216" spans="1:4" ht="45" x14ac:dyDescent="0.25">
      <c r="A216" s="7">
        <v>20421557</v>
      </c>
      <c r="B216" s="7">
        <v>1</v>
      </c>
      <c r="C216" s="8" t="s">
        <v>252</v>
      </c>
      <c r="D216" s="7" t="s">
        <v>4084</v>
      </c>
    </row>
    <row r="217" spans="1:4" ht="105" x14ac:dyDescent="0.25">
      <c r="A217" s="7">
        <v>20421557</v>
      </c>
      <c r="B217" s="7">
        <v>2</v>
      </c>
      <c r="C217" s="8" t="s">
        <v>253</v>
      </c>
      <c r="D217" s="7" t="s">
        <v>4125</v>
      </c>
    </row>
    <row r="218" spans="1:4" ht="135" x14ac:dyDescent="0.25">
      <c r="A218" s="7">
        <v>20421557</v>
      </c>
      <c r="B218" s="7">
        <v>3</v>
      </c>
      <c r="C218" s="8" t="s">
        <v>254</v>
      </c>
      <c r="D218" s="7" t="s">
        <v>4276</v>
      </c>
    </row>
    <row r="219" spans="1:4" ht="150" x14ac:dyDescent="0.25">
      <c r="A219" s="7">
        <v>20421557</v>
      </c>
      <c r="B219" s="7">
        <v>4</v>
      </c>
      <c r="C219" s="8" t="s">
        <v>255</v>
      </c>
      <c r="D219" s="7" t="s">
        <v>4158</v>
      </c>
    </row>
    <row r="220" spans="1:4" ht="45" x14ac:dyDescent="0.25">
      <c r="A220" s="7">
        <v>20421557</v>
      </c>
      <c r="B220" s="7">
        <v>5</v>
      </c>
      <c r="C220" s="8" t="s">
        <v>256</v>
      </c>
      <c r="D220" s="7" t="s">
        <v>4263</v>
      </c>
    </row>
    <row r="221" spans="1:4" ht="60" x14ac:dyDescent="0.25">
      <c r="A221" s="7">
        <v>20421557</v>
      </c>
      <c r="B221" s="7">
        <v>6</v>
      </c>
      <c r="C221" s="8" t="s">
        <v>257</v>
      </c>
      <c r="D221" s="7" t="s">
        <v>4439</v>
      </c>
    </row>
    <row r="222" spans="1:4" ht="165" x14ac:dyDescent="0.25">
      <c r="A222" s="7">
        <v>20421557</v>
      </c>
      <c r="B222" s="7">
        <v>7</v>
      </c>
      <c r="C222" s="8" t="s">
        <v>258</v>
      </c>
      <c r="D222" s="7" t="s">
        <v>4116</v>
      </c>
    </row>
    <row r="223" spans="1:4" ht="135" x14ac:dyDescent="0.25">
      <c r="A223" s="7">
        <v>20421557</v>
      </c>
      <c r="B223" s="7">
        <v>8</v>
      </c>
      <c r="C223" s="8" t="s">
        <v>259</v>
      </c>
      <c r="D223" s="7" t="s">
        <v>4116</v>
      </c>
    </row>
    <row r="224" spans="1:4" ht="105" x14ac:dyDescent="0.25">
      <c r="A224" s="7">
        <v>20421557</v>
      </c>
      <c r="B224" s="7">
        <v>9</v>
      </c>
      <c r="C224" s="8" t="s">
        <v>260</v>
      </c>
      <c r="D224" s="7" t="s">
        <v>4230</v>
      </c>
    </row>
    <row r="225" spans="1:8" ht="90" x14ac:dyDescent="0.25">
      <c r="A225" s="7">
        <v>20421557</v>
      </c>
      <c r="B225" s="7">
        <v>10</v>
      </c>
      <c r="C225" s="8" t="s">
        <v>261</v>
      </c>
      <c r="D225" s="7" t="s">
        <v>4615</v>
      </c>
    </row>
    <row r="226" spans="1:8" ht="60" x14ac:dyDescent="0.25">
      <c r="A226" s="7">
        <v>20456741</v>
      </c>
      <c r="B226" s="7">
        <v>1</v>
      </c>
      <c r="C226" s="8" t="s">
        <v>262</v>
      </c>
      <c r="D226" s="7" t="s">
        <v>4084</v>
      </c>
    </row>
    <row r="227" spans="1:8" ht="75" x14ac:dyDescent="0.25">
      <c r="A227" s="7">
        <v>20456741</v>
      </c>
      <c r="B227" s="7">
        <v>2</v>
      </c>
      <c r="C227" s="8" t="s">
        <v>263</v>
      </c>
      <c r="D227" s="7" t="s">
        <v>4277</v>
      </c>
      <c r="E227" s="8" t="s">
        <v>264</v>
      </c>
      <c r="F227" s="7" t="s">
        <v>4618</v>
      </c>
    </row>
    <row r="228" spans="1:8" ht="75" x14ac:dyDescent="0.25">
      <c r="A228" s="7">
        <v>20456741</v>
      </c>
      <c r="B228" s="7">
        <v>3</v>
      </c>
      <c r="C228" s="8" t="s">
        <v>265</v>
      </c>
      <c r="D228" s="7" t="s">
        <v>4790</v>
      </c>
    </row>
    <row r="229" spans="1:8" ht="105" x14ac:dyDescent="0.25">
      <c r="A229" s="7">
        <v>20456741</v>
      </c>
      <c r="B229" s="7">
        <v>4</v>
      </c>
      <c r="C229" s="8" t="s">
        <v>266</v>
      </c>
      <c r="D229" s="7" t="s">
        <v>4276</v>
      </c>
    </row>
    <row r="230" spans="1:8" ht="75" x14ac:dyDescent="0.25">
      <c r="A230" s="7">
        <v>20456741</v>
      </c>
      <c r="B230" s="7">
        <v>5</v>
      </c>
      <c r="C230" s="8" t="s">
        <v>267</v>
      </c>
      <c r="D230" s="7" t="s">
        <v>4419</v>
      </c>
    </row>
    <row r="231" spans="1:8" ht="75" x14ac:dyDescent="0.25">
      <c r="A231" s="7">
        <v>20456741</v>
      </c>
      <c r="B231" s="7">
        <v>6</v>
      </c>
      <c r="C231" s="8" t="s">
        <v>268</v>
      </c>
      <c r="D231" s="7" t="s">
        <v>4084</v>
      </c>
    </row>
    <row r="232" spans="1:8" ht="45" x14ac:dyDescent="0.25">
      <c r="A232" s="7">
        <v>20456741</v>
      </c>
      <c r="B232" s="7">
        <v>7</v>
      </c>
      <c r="C232" s="8" t="s">
        <v>269</v>
      </c>
      <c r="D232" s="7" t="s">
        <v>4472</v>
      </c>
    </row>
    <row r="233" spans="1:8" ht="45" x14ac:dyDescent="0.25">
      <c r="A233" s="7">
        <v>20456741</v>
      </c>
      <c r="B233" s="7">
        <v>8</v>
      </c>
      <c r="C233" s="8" t="s">
        <v>270</v>
      </c>
      <c r="D233" s="7" t="s">
        <v>4083</v>
      </c>
    </row>
    <row r="234" spans="1:8" ht="60" x14ac:dyDescent="0.25">
      <c r="A234" s="7">
        <v>20456741</v>
      </c>
      <c r="B234" s="7">
        <v>9</v>
      </c>
      <c r="C234" s="8" t="s">
        <v>271</v>
      </c>
      <c r="D234" s="7">
        <v>11</v>
      </c>
    </row>
    <row r="235" spans="1:8" ht="60" x14ac:dyDescent="0.25">
      <c r="A235" s="7">
        <v>20456741</v>
      </c>
      <c r="B235" s="7">
        <v>10</v>
      </c>
      <c r="C235" s="8" t="s">
        <v>272</v>
      </c>
      <c r="D235" s="7" t="s">
        <v>4089</v>
      </c>
    </row>
    <row r="236" spans="1:8" ht="90" x14ac:dyDescent="0.25">
      <c r="A236" s="7">
        <v>20456741</v>
      </c>
      <c r="B236" s="7">
        <v>11</v>
      </c>
      <c r="C236" s="8" t="s">
        <v>274</v>
      </c>
      <c r="D236" s="7" t="s">
        <v>4397</v>
      </c>
      <c r="E236" s="8" t="s">
        <v>275</v>
      </c>
      <c r="F236" s="7" t="s">
        <v>4708</v>
      </c>
      <c r="G236" s="8" t="s">
        <v>273</v>
      </c>
      <c r="H236" s="7" t="s">
        <v>4337</v>
      </c>
    </row>
    <row r="237" spans="1:8" ht="165" x14ac:dyDescent="0.25">
      <c r="A237" s="7">
        <v>20456741</v>
      </c>
      <c r="B237" s="7">
        <v>12</v>
      </c>
      <c r="C237" s="8" t="s">
        <v>274</v>
      </c>
      <c r="D237" s="7" t="s">
        <v>4077</v>
      </c>
      <c r="E237" s="8" t="s">
        <v>276</v>
      </c>
      <c r="F237" s="7" t="s">
        <v>4708</v>
      </c>
      <c r="G237" s="8" t="s">
        <v>277</v>
      </c>
      <c r="H237" s="7" t="s">
        <v>4338</v>
      </c>
    </row>
    <row r="238" spans="1:8" ht="90" x14ac:dyDescent="0.25">
      <c r="A238" s="7">
        <v>20456741</v>
      </c>
      <c r="B238" s="7">
        <v>13</v>
      </c>
      <c r="C238" s="8" t="s">
        <v>278</v>
      </c>
      <c r="D238" s="7" t="s">
        <v>4278</v>
      </c>
    </row>
    <row r="239" spans="1:8" ht="90" x14ac:dyDescent="0.25">
      <c r="A239" s="7">
        <v>20535457</v>
      </c>
      <c r="B239" s="7">
        <v>1</v>
      </c>
      <c r="C239" s="8" t="s">
        <v>279</v>
      </c>
      <c r="D239" s="7" t="s">
        <v>4302</v>
      </c>
      <c r="E239" s="8" t="s">
        <v>280</v>
      </c>
      <c r="F239" s="7" t="s">
        <v>4331</v>
      </c>
    </row>
    <row r="240" spans="1:8" ht="90" x14ac:dyDescent="0.25">
      <c r="A240" s="7">
        <v>20535457</v>
      </c>
      <c r="B240" s="7">
        <v>2</v>
      </c>
      <c r="C240" s="8" t="s">
        <v>281</v>
      </c>
      <c r="D240" s="7" t="s">
        <v>4077</v>
      </c>
    </row>
    <row r="241" spans="1:8" ht="60" x14ac:dyDescent="0.25">
      <c r="A241" s="7">
        <v>20535457</v>
      </c>
      <c r="B241" s="7">
        <v>4</v>
      </c>
      <c r="C241" s="8" t="s">
        <v>282</v>
      </c>
      <c r="D241" s="7" t="s">
        <v>4791</v>
      </c>
      <c r="E241" s="8" t="s">
        <v>283</v>
      </c>
      <c r="F241" s="7" t="s">
        <v>4666</v>
      </c>
      <c r="G241" s="8" t="s">
        <v>284</v>
      </c>
      <c r="H241" s="7" t="s">
        <v>4801</v>
      </c>
    </row>
    <row r="242" spans="1:8" ht="135" x14ac:dyDescent="0.25">
      <c r="A242" s="7">
        <v>20535457</v>
      </c>
      <c r="B242" s="7">
        <v>5</v>
      </c>
      <c r="C242" s="8" t="s">
        <v>285</v>
      </c>
      <c r="D242" s="7" t="s">
        <v>4083</v>
      </c>
    </row>
    <row r="243" spans="1:8" ht="45" x14ac:dyDescent="0.25">
      <c r="A243" s="7">
        <v>20535457</v>
      </c>
      <c r="B243" s="7">
        <v>6</v>
      </c>
      <c r="C243" s="8" t="s">
        <v>286</v>
      </c>
      <c r="D243" s="7" t="s">
        <v>4419</v>
      </c>
    </row>
    <row r="244" spans="1:8" ht="90" x14ac:dyDescent="0.25">
      <c r="A244" s="7">
        <v>20535457</v>
      </c>
      <c r="B244" s="7">
        <v>7</v>
      </c>
      <c r="C244" s="8" t="s">
        <v>287</v>
      </c>
      <c r="D244" s="7" t="s">
        <v>4263</v>
      </c>
    </row>
    <row r="245" spans="1:8" ht="30" x14ac:dyDescent="0.25">
      <c r="A245" s="7">
        <v>20535457</v>
      </c>
      <c r="B245" s="7">
        <v>8</v>
      </c>
      <c r="C245" s="8" t="s">
        <v>288</v>
      </c>
      <c r="D245" s="7" t="s">
        <v>4393</v>
      </c>
    </row>
    <row r="246" spans="1:8" ht="75" x14ac:dyDescent="0.25">
      <c r="A246" s="7">
        <v>20535457</v>
      </c>
      <c r="B246" s="7">
        <v>9</v>
      </c>
      <c r="C246" s="8" t="s">
        <v>289</v>
      </c>
      <c r="D246" s="7" t="s">
        <v>4279</v>
      </c>
      <c r="E246" s="8" t="s">
        <v>290</v>
      </c>
      <c r="F246" s="7" t="s">
        <v>4797</v>
      </c>
    </row>
    <row r="247" spans="1:8" ht="45" x14ac:dyDescent="0.25">
      <c r="A247" s="7">
        <v>20535457</v>
      </c>
      <c r="B247" s="7">
        <v>10</v>
      </c>
      <c r="C247" s="8" t="s">
        <v>291</v>
      </c>
      <c r="D247" s="7" t="s">
        <v>4077</v>
      </c>
    </row>
    <row r="248" spans="1:8" ht="90" x14ac:dyDescent="0.25">
      <c r="A248" s="7">
        <v>20535457</v>
      </c>
      <c r="B248" s="7">
        <v>11</v>
      </c>
      <c r="C248" s="8" t="s">
        <v>292</v>
      </c>
      <c r="D248" s="7" t="s">
        <v>4194</v>
      </c>
    </row>
    <row r="249" spans="1:8" ht="75" x14ac:dyDescent="0.25">
      <c r="A249" s="7">
        <v>20535457</v>
      </c>
      <c r="B249" s="7">
        <v>12</v>
      </c>
      <c r="C249" s="8" t="s">
        <v>293</v>
      </c>
      <c r="D249" s="7" t="s">
        <v>4274</v>
      </c>
    </row>
    <row r="250" spans="1:8" ht="45" x14ac:dyDescent="0.25">
      <c r="A250" s="7">
        <v>20535457</v>
      </c>
      <c r="B250" s="7">
        <v>13</v>
      </c>
      <c r="C250" s="8" t="s">
        <v>294</v>
      </c>
      <c r="D250" s="7" t="s">
        <v>4090</v>
      </c>
    </row>
    <row r="251" spans="1:8" ht="60" x14ac:dyDescent="0.25">
      <c r="A251" s="7">
        <v>20535457</v>
      </c>
      <c r="B251" s="7">
        <v>14</v>
      </c>
      <c r="C251" s="8" t="s">
        <v>296</v>
      </c>
      <c r="D251" s="7" t="s">
        <v>4302</v>
      </c>
      <c r="E251" s="8" t="s">
        <v>297</v>
      </c>
      <c r="F251" s="7" t="s">
        <v>4666</v>
      </c>
      <c r="G251" s="8" t="s">
        <v>295</v>
      </c>
      <c r="H251" s="7" t="s">
        <v>4802</v>
      </c>
    </row>
    <row r="252" spans="1:8" ht="75" x14ac:dyDescent="0.25">
      <c r="A252" s="7">
        <v>20535457</v>
      </c>
      <c r="B252" s="7">
        <v>15</v>
      </c>
      <c r="C252" s="8" t="s">
        <v>298</v>
      </c>
      <c r="D252" s="7" t="s">
        <v>4280</v>
      </c>
    </row>
    <row r="253" spans="1:8" ht="90" x14ac:dyDescent="0.25">
      <c r="A253" s="7">
        <v>20575631</v>
      </c>
      <c r="B253" s="7">
        <v>1</v>
      </c>
      <c r="C253" s="8" t="s">
        <v>299</v>
      </c>
      <c r="D253" s="7" t="s">
        <v>4616</v>
      </c>
    </row>
    <row r="254" spans="1:8" ht="105" x14ac:dyDescent="0.25">
      <c r="A254" s="7">
        <v>20575631</v>
      </c>
      <c r="B254" s="7">
        <v>2</v>
      </c>
      <c r="C254" s="8" t="s">
        <v>300</v>
      </c>
      <c r="D254" s="7" t="s">
        <v>4276</v>
      </c>
      <c r="E254" s="8" t="s">
        <v>301</v>
      </c>
      <c r="F254" s="7" t="s">
        <v>4798</v>
      </c>
    </row>
    <row r="255" spans="1:8" ht="30" x14ac:dyDescent="0.25">
      <c r="A255" s="7">
        <v>20575631</v>
      </c>
      <c r="B255" s="7">
        <v>3</v>
      </c>
      <c r="C255" s="8" t="s">
        <v>302</v>
      </c>
      <c r="D255" s="7">
        <v>11</v>
      </c>
    </row>
    <row r="256" spans="1:8" ht="45" x14ac:dyDescent="0.25">
      <c r="A256" s="7">
        <v>20575631</v>
      </c>
      <c r="B256" s="7">
        <v>4</v>
      </c>
      <c r="C256" s="8" t="s">
        <v>303</v>
      </c>
      <c r="D256" s="7" t="s">
        <v>4207</v>
      </c>
    </row>
    <row r="257" spans="1:8" ht="120" x14ac:dyDescent="0.25">
      <c r="A257" s="7">
        <v>20575631</v>
      </c>
      <c r="B257" s="7">
        <v>5</v>
      </c>
      <c r="C257" s="8" t="s">
        <v>304</v>
      </c>
      <c r="D257" s="7" t="s">
        <v>4158</v>
      </c>
    </row>
    <row r="258" spans="1:8" ht="90" x14ac:dyDescent="0.25">
      <c r="A258" s="7">
        <v>20575631</v>
      </c>
      <c r="B258" s="7">
        <v>6</v>
      </c>
      <c r="C258" s="8" t="s">
        <v>305</v>
      </c>
      <c r="D258" s="7" t="s">
        <v>4082</v>
      </c>
    </row>
    <row r="259" spans="1:8" ht="165" x14ac:dyDescent="0.25">
      <c r="A259" s="7">
        <v>20575631</v>
      </c>
      <c r="B259" s="7">
        <v>7</v>
      </c>
      <c r="C259" s="8" t="s">
        <v>306</v>
      </c>
      <c r="D259" s="7" t="s">
        <v>4158</v>
      </c>
    </row>
    <row r="260" spans="1:8" ht="90" x14ac:dyDescent="0.25">
      <c r="A260" s="7">
        <v>20575631</v>
      </c>
      <c r="B260" s="7">
        <v>8</v>
      </c>
      <c r="C260" s="8" t="s">
        <v>307</v>
      </c>
      <c r="D260" s="7" t="s">
        <v>4089</v>
      </c>
    </row>
    <row r="261" spans="1:8" ht="60" x14ac:dyDescent="0.25">
      <c r="A261" s="7">
        <v>20575631</v>
      </c>
      <c r="B261" s="7">
        <v>9</v>
      </c>
      <c r="C261" s="8" t="s">
        <v>308</v>
      </c>
      <c r="D261" s="7" t="s">
        <v>4152</v>
      </c>
      <c r="E261" s="8" t="s">
        <v>309</v>
      </c>
      <c r="F261" s="7" t="s">
        <v>4248</v>
      </c>
      <c r="G261" s="8" t="s">
        <v>310</v>
      </c>
      <c r="H261" s="7" t="s">
        <v>4803</v>
      </c>
    </row>
    <row r="262" spans="1:8" ht="135" x14ac:dyDescent="0.25">
      <c r="A262" s="7">
        <v>20575631</v>
      </c>
      <c r="B262" s="7">
        <v>10</v>
      </c>
      <c r="C262" s="8" t="s">
        <v>311</v>
      </c>
      <c r="D262" s="7" t="s">
        <v>4276</v>
      </c>
    </row>
    <row r="263" spans="1:8" ht="195" x14ac:dyDescent="0.25">
      <c r="A263" s="7">
        <v>20575631</v>
      </c>
      <c r="B263" s="7">
        <v>11</v>
      </c>
      <c r="C263" s="8" t="s">
        <v>312</v>
      </c>
      <c r="D263" s="7" t="s">
        <v>4444</v>
      </c>
    </row>
    <row r="264" spans="1:8" ht="45" x14ac:dyDescent="0.25">
      <c r="A264" s="7">
        <v>20575631</v>
      </c>
      <c r="B264" s="7">
        <v>12</v>
      </c>
      <c r="C264" s="8" t="s">
        <v>313</v>
      </c>
      <c r="D264" s="7" t="s">
        <v>4275</v>
      </c>
    </row>
    <row r="265" spans="1:8" ht="75" x14ac:dyDescent="0.25">
      <c r="A265" s="7">
        <v>20575631</v>
      </c>
      <c r="B265" s="7">
        <v>13</v>
      </c>
      <c r="C265" s="8" t="s">
        <v>314</v>
      </c>
      <c r="D265" s="7" t="s">
        <v>4450</v>
      </c>
      <c r="E265" s="8" t="s">
        <v>315</v>
      </c>
      <c r="F265" s="7" t="s">
        <v>4799</v>
      </c>
    </row>
    <row r="266" spans="1:8" ht="105" x14ac:dyDescent="0.25">
      <c r="A266" s="7">
        <v>20575631</v>
      </c>
      <c r="B266" s="7">
        <v>14</v>
      </c>
      <c r="C266" s="8" t="s">
        <v>316</v>
      </c>
      <c r="D266" s="7" t="s">
        <v>4195</v>
      </c>
    </row>
    <row r="267" spans="1:8" ht="90" x14ac:dyDescent="0.25">
      <c r="A267" s="7">
        <v>20585070</v>
      </c>
      <c r="B267" s="7">
        <v>1</v>
      </c>
      <c r="C267" s="8" t="s">
        <v>317</v>
      </c>
      <c r="D267" s="7" t="s">
        <v>4616</v>
      </c>
    </row>
    <row r="268" spans="1:8" ht="105" x14ac:dyDescent="0.25">
      <c r="A268" s="7">
        <v>20585070</v>
      </c>
      <c r="B268" s="7">
        <v>2</v>
      </c>
      <c r="C268" s="8" t="s">
        <v>318</v>
      </c>
      <c r="D268" s="7" t="s">
        <v>4281</v>
      </c>
      <c r="E268" s="8" t="s">
        <v>319</v>
      </c>
      <c r="F268" s="7" t="s">
        <v>4322</v>
      </c>
    </row>
    <row r="269" spans="1:8" ht="120" x14ac:dyDescent="0.25">
      <c r="A269" s="7">
        <v>20585070</v>
      </c>
      <c r="B269" s="7">
        <v>3</v>
      </c>
      <c r="C269" s="8" t="s">
        <v>320</v>
      </c>
      <c r="D269" s="7" t="s">
        <v>4276</v>
      </c>
    </row>
    <row r="270" spans="1:8" ht="120" x14ac:dyDescent="0.25">
      <c r="A270" s="7">
        <v>20585070</v>
      </c>
      <c r="B270" s="7">
        <v>4</v>
      </c>
      <c r="C270" s="8" t="s">
        <v>321</v>
      </c>
      <c r="D270" s="7" t="s">
        <v>4419</v>
      </c>
    </row>
    <row r="271" spans="1:8" ht="120" x14ac:dyDescent="0.25">
      <c r="A271" s="7">
        <v>20585070</v>
      </c>
      <c r="B271" s="7">
        <v>5</v>
      </c>
      <c r="C271" s="8" t="s">
        <v>322</v>
      </c>
      <c r="D271" s="7" t="s">
        <v>4269</v>
      </c>
    </row>
    <row r="272" spans="1:8" ht="90" x14ac:dyDescent="0.25">
      <c r="A272" s="7">
        <v>20585070</v>
      </c>
      <c r="B272" s="7">
        <v>6</v>
      </c>
      <c r="C272" s="8" t="s">
        <v>323</v>
      </c>
      <c r="D272" s="7" t="s">
        <v>4126</v>
      </c>
    </row>
    <row r="273" spans="1:4" ht="75" x14ac:dyDescent="0.25">
      <c r="A273" s="7">
        <v>20585070</v>
      </c>
      <c r="B273" s="7">
        <v>7</v>
      </c>
      <c r="C273" s="8" t="s">
        <v>324</v>
      </c>
      <c r="D273" s="7" t="s">
        <v>4393</v>
      </c>
    </row>
    <row r="274" spans="1:4" ht="75" x14ac:dyDescent="0.25">
      <c r="A274" s="7">
        <v>20585070</v>
      </c>
      <c r="B274" s="7">
        <v>8</v>
      </c>
      <c r="C274" s="8" t="s">
        <v>325</v>
      </c>
      <c r="D274" s="7" t="s">
        <v>4089</v>
      </c>
    </row>
    <row r="275" spans="1:4" ht="120" x14ac:dyDescent="0.25">
      <c r="A275" s="7">
        <v>20585070</v>
      </c>
      <c r="B275" s="7">
        <v>9</v>
      </c>
      <c r="C275" s="8" t="s">
        <v>326</v>
      </c>
      <c r="D275" s="7" t="s">
        <v>4116</v>
      </c>
    </row>
    <row r="276" spans="1:4" ht="30" x14ac:dyDescent="0.25">
      <c r="A276" s="7">
        <v>20585070</v>
      </c>
      <c r="B276" s="7">
        <v>10</v>
      </c>
      <c r="C276" s="8" t="s">
        <v>327</v>
      </c>
      <c r="D276" s="7" t="s">
        <v>4405</v>
      </c>
    </row>
    <row r="277" spans="1:4" ht="120" x14ac:dyDescent="0.25">
      <c r="A277" s="7">
        <v>20585070</v>
      </c>
      <c r="B277" s="7">
        <v>11</v>
      </c>
      <c r="C277" s="8" t="s">
        <v>328</v>
      </c>
      <c r="D277" s="7" t="s">
        <v>4230</v>
      </c>
    </row>
    <row r="278" spans="1:4" ht="60" x14ac:dyDescent="0.25">
      <c r="A278" s="7">
        <v>20585070</v>
      </c>
      <c r="B278" s="7">
        <v>12</v>
      </c>
      <c r="C278" s="8" t="s">
        <v>329</v>
      </c>
      <c r="D278" s="7" t="s">
        <v>4282</v>
      </c>
    </row>
    <row r="279" spans="1:4" ht="45" x14ac:dyDescent="0.25">
      <c r="A279" s="7">
        <v>20592722</v>
      </c>
      <c r="B279" s="7">
        <v>1</v>
      </c>
      <c r="C279" s="8" t="s">
        <v>330</v>
      </c>
      <c r="D279" s="7" t="s">
        <v>4084</v>
      </c>
    </row>
    <row r="280" spans="1:4" ht="90" x14ac:dyDescent="0.25">
      <c r="A280" s="7">
        <v>20592722</v>
      </c>
      <c r="B280" s="7">
        <v>2</v>
      </c>
      <c r="C280" s="8" t="s">
        <v>331</v>
      </c>
      <c r="D280" s="7" t="s">
        <v>4444</v>
      </c>
    </row>
    <row r="281" spans="1:4" ht="45" x14ac:dyDescent="0.25">
      <c r="A281" s="7">
        <v>20592722</v>
      </c>
      <c r="B281" s="7">
        <v>3</v>
      </c>
      <c r="C281" s="8" t="s">
        <v>332</v>
      </c>
      <c r="D281" s="7" t="s">
        <v>4253</v>
      </c>
    </row>
    <row r="282" spans="1:4" ht="60" x14ac:dyDescent="0.25">
      <c r="A282" s="7">
        <v>20592722</v>
      </c>
      <c r="B282" s="7">
        <v>4</v>
      </c>
      <c r="C282" s="8" t="s">
        <v>333</v>
      </c>
      <c r="D282" s="7" t="s">
        <v>4301</v>
      </c>
    </row>
    <row r="283" spans="1:4" ht="165" x14ac:dyDescent="0.25">
      <c r="A283" s="7">
        <v>20592722</v>
      </c>
      <c r="B283" s="7">
        <v>5</v>
      </c>
      <c r="C283" s="8" t="s">
        <v>334</v>
      </c>
      <c r="D283" s="7">
        <v>11</v>
      </c>
    </row>
    <row r="284" spans="1:4" ht="180" x14ac:dyDescent="0.25">
      <c r="A284" s="7">
        <v>20592722</v>
      </c>
      <c r="B284" s="7">
        <v>6</v>
      </c>
      <c r="C284" s="8" t="s">
        <v>335</v>
      </c>
      <c r="D284" s="7" t="s">
        <v>4096</v>
      </c>
    </row>
    <row r="285" spans="1:4" ht="75" x14ac:dyDescent="0.25">
      <c r="A285" s="7">
        <v>20592722</v>
      </c>
      <c r="B285" s="7">
        <v>7</v>
      </c>
      <c r="C285" s="8" t="s">
        <v>336</v>
      </c>
      <c r="D285" s="7" t="s">
        <v>4147</v>
      </c>
    </row>
    <row r="286" spans="1:4" ht="105" x14ac:dyDescent="0.25">
      <c r="A286" s="7">
        <v>20592722</v>
      </c>
      <c r="B286" s="7">
        <v>8</v>
      </c>
      <c r="C286" s="8" t="s">
        <v>337</v>
      </c>
      <c r="D286" s="7">
        <v>11</v>
      </c>
    </row>
    <row r="287" spans="1:4" ht="60" x14ac:dyDescent="0.25">
      <c r="A287" s="7">
        <v>20600012</v>
      </c>
      <c r="B287" s="7">
        <v>1</v>
      </c>
      <c r="C287" s="8" t="s">
        <v>338</v>
      </c>
      <c r="D287" s="7" t="s">
        <v>4297</v>
      </c>
    </row>
    <row r="288" spans="1:4" ht="135" x14ac:dyDescent="0.25">
      <c r="A288" s="7">
        <v>20600012</v>
      </c>
      <c r="B288" s="7">
        <v>2</v>
      </c>
      <c r="C288" s="8" t="s">
        <v>339</v>
      </c>
      <c r="D288" s="7" t="s">
        <v>4104</v>
      </c>
    </row>
    <row r="289" spans="1:6" ht="60" x14ac:dyDescent="0.25">
      <c r="A289" s="7">
        <v>20600012</v>
      </c>
      <c r="B289" s="7">
        <v>3</v>
      </c>
      <c r="C289" s="8" t="s">
        <v>340</v>
      </c>
      <c r="D289" s="7" t="s">
        <v>4472</v>
      </c>
    </row>
    <row r="290" spans="1:6" ht="75" x14ac:dyDescent="0.25">
      <c r="A290" s="7">
        <v>20600012</v>
      </c>
      <c r="B290" s="7">
        <v>4</v>
      </c>
      <c r="C290" s="8" t="s">
        <v>341</v>
      </c>
      <c r="D290" s="7" t="s">
        <v>4083</v>
      </c>
    </row>
    <row r="291" spans="1:6" ht="90" x14ac:dyDescent="0.25">
      <c r="A291" s="7">
        <v>20600012</v>
      </c>
      <c r="B291" s="7">
        <v>5</v>
      </c>
      <c r="C291" s="8" t="s">
        <v>342</v>
      </c>
      <c r="D291" s="7" t="s">
        <v>4082</v>
      </c>
    </row>
    <row r="292" spans="1:6" ht="60" x14ac:dyDescent="0.25">
      <c r="A292" s="7">
        <v>20600012</v>
      </c>
      <c r="B292" s="7">
        <v>6</v>
      </c>
      <c r="C292" s="8" t="s">
        <v>343</v>
      </c>
      <c r="D292" s="7" t="s">
        <v>4097</v>
      </c>
    </row>
    <row r="293" spans="1:6" ht="150" x14ac:dyDescent="0.25">
      <c r="A293" s="7">
        <v>20600012</v>
      </c>
      <c r="B293" s="7">
        <v>7</v>
      </c>
      <c r="C293" s="8" t="s">
        <v>344</v>
      </c>
      <c r="D293" s="7" t="s">
        <v>4096</v>
      </c>
    </row>
    <row r="294" spans="1:6" ht="120" x14ac:dyDescent="0.25">
      <c r="A294" s="7">
        <v>20600012</v>
      </c>
      <c r="B294" s="7">
        <v>8</v>
      </c>
      <c r="C294" s="8" t="s">
        <v>345</v>
      </c>
      <c r="D294" s="7" t="s">
        <v>4115</v>
      </c>
    </row>
    <row r="295" spans="1:6" ht="45" x14ac:dyDescent="0.25">
      <c r="A295" s="7">
        <v>20600012</v>
      </c>
      <c r="B295" s="7">
        <v>9</v>
      </c>
      <c r="C295" s="8" t="s">
        <v>346</v>
      </c>
      <c r="D295" s="7">
        <v>11</v>
      </c>
    </row>
    <row r="296" spans="1:6" ht="90" x14ac:dyDescent="0.25">
      <c r="A296" s="7">
        <v>20600012</v>
      </c>
      <c r="B296" s="7">
        <v>10</v>
      </c>
      <c r="C296" s="8" t="s">
        <v>347</v>
      </c>
      <c r="D296" s="7" t="s">
        <v>4096</v>
      </c>
    </row>
    <row r="297" spans="1:6" ht="75" x14ac:dyDescent="0.25">
      <c r="A297" s="7">
        <v>20600012</v>
      </c>
      <c r="B297" s="7">
        <v>11</v>
      </c>
      <c r="C297" s="8" t="s">
        <v>348</v>
      </c>
      <c r="D297" s="7" t="s">
        <v>4230</v>
      </c>
    </row>
    <row r="298" spans="1:6" ht="105" x14ac:dyDescent="0.25">
      <c r="A298" s="7">
        <v>20678677</v>
      </c>
      <c r="B298" s="7">
        <v>1</v>
      </c>
      <c r="C298" s="8" t="s">
        <v>349</v>
      </c>
      <c r="D298" s="7" t="s">
        <v>4147</v>
      </c>
    </row>
    <row r="299" spans="1:6" ht="90" x14ac:dyDescent="0.25">
      <c r="A299" s="7">
        <v>20678677</v>
      </c>
      <c r="B299" s="7">
        <v>2</v>
      </c>
      <c r="C299" s="8" t="s">
        <v>350</v>
      </c>
      <c r="D299" s="7" t="s">
        <v>4283</v>
      </c>
    </row>
    <row r="300" spans="1:6" ht="90" x14ac:dyDescent="0.25">
      <c r="A300" s="7">
        <v>20678677</v>
      </c>
      <c r="B300" s="7">
        <v>3</v>
      </c>
      <c r="C300" s="8" t="s">
        <v>351</v>
      </c>
      <c r="D300" s="7" t="s">
        <v>4284</v>
      </c>
    </row>
    <row r="301" spans="1:6" ht="105" x14ac:dyDescent="0.25">
      <c r="A301" s="7">
        <v>20678677</v>
      </c>
      <c r="B301" s="7">
        <v>4</v>
      </c>
      <c r="C301" s="8" t="s">
        <v>352</v>
      </c>
      <c r="D301" s="7" t="s">
        <v>4472</v>
      </c>
    </row>
    <row r="302" spans="1:6" ht="75" x14ac:dyDescent="0.25">
      <c r="A302" s="7">
        <v>20678677</v>
      </c>
      <c r="B302" s="7">
        <v>5</v>
      </c>
      <c r="C302" s="8" t="s">
        <v>353</v>
      </c>
      <c r="D302" s="7" t="s">
        <v>4393</v>
      </c>
      <c r="E302" s="8" t="s">
        <v>354</v>
      </c>
      <c r="F302" s="7" t="s">
        <v>4170</v>
      </c>
    </row>
    <row r="303" spans="1:6" ht="135" x14ac:dyDescent="0.25">
      <c r="A303" s="7">
        <v>20678677</v>
      </c>
      <c r="B303" s="7">
        <v>6</v>
      </c>
      <c r="C303" s="8" t="s">
        <v>355</v>
      </c>
      <c r="D303" s="7" t="s">
        <v>4285</v>
      </c>
    </row>
    <row r="304" spans="1:6" ht="60" x14ac:dyDescent="0.25">
      <c r="A304" s="7">
        <v>20678677</v>
      </c>
      <c r="B304" s="7">
        <v>7</v>
      </c>
      <c r="C304" s="8" t="s">
        <v>356</v>
      </c>
      <c r="D304" s="7" t="s">
        <v>4263</v>
      </c>
    </row>
    <row r="305" spans="1:8" ht="30" x14ac:dyDescent="0.25">
      <c r="A305" s="7">
        <v>20678677</v>
      </c>
      <c r="B305" s="7">
        <v>8</v>
      </c>
      <c r="C305" s="8" t="s">
        <v>357</v>
      </c>
      <c r="D305" s="7" t="s">
        <v>4253</v>
      </c>
    </row>
    <row r="306" spans="1:8" ht="195" x14ac:dyDescent="0.25">
      <c r="A306" s="7">
        <v>20678677</v>
      </c>
      <c r="B306" s="7">
        <v>9</v>
      </c>
      <c r="C306" s="8" t="s">
        <v>358</v>
      </c>
      <c r="D306" s="7" t="s">
        <v>4263</v>
      </c>
      <c r="E306" s="8" t="s">
        <v>359</v>
      </c>
      <c r="F306" s="7" t="s">
        <v>4323</v>
      </c>
      <c r="G306" s="8" t="s">
        <v>360</v>
      </c>
      <c r="H306" s="7" t="s">
        <v>4339</v>
      </c>
    </row>
    <row r="307" spans="1:8" ht="60" x14ac:dyDescent="0.25">
      <c r="A307" s="7">
        <v>20678677</v>
      </c>
      <c r="B307" s="7">
        <v>10</v>
      </c>
      <c r="C307" s="8" t="s">
        <v>361</v>
      </c>
      <c r="D307" s="7" t="s">
        <v>4263</v>
      </c>
    </row>
    <row r="308" spans="1:8" ht="90" x14ac:dyDescent="0.25">
      <c r="A308" s="7">
        <v>20678677</v>
      </c>
      <c r="B308" s="7">
        <v>11</v>
      </c>
      <c r="C308" s="8" t="s">
        <v>362</v>
      </c>
      <c r="D308" s="7" t="s">
        <v>4263</v>
      </c>
    </row>
    <row r="309" spans="1:8" ht="45" x14ac:dyDescent="0.25">
      <c r="A309" s="7">
        <v>20678677</v>
      </c>
      <c r="B309" s="7">
        <v>12</v>
      </c>
      <c r="C309" s="8" t="s">
        <v>363</v>
      </c>
      <c r="D309" s="7" t="s">
        <v>4119</v>
      </c>
      <c r="E309" s="8" t="s">
        <v>364</v>
      </c>
      <c r="F309" s="7" t="s">
        <v>4324</v>
      </c>
    </row>
    <row r="310" spans="1:8" ht="75" x14ac:dyDescent="0.25">
      <c r="A310" s="7">
        <v>20678677</v>
      </c>
      <c r="B310" s="7">
        <v>13</v>
      </c>
      <c r="C310" s="8" t="s">
        <v>365</v>
      </c>
      <c r="D310" s="7" t="s">
        <v>4119</v>
      </c>
    </row>
    <row r="311" spans="1:8" ht="30" x14ac:dyDescent="0.25">
      <c r="A311" s="7">
        <v>20678677</v>
      </c>
      <c r="B311" s="7">
        <v>14</v>
      </c>
      <c r="C311" s="8" t="s">
        <v>366</v>
      </c>
      <c r="D311" s="7" t="s">
        <v>4097</v>
      </c>
    </row>
    <row r="312" spans="1:8" ht="105" x14ac:dyDescent="0.25">
      <c r="A312" s="7">
        <v>20678677</v>
      </c>
      <c r="B312" s="7">
        <v>15</v>
      </c>
      <c r="C312" s="8" t="s">
        <v>367</v>
      </c>
      <c r="D312" s="7" t="s">
        <v>4089</v>
      </c>
    </row>
    <row r="313" spans="1:8" ht="225" x14ac:dyDescent="0.25">
      <c r="A313" s="7">
        <v>20678677</v>
      </c>
      <c r="B313" s="7">
        <v>16</v>
      </c>
      <c r="C313" s="8" t="s">
        <v>368</v>
      </c>
      <c r="D313" s="7" t="s">
        <v>4096</v>
      </c>
    </row>
    <row r="314" spans="1:8" ht="30" x14ac:dyDescent="0.25">
      <c r="A314" s="7">
        <v>20678677</v>
      </c>
      <c r="B314" s="7">
        <v>17</v>
      </c>
      <c r="C314" s="8" t="s">
        <v>369</v>
      </c>
      <c r="D314" s="7" t="s">
        <v>4286</v>
      </c>
    </row>
    <row r="315" spans="1:8" ht="45" x14ac:dyDescent="0.25">
      <c r="A315" s="7">
        <v>20678677</v>
      </c>
      <c r="B315" s="7">
        <v>18</v>
      </c>
      <c r="C315" s="8" t="s">
        <v>370</v>
      </c>
      <c r="D315" s="7" t="s">
        <v>4097</v>
      </c>
      <c r="E315" s="8" t="s">
        <v>371</v>
      </c>
      <c r="F315" s="7" t="s">
        <v>4331</v>
      </c>
    </row>
    <row r="316" spans="1:8" ht="90" x14ac:dyDescent="0.25">
      <c r="A316" s="7">
        <v>20678677</v>
      </c>
      <c r="B316" s="7">
        <v>19</v>
      </c>
      <c r="C316" s="8" t="s">
        <v>372</v>
      </c>
      <c r="D316" s="7" t="s">
        <v>4147</v>
      </c>
    </row>
    <row r="317" spans="1:8" ht="120" x14ac:dyDescent="0.25">
      <c r="A317" s="7">
        <v>20686276</v>
      </c>
      <c r="B317" s="7">
        <v>1</v>
      </c>
      <c r="C317" s="8" t="s">
        <v>373</v>
      </c>
      <c r="D317" s="7" t="s">
        <v>4084</v>
      </c>
    </row>
    <row r="318" spans="1:8" ht="75" x14ac:dyDescent="0.25">
      <c r="A318" s="7">
        <v>20686276</v>
      </c>
      <c r="B318" s="7">
        <v>2</v>
      </c>
      <c r="C318" s="8" t="s">
        <v>374</v>
      </c>
      <c r="D318" s="7" t="s">
        <v>4160</v>
      </c>
    </row>
    <row r="319" spans="1:8" ht="45" x14ac:dyDescent="0.25">
      <c r="A319" s="7">
        <v>20686276</v>
      </c>
      <c r="B319" s="7">
        <v>3</v>
      </c>
      <c r="C319" s="8" t="s">
        <v>375</v>
      </c>
      <c r="D319" s="7" t="s">
        <v>4287</v>
      </c>
    </row>
    <row r="320" spans="1:8" ht="60" x14ac:dyDescent="0.25">
      <c r="A320" s="7">
        <v>20686276</v>
      </c>
      <c r="B320" s="7">
        <v>4</v>
      </c>
      <c r="C320" s="8" t="s">
        <v>376</v>
      </c>
      <c r="D320" s="7" t="s">
        <v>4126</v>
      </c>
    </row>
    <row r="321" spans="1:6" ht="180" x14ac:dyDescent="0.25">
      <c r="A321" s="7">
        <v>20686276</v>
      </c>
      <c r="B321" s="7">
        <v>5</v>
      </c>
      <c r="C321" s="8" t="s">
        <v>377</v>
      </c>
      <c r="D321" s="7" t="s">
        <v>4103</v>
      </c>
    </row>
    <row r="322" spans="1:6" ht="30" x14ac:dyDescent="0.25">
      <c r="A322" s="7">
        <v>20686276</v>
      </c>
      <c r="B322" s="7">
        <v>6</v>
      </c>
      <c r="C322" s="8" t="s">
        <v>378</v>
      </c>
      <c r="D322" s="7" t="s">
        <v>4097</v>
      </c>
    </row>
    <row r="323" spans="1:6" ht="45" x14ac:dyDescent="0.25">
      <c r="A323" s="7">
        <v>20686276</v>
      </c>
      <c r="B323" s="7">
        <v>7</v>
      </c>
      <c r="C323" s="8" t="s">
        <v>379</v>
      </c>
      <c r="D323" s="7" t="s">
        <v>4126</v>
      </c>
    </row>
    <row r="324" spans="1:6" ht="60" x14ac:dyDescent="0.25">
      <c r="A324" s="7">
        <v>20686276</v>
      </c>
      <c r="B324" s="7">
        <v>8</v>
      </c>
      <c r="C324" s="8" t="s">
        <v>380</v>
      </c>
      <c r="D324" s="7" t="s">
        <v>4288</v>
      </c>
    </row>
    <row r="325" spans="1:6" ht="105" x14ac:dyDescent="0.25">
      <c r="A325" s="7">
        <v>20686276</v>
      </c>
      <c r="B325" s="7">
        <v>9</v>
      </c>
      <c r="C325" s="8" t="s">
        <v>381</v>
      </c>
      <c r="D325" s="7" t="s">
        <v>4089</v>
      </c>
    </row>
    <row r="326" spans="1:6" ht="105" x14ac:dyDescent="0.25">
      <c r="A326" s="7">
        <v>20686276</v>
      </c>
      <c r="B326" s="7">
        <v>10</v>
      </c>
      <c r="C326" s="8" t="s">
        <v>382</v>
      </c>
      <c r="D326" s="7" t="s">
        <v>4116</v>
      </c>
    </row>
    <row r="327" spans="1:6" ht="45" x14ac:dyDescent="0.25">
      <c r="A327" s="7">
        <v>20686276</v>
      </c>
      <c r="B327" s="7">
        <v>11</v>
      </c>
      <c r="C327" s="8" t="s">
        <v>383</v>
      </c>
      <c r="D327" s="7" t="s">
        <v>4147</v>
      </c>
    </row>
    <row r="328" spans="1:6" ht="90" x14ac:dyDescent="0.25">
      <c r="A328" s="7">
        <v>20686276</v>
      </c>
      <c r="B328" s="7">
        <v>12</v>
      </c>
      <c r="C328" s="8" t="s">
        <v>384</v>
      </c>
      <c r="D328" s="7" t="s">
        <v>4152</v>
      </c>
      <c r="E328" s="8" t="s">
        <v>385</v>
      </c>
      <c r="F328" s="7" t="s">
        <v>4325</v>
      </c>
    </row>
    <row r="329" spans="1:6" ht="45" x14ac:dyDescent="0.25">
      <c r="A329" s="7">
        <v>20686276</v>
      </c>
      <c r="B329" s="7">
        <v>13</v>
      </c>
      <c r="C329" s="8" t="s">
        <v>386</v>
      </c>
      <c r="D329" s="7" t="s">
        <v>4147</v>
      </c>
    </row>
    <row r="330" spans="1:6" ht="75" x14ac:dyDescent="0.25">
      <c r="A330" s="7">
        <v>20716239</v>
      </c>
      <c r="B330" s="7">
        <v>1</v>
      </c>
      <c r="C330" s="8" t="s">
        <v>387</v>
      </c>
      <c r="D330" s="7" t="s">
        <v>4084</v>
      </c>
    </row>
    <row r="331" spans="1:6" ht="45" x14ac:dyDescent="0.25">
      <c r="A331" s="7">
        <v>20716239</v>
      </c>
      <c r="B331" s="7">
        <v>2</v>
      </c>
      <c r="C331" s="8" t="s">
        <v>388</v>
      </c>
      <c r="D331" s="7" t="s">
        <v>4272</v>
      </c>
    </row>
    <row r="332" spans="1:6" ht="30" x14ac:dyDescent="0.25">
      <c r="A332" s="7">
        <v>20716239</v>
      </c>
      <c r="B332" s="7">
        <v>3</v>
      </c>
      <c r="C332" s="8" t="s">
        <v>389</v>
      </c>
      <c r="D332" s="7" t="s">
        <v>4207</v>
      </c>
    </row>
    <row r="333" spans="1:6" ht="45" x14ac:dyDescent="0.25">
      <c r="A333" s="7">
        <v>20716239</v>
      </c>
      <c r="B333" s="7">
        <v>4</v>
      </c>
      <c r="C333" s="8" t="s">
        <v>390</v>
      </c>
      <c r="D333" s="7" t="s">
        <v>4130</v>
      </c>
    </row>
    <row r="334" spans="1:6" ht="45" x14ac:dyDescent="0.25">
      <c r="A334" s="7">
        <v>20716239</v>
      </c>
      <c r="B334" s="7">
        <v>5</v>
      </c>
      <c r="C334" s="8" t="s">
        <v>391</v>
      </c>
      <c r="D334" s="7" t="s">
        <v>4130</v>
      </c>
    </row>
    <row r="335" spans="1:6" ht="60" x14ac:dyDescent="0.25">
      <c r="A335" s="7">
        <v>20716239</v>
      </c>
      <c r="B335" s="7">
        <v>6</v>
      </c>
      <c r="C335" s="8" t="s">
        <v>392</v>
      </c>
      <c r="D335" s="7" t="s">
        <v>4232</v>
      </c>
    </row>
    <row r="336" spans="1:6" ht="45" x14ac:dyDescent="0.25">
      <c r="A336" s="7">
        <v>20716239</v>
      </c>
      <c r="B336" s="7">
        <v>7</v>
      </c>
      <c r="C336" s="8" t="s">
        <v>393</v>
      </c>
      <c r="D336" s="7" t="s">
        <v>4289</v>
      </c>
    </row>
    <row r="337" spans="1:8" ht="30" x14ac:dyDescent="0.25">
      <c r="A337" s="7">
        <v>20716239</v>
      </c>
      <c r="B337" s="7">
        <v>8</v>
      </c>
      <c r="C337" s="8" t="s">
        <v>394</v>
      </c>
      <c r="D337" s="7" t="s">
        <v>4290</v>
      </c>
    </row>
    <row r="338" spans="1:8" ht="45" x14ac:dyDescent="0.25">
      <c r="A338" s="7">
        <v>20716239</v>
      </c>
      <c r="B338" s="7">
        <v>9</v>
      </c>
      <c r="C338" s="8" t="s">
        <v>395</v>
      </c>
      <c r="D338" s="7" t="s">
        <v>4291</v>
      </c>
    </row>
    <row r="339" spans="1:8" ht="105" x14ac:dyDescent="0.25">
      <c r="A339" s="7">
        <v>20716239</v>
      </c>
      <c r="B339" s="7">
        <v>10</v>
      </c>
      <c r="C339" s="8" t="s">
        <v>396</v>
      </c>
      <c r="D339" s="7" t="s">
        <v>4292</v>
      </c>
      <c r="E339" s="8" t="s">
        <v>397</v>
      </c>
      <c r="F339" s="7" t="s">
        <v>4326</v>
      </c>
    </row>
    <row r="340" spans="1:8" ht="75" x14ac:dyDescent="0.25">
      <c r="A340" s="7">
        <v>20716239</v>
      </c>
      <c r="B340" s="7">
        <v>11</v>
      </c>
      <c r="C340" s="8" t="s">
        <v>398</v>
      </c>
      <c r="D340" s="7" t="s">
        <v>4310</v>
      </c>
    </row>
    <row r="341" spans="1:8" ht="75" x14ac:dyDescent="0.25">
      <c r="A341" s="7">
        <v>20716239</v>
      </c>
      <c r="B341" s="7">
        <v>12</v>
      </c>
      <c r="C341" s="8" t="s">
        <v>399</v>
      </c>
      <c r="D341" s="7" t="s">
        <v>4475</v>
      </c>
    </row>
    <row r="342" spans="1:8" ht="90" x14ac:dyDescent="0.25">
      <c r="A342" s="7">
        <v>20716239</v>
      </c>
      <c r="B342" s="7">
        <v>13</v>
      </c>
      <c r="C342" s="8" t="s">
        <v>400</v>
      </c>
      <c r="D342" s="7" t="s">
        <v>4088</v>
      </c>
    </row>
    <row r="343" spans="1:8" ht="75" x14ac:dyDescent="0.25">
      <c r="A343" s="7">
        <v>20716239</v>
      </c>
      <c r="B343" s="7">
        <v>14</v>
      </c>
      <c r="C343" s="8" t="s">
        <v>401</v>
      </c>
      <c r="D343" s="7" t="s">
        <v>4792</v>
      </c>
    </row>
    <row r="344" spans="1:8" ht="75" x14ac:dyDescent="0.25">
      <c r="A344" s="7">
        <v>20716239</v>
      </c>
      <c r="B344" s="7">
        <v>15</v>
      </c>
      <c r="C344" s="8" t="s">
        <v>402</v>
      </c>
      <c r="D344" s="7" t="s">
        <v>4293</v>
      </c>
    </row>
    <row r="345" spans="1:8" ht="105" x14ac:dyDescent="0.25">
      <c r="A345" s="7">
        <v>20716239</v>
      </c>
      <c r="B345" s="7">
        <v>16</v>
      </c>
      <c r="C345" s="8" t="s">
        <v>403</v>
      </c>
      <c r="D345" s="7" t="s">
        <v>4082</v>
      </c>
    </row>
    <row r="346" spans="1:8" ht="45" x14ac:dyDescent="0.25">
      <c r="A346" s="7">
        <v>20716239</v>
      </c>
      <c r="B346" s="7">
        <v>17</v>
      </c>
      <c r="C346" s="8" t="s">
        <v>404</v>
      </c>
      <c r="D346" s="7" t="s">
        <v>4084</v>
      </c>
    </row>
    <row r="347" spans="1:8" ht="60" x14ac:dyDescent="0.25">
      <c r="A347" s="7">
        <v>20716239</v>
      </c>
      <c r="B347" s="7">
        <v>18</v>
      </c>
      <c r="C347" s="8" t="s">
        <v>405</v>
      </c>
      <c r="D347" s="7" t="s">
        <v>4294</v>
      </c>
    </row>
    <row r="348" spans="1:8" ht="75" x14ac:dyDescent="0.25">
      <c r="A348" s="7">
        <v>20716239</v>
      </c>
      <c r="B348" s="7">
        <v>19</v>
      </c>
      <c r="C348" s="8" t="s">
        <v>406</v>
      </c>
      <c r="D348" s="7" t="s">
        <v>4295</v>
      </c>
    </row>
    <row r="349" spans="1:8" ht="75" x14ac:dyDescent="0.25">
      <c r="A349" s="7">
        <v>20716239</v>
      </c>
      <c r="B349" s="7">
        <v>20</v>
      </c>
      <c r="C349" s="8" t="s">
        <v>407</v>
      </c>
      <c r="D349" s="7" t="s">
        <v>4079</v>
      </c>
    </row>
    <row r="350" spans="1:8" ht="60" x14ac:dyDescent="0.25">
      <c r="A350" s="7">
        <v>20716239</v>
      </c>
      <c r="B350" s="7">
        <v>21</v>
      </c>
      <c r="C350" s="8" t="s">
        <v>408</v>
      </c>
      <c r="D350" s="7" t="s">
        <v>4137</v>
      </c>
      <c r="E350" s="8" t="s">
        <v>409</v>
      </c>
      <c r="F350" s="7" t="s">
        <v>4680</v>
      </c>
      <c r="G350" s="8" t="s">
        <v>410</v>
      </c>
      <c r="H350" s="7" t="s">
        <v>4802</v>
      </c>
    </row>
    <row r="351" spans="1:8" ht="45" x14ac:dyDescent="0.25">
      <c r="A351" s="7">
        <v>20716239</v>
      </c>
      <c r="B351" s="7">
        <v>22</v>
      </c>
      <c r="C351" s="8" t="s">
        <v>411</v>
      </c>
      <c r="D351" s="7" t="s">
        <v>4147</v>
      </c>
    </row>
    <row r="352" spans="1:8" ht="60" x14ac:dyDescent="0.25">
      <c r="A352" s="7">
        <v>20716239</v>
      </c>
      <c r="B352" s="7">
        <v>23</v>
      </c>
      <c r="C352" s="8" t="s">
        <v>412</v>
      </c>
      <c r="D352" s="7" t="s">
        <v>4296</v>
      </c>
      <c r="E352" s="8" t="s">
        <v>413</v>
      </c>
      <c r="F352" s="7" t="s">
        <v>4327</v>
      </c>
    </row>
    <row r="353" spans="1:8" ht="45" x14ac:dyDescent="0.25">
      <c r="A353" s="7">
        <v>20716239</v>
      </c>
      <c r="B353" s="7">
        <v>24</v>
      </c>
      <c r="C353" s="8" t="s">
        <v>414</v>
      </c>
      <c r="D353" s="7" t="s">
        <v>4297</v>
      </c>
    </row>
    <row r="354" spans="1:8" ht="60" x14ac:dyDescent="0.25">
      <c r="A354" s="7">
        <v>20716239</v>
      </c>
      <c r="B354" s="7">
        <v>25</v>
      </c>
      <c r="C354" s="8" t="s">
        <v>415</v>
      </c>
      <c r="D354" s="7" t="s">
        <v>4643</v>
      </c>
      <c r="E354" s="8" t="s">
        <v>416</v>
      </c>
      <c r="F354" s="7" t="s">
        <v>4328</v>
      </c>
      <c r="G354" s="8" t="s">
        <v>417</v>
      </c>
      <c r="H354" s="7" t="s">
        <v>4804</v>
      </c>
    </row>
    <row r="355" spans="1:8" ht="60" x14ac:dyDescent="0.25">
      <c r="A355" s="7">
        <v>20716239</v>
      </c>
      <c r="B355" s="7">
        <v>26</v>
      </c>
      <c r="C355" s="8" t="s">
        <v>418</v>
      </c>
      <c r="D355" s="7" t="s">
        <v>4235</v>
      </c>
    </row>
    <row r="356" spans="1:8" ht="75" x14ac:dyDescent="0.25">
      <c r="A356" s="7">
        <v>20736935</v>
      </c>
      <c r="B356" s="7">
        <v>1</v>
      </c>
      <c r="C356" s="8" t="s">
        <v>419</v>
      </c>
      <c r="D356" s="7" t="s">
        <v>4084</v>
      </c>
    </row>
    <row r="357" spans="1:8" ht="120" x14ac:dyDescent="0.25">
      <c r="A357" s="7">
        <v>20736935</v>
      </c>
      <c r="B357" s="7">
        <v>2</v>
      </c>
      <c r="C357" s="8" t="s">
        <v>420</v>
      </c>
      <c r="D357" s="7" t="s">
        <v>4218</v>
      </c>
    </row>
    <row r="358" spans="1:8" ht="105" x14ac:dyDescent="0.25">
      <c r="A358" s="7">
        <v>20736935</v>
      </c>
      <c r="B358" s="7">
        <v>3</v>
      </c>
      <c r="C358" s="8" t="s">
        <v>421</v>
      </c>
      <c r="D358" s="7" t="s">
        <v>4276</v>
      </c>
    </row>
    <row r="359" spans="1:8" ht="45" x14ac:dyDescent="0.25">
      <c r="A359" s="7">
        <v>20736935</v>
      </c>
      <c r="B359" s="7">
        <v>4</v>
      </c>
      <c r="C359" s="8" t="s">
        <v>422</v>
      </c>
      <c r="D359" s="7" t="s">
        <v>4126</v>
      </c>
    </row>
    <row r="360" spans="1:8" ht="60" x14ac:dyDescent="0.25">
      <c r="A360" s="7">
        <v>20736935</v>
      </c>
      <c r="B360" s="7">
        <v>5</v>
      </c>
      <c r="C360" s="8" t="s">
        <v>423</v>
      </c>
      <c r="D360" s="7" t="s">
        <v>4419</v>
      </c>
    </row>
    <row r="361" spans="1:8" ht="120" x14ac:dyDescent="0.25">
      <c r="A361" s="7">
        <v>20736935</v>
      </c>
      <c r="B361" s="7">
        <v>6</v>
      </c>
      <c r="C361" s="8" t="s">
        <v>424</v>
      </c>
      <c r="D361" s="7" t="s">
        <v>4651</v>
      </c>
    </row>
    <row r="362" spans="1:8" ht="60" x14ac:dyDescent="0.25">
      <c r="A362" s="7">
        <v>20736935</v>
      </c>
      <c r="B362" s="7">
        <v>7</v>
      </c>
      <c r="C362" s="8" t="s">
        <v>425</v>
      </c>
      <c r="D362" s="7" t="s">
        <v>4119</v>
      </c>
    </row>
    <row r="363" spans="1:8" ht="60" x14ac:dyDescent="0.25">
      <c r="A363" s="7">
        <v>20736935</v>
      </c>
      <c r="B363" s="7">
        <v>8</v>
      </c>
      <c r="C363" s="8" t="s">
        <v>426</v>
      </c>
      <c r="D363" s="7" t="s">
        <v>4301</v>
      </c>
    </row>
    <row r="364" spans="1:8" ht="165" x14ac:dyDescent="0.25">
      <c r="A364" s="7">
        <v>20736935</v>
      </c>
      <c r="B364" s="7">
        <v>9</v>
      </c>
      <c r="C364" s="8" t="s">
        <v>427</v>
      </c>
      <c r="D364" s="7" t="s">
        <v>4116</v>
      </c>
    </row>
    <row r="365" spans="1:8" ht="60" x14ac:dyDescent="0.25">
      <c r="A365" s="7">
        <v>20736935</v>
      </c>
      <c r="B365" s="7">
        <v>10</v>
      </c>
      <c r="C365" s="8" t="s">
        <v>428</v>
      </c>
      <c r="D365" s="7" t="s">
        <v>4077</v>
      </c>
    </row>
    <row r="366" spans="1:8" ht="60" x14ac:dyDescent="0.25">
      <c r="A366" s="7">
        <v>20736935</v>
      </c>
      <c r="B366" s="7">
        <v>11</v>
      </c>
      <c r="C366" s="8" t="s">
        <v>429</v>
      </c>
      <c r="D366" s="7" t="s">
        <v>4230</v>
      </c>
      <c r="E366" s="8" t="s">
        <v>430</v>
      </c>
      <c r="F366" s="7" t="s">
        <v>4763</v>
      </c>
    </row>
    <row r="367" spans="1:8" ht="90" x14ac:dyDescent="0.25">
      <c r="A367" s="7">
        <v>20736935</v>
      </c>
      <c r="B367" s="7">
        <v>12</v>
      </c>
      <c r="C367" s="8" t="s">
        <v>431</v>
      </c>
      <c r="D367" s="7" t="s">
        <v>4195</v>
      </c>
    </row>
    <row r="368" spans="1:8" ht="75" x14ac:dyDescent="0.25">
      <c r="A368" s="7">
        <v>20855802</v>
      </c>
      <c r="B368" s="7">
        <v>1</v>
      </c>
      <c r="C368" s="8" t="s">
        <v>432</v>
      </c>
      <c r="D368" s="7" t="s">
        <v>4230</v>
      </c>
    </row>
    <row r="369" spans="1:6" ht="75" x14ac:dyDescent="0.25">
      <c r="A369" s="7">
        <v>20855802</v>
      </c>
      <c r="B369" s="7">
        <v>2</v>
      </c>
      <c r="C369" s="8" t="s">
        <v>433</v>
      </c>
      <c r="D369" s="7" t="s">
        <v>4295</v>
      </c>
    </row>
    <row r="370" spans="1:6" ht="75" x14ac:dyDescent="0.25">
      <c r="A370" s="7">
        <v>20855802</v>
      </c>
      <c r="B370" s="7">
        <v>3</v>
      </c>
      <c r="C370" s="8" t="s">
        <v>434</v>
      </c>
      <c r="D370" s="7" t="s">
        <v>4276</v>
      </c>
      <c r="E370" s="8" t="s">
        <v>435</v>
      </c>
      <c r="F370" s="7" t="s">
        <v>4800</v>
      </c>
    </row>
    <row r="371" spans="1:6" ht="45" x14ac:dyDescent="0.25">
      <c r="A371" s="7">
        <v>20855802</v>
      </c>
      <c r="B371" s="7">
        <v>4</v>
      </c>
      <c r="C371" s="8" t="s">
        <v>436</v>
      </c>
      <c r="D371" s="7" t="s">
        <v>4253</v>
      </c>
    </row>
    <row r="372" spans="1:6" x14ac:dyDescent="0.25">
      <c r="A372" s="7">
        <v>20855802</v>
      </c>
      <c r="B372" s="7">
        <v>5</v>
      </c>
      <c r="C372" s="8" t="s">
        <v>437</v>
      </c>
      <c r="D372" s="7" t="s">
        <v>4207</v>
      </c>
    </row>
    <row r="373" spans="1:6" ht="45" x14ac:dyDescent="0.25">
      <c r="A373" s="7">
        <v>20855802</v>
      </c>
      <c r="B373" s="7">
        <v>6</v>
      </c>
      <c r="C373" s="8" t="s">
        <v>438</v>
      </c>
      <c r="D373" s="7" t="s">
        <v>4263</v>
      </c>
    </row>
    <row r="374" spans="1:6" ht="60" x14ac:dyDescent="0.25">
      <c r="A374" s="7">
        <v>20855802</v>
      </c>
      <c r="B374" s="7">
        <v>7</v>
      </c>
      <c r="C374" s="8" t="s">
        <v>439</v>
      </c>
      <c r="D374" s="7" t="s">
        <v>4397</v>
      </c>
    </row>
    <row r="375" spans="1:6" ht="60" x14ac:dyDescent="0.25">
      <c r="A375" s="7">
        <v>20855802</v>
      </c>
      <c r="B375" s="7">
        <v>8</v>
      </c>
      <c r="C375" s="8" t="s">
        <v>440</v>
      </c>
      <c r="D375" s="7" t="s">
        <v>4263</v>
      </c>
    </row>
    <row r="376" spans="1:6" x14ac:dyDescent="0.25">
      <c r="A376" s="7">
        <v>20855802</v>
      </c>
      <c r="B376" s="7">
        <v>9</v>
      </c>
      <c r="C376" s="8" t="s">
        <v>441</v>
      </c>
      <c r="D376" s="7" t="s">
        <v>4076</v>
      </c>
    </row>
    <row r="377" spans="1:6" ht="90" x14ac:dyDescent="0.25">
      <c r="A377" s="7">
        <v>20855802</v>
      </c>
      <c r="B377" s="7">
        <v>10</v>
      </c>
      <c r="C377" s="8" t="s">
        <v>442</v>
      </c>
      <c r="D377" s="7" t="s">
        <v>4097</v>
      </c>
    </row>
    <row r="378" spans="1:6" ht="60" x14ac:dyDescent="0.25">
      <c r="A378" s="7">
        <v>20855802</v>
      </c>
      <c r="B378" s="7">
        <v>11</v>
      </c>
      <c r="C378" s="8" t="s">
        <v>443</v>
      </c>
      <c r="D378" s="7" t="s">
        <v>4096</v>
      </c>
    </row>
    <row r="379" spans="1:6" ht="135" x14ac:dyDescent="0.25">
      <c r="A379" s="7">
        <v>20855802</v>
      </c>
      <c r="B379" s="7">
        <v>12</v>
      </c>
      <c r="C379" s="8" t="s">
        <v>444</v>
      </c>
      <c r="D379" s="7" t="s">
        <v>4096</v>
      </c>
    </row>
    <row r="380" spans="1:6" ht="45" x14ac:dyDescent="0.25">
      <c r="A380" s="7">
        <v>20855802</v>
      </c>
      <c r="B380" s="7">
        <v>13</v>
      </c>
      <c r="C380" s="8" t="s">
        <v>445</v>
      </c>
      <c r="D380" s="7" t="s">
        <v>4147</v>
      </c>
      <c r="E380" s="8" t="s">
        <v>446</v>
      </c>
      <c r="F380" s="7" t="s">
        <v>4248</v>
      </c>
    </row>
    <row r="381" spans="1:6" ht="45" x14ac:dyDescent="0.25">
      <c r="A381" s="7">
        <v>20855802</v>
      </c>
      <c r="B381" s="7">
        <v>14</v>
      </c>
      <c r="C381" s="8" t="s">
        <v>447</v>
      </c>
      <c r="D381" s="7" t="s">
        <v>4088</v>
      </c>
    </row>
    <row r="382" spans="1:6" ht="75" x14ac:dyDescent="0.25">
      <c r="A382" s="7">
        <v>20855802</v>
      </c>
      <c r="B382" s="7">
        <v>15</v>
      </c>
      <c r="C382" s="8" t="s">
        <v>448</v>
      </c>
      <c r="D382" s="7" t="s">
        <v>4441</v>
      </c>
    </row>
    <row r="383" spans="1:6" ht="90" x14ac:dyDescent="0.25">
      <c r="A383" s="7">
        <v>20855802</v>
      </c>
      <c r="B383" s="7">
        <v>16</v>
      </c>
      <c r="C383" s="8" t="s">
        <v>449</v>
      </c>
      <c r="D383" s="7" t="s">
        <v>4466</v>
      </c>
    </row>
    <row r="384" spans="1:6" ht="90" x14ac:dyDescent="0.25">
      <c r="A384" s="7">
        <v>20855802</v>
      </c>
      <c r="B384" s="7">
        <v>17</v>
      </c>
      <c r="C384" s="8" t="s">
        <v>450</v>
      </c>
      <c r="D384" s="7" t="s">
        <v>4461</v>
      </c>
    </row>
    <row r="385" spans="1:6" ht="45" x14ac:dyDescent="0.25">
      <c r="A385" s="7">
        <v>20925534</v>
      </c>
      <c r="B385" s="7">
        <v>1</v>
      </c>
      <c r="C385" s="8" t="s">
        <v>451</v>
      </c>
      <c r="D385" s="7" t="s">
        <v>4084</v>
      </c>
    </row>
    <row r="386" spans="1:6" ht="60" x14ac:dyDescent="0.25">
      <c r="A386" s="7">
        <v>20925534</v>
      </c>
      <c r="B386" s="7">
        <v>2</v>
      </c>
      <c r="C386" s="8" t="s">
        <v>452</v>
      </c>
      <c r="D386" s="7" t="s">
        <v>4298</v>
      </c>
    </row>
    <row r="387" spans="1:6" ht="90" x14ac:dyDescent="0.25">
      <c r="A387" s="7">
        <v>20925534</v>
      </c>
      <c r="B387" s="7">
        <v>3</v>
      </c>
      <c r="C387" s="8" t="s">
        <v>453</v>
      </c>
      <c r="D387" s="7" t="s">
        <v>4299</v>
      </c>
      <c r="E387" s="8" t="s">
        <v>454</v>
      </c>
      <c r="F387" s="7" t="s">
        <v>4329</v>
      </c>
    </row>
    <row r="388" spans="1:6" ht="60" x14ac:dyDescent="0.25">
      <c r="A388" s="7">
        <v>20925534</v>
      </c>
      <c r="B388" s="7">
        <v>4</v>
      </c>
      <c r="C388" s="8" t="s">
        <v>455</v>
      </c>
      <c r="D388" s="7" t="s">
        <v>4232</v>
      </c>
    </row>
    <row r="389" spans="1:6" ht="90" x14ac:dyDescent="0.25">
      <c r="A389" s="7">
        <v>20925534</v>
      </c>
      <c r="B389" s="7">
        <v>5</v>
      </c>
      <c r="C389" s="8" t="s">
        <v>456</v>
      </c>
      <c r="D389" s="7" t="s">
        <v>4269</v>
      </c>
    </row>
    <row r="390" spans="1:6" ht="90" x14ac:dyDescent="0.25">
      <c r="A390" s="7">
        <v>20925534</v>
      </c>
      <c r="B390" s="7">
        <v>6</v>
      </c>
      <c r="C390" s="8" t="s">
        <v>457</v>
      </c>
      <c r="D390" s="7">
        <v>11</v>
      </c>
    </row>
    <row r="391" spans="1:6" ht="75" x14ac:dyDescent="0.25">
      <c r="A391" s="7">
        <v>20925534</v>
      </c>
      <c r="B391" s="7">
        <v>7</v>
      </c>
      <c r="C391" s="8" t="s">
        <v>458</v>
      </c>
      <c r="D391" s="7" t="s">
        <v>4397</v>
      </c>
    </row>
    <row r="392" spans="1:6" ht="45" x14ac:dyDescent="0.25">
      <c r="A392" s="7">
        <v>20925534</v>
      </c>
      <c r="B392" s="7">
        <v>8</v>
      </c>
      <c r="C392" s="8" t="s">
        <v>459</v>
      </c>
      <c r="D392" s="7" t="s">
        <v>4275</v>
      </c>
    </row>
    <row r="393" spans="1:6" ht="60" x14ac:dyDescent="0.25">
      <c r="A393" s="7">
        <v>20925534</v>
      </c>
      <c r="B393" s="7">
        <v>9</v>
      </c>
      <c r="C393" s="8" t="s">
        <v>460</v>
      </c>
      <c r="D393" s="7" t="s">
        <v>4126</v>
      </c>
    </row>
    <row r="394" spans="1:6" ht="120" x14ac:dyDescent="0.25">
      <c r="A394" s="7">
        <v>20925534</v>
      </c>
      <c r="B394" s="7">
        <v>10</v>
      </c>
      <c r="C394" s="8" t="s">
        <v>461</v>
      </c>
      <c r="D394" s="7" t="s">
        <v>4089</v>
      </c>
    </row>
    <row r="395" spans="1:6" ht="90" x14ac:dyDescent="0.25">
      <c r="A395" s="7">
        <v>20925534</v>
      </c>
      <c r="B395" s="7">
        <v>11</v>
      </c>
      <c r="C395" s="8" t="s">
        <v>462</v>
      </c>
      <c r="D395" s="7" t="s">
        <v>4194</v>
      </c>
    </row>
    <row r="396" spans="1:6" ht="105" x14ac:dyDescent="0.25">
      <c r="A396" s="7">
        <v>20925534</v>
      </c>
      <c r="B396" s="7">
        <v>12</v>
      </c>
      <c r="C396" s="8" t="s">
        <v>463</v>
      </c>
      <c r="D396" s="7" t="s">
        <v>4089</v>
      </c>
      <c r="E396" s="8" t="s">
        <v>464</v>
      </c>
      <c r="F396" s="7" t="s">
        <v>4670</v>
      </c>
    </row>
    <row r="397" spans="1:6" ht="60" x14ac:dyDescent="0.25">
      <c r="A397" s="7">
        <v>20925534</v>
      </c>
      <c r="B397" s="7">
        <v>13</v>
      </c>
      <c r="C397" s="8" t="s">
        <v>465</v>
      </c>
      <c r="D397" s="7" t="s">
        <v>4300</v>
      </c>
      <c r="E397" s="8" t="s">
        <v>466</v>
      </c>
      <c r="F397" s="7" t="s">
        <v>4330</v>
      </c>
    </row>
    <row r="398" spans="1:6" ht="75" x14ac:dyDescent="0.25">
      <c r="A398" s="7">
        <v>20925534</v>
      </c>
      <c r="B398" s="7">
        <v>14</v>
      </c>
      <c r="C398" s="8" t="s">
        <v>467</v>
      </c>
      <c r="D398" s="7" t="s">
        <v>4261</v>
      </c>
    </row>
    <row r="399" spans="1:6" ht="105" x14ac:dyDescent="0.25">
      <c r="A399" s="7">
        <v>20925534</v>
      </c>
      <c r="B399" s="7">
        <v>15</v>
      </c>
      <c r="C399" s="8" t="s">
        <v>468</v>
      </c>
      <c r="D399" s="7" t="s">
        <v>4461</v>
      </c>
      <c r="E399" s="8" t="s">
        <v>469</v>
      </c>
      <c r="F399" s="7" t="s">
        <v>4331</v>
      </c>
    </row>
    <row r="400" spans="1:6" ht="60" x14ac:dyDescent="0.25">
      <c r="A400" s="7">
        <v>20925534</v>
      </c>
      <c r="B400" s="7">
        <v>16</v>
      </c>
      <c r="C400" s="8" t="s">
        <v>470</v>
      </c>
      <c r="D400" s="7" t="s">
        <v>4207</v>
      </c>
    </row>
    <row r="401" spans="1:6" ht="90" x14ac:dyDescent="0.25">
      <c r="A401" s="7">
        <v>20931664</v>
      </c>
      <c r="B401" s="7">
        <v>1</v>
      </c>
      <c r="C401" s="8" t="s">
        <v>471</v>
      </c>
      <c r="D401" s="7" t="s">
        <v>4147</v>
      </c>
    </row>
    <row r="402" spans="1:6" ht="135" x14ac:dyDescent="0.25">
      <c r="A402" s="7">
        <v>20931664</v>
      </c>
      <c r="B402" s="7">
        <v>2</v>
      </c>
      <c r="C402" s="8" t="s">
        <v>472</v>
      </c>
      <c r="D402" s="7" t="s">
        <v>4276</v>
      </c>
    </row>
    <row r="403" spans="1:6" ht="90" x14ac:dyDescent="0.25">
      <c r="A403" s="7">
        <v>20931664</v>
      </c>
      <c r="B403" s="7">
        <v>3</v>
      </c>
      <c r="C403" s="8" t="s">
        <v>473</v>
      </c>
      <c r="D403" s="7" t="s">
        <v>4253</v>
      </c>
    </row>
    <row r="404" spans="1:6" ht="75" x14ac:dyDescent="0.25">
      <c r="A404" s="7">
        <v>20931664</v>
      </c>
      <c r="B404" s="7">
        <v>4</v>
      </c>
      <c r="C404" s="8" t="s">
        <v>474</v>
      </c>
      <c r="D404" s="7" t="s">
        <v>4126</v>
      </c>
    </row>
    <row r="405" spans="1:6" ht="105" x14ac:dyDescent="0.25">
      <c r="A405" s="7">
        <v>20931664</v>
      </c>
      <c r="B405" s="7">
        <v>5</v>
      </c>
      <c r="C405" s="8" t="s">
        <v>475</v>
      </c>
      <c r="D405" s="7" t="s">
        <v>4419</v>
      </c>
    </row>
    <row r="406" spans="1:6" ht="75" x14ac:dyDescent="0.25">
      <c r="A406" s="7">
        <v>20931664</v>
      </c>
      <c r="B406" s="7">
        <v>6</v>
      </c>
      <c r="C406" s="8" t="s">
        <v>476</v>
      </c>
      <c r="D406" s="7" t="s">
        <v>4419</v>
      </c>
    </row>
    <row r="407" spans="1:6" ht="180" x14ac:dyDescent="0.25">
      <c r="A407" s="7">
        <v>20931664</v>
      </c>
      <c r="B407" s="7">
        <v>7</v>
      </c>
      <c r="C407" s="8" t="s">
        <v>477</v>
      </c>
      <c r="D407" s="7" t="s">
        <v>4096</v>
      </c>
    </row>
    <row r="408" spans="1:6" ht="60" x14ac:dyDescent="0.25">
      <c r="A408" s="7">
        <v>20931664</v>
      </c>
      <c r="B408" s="7">
        <v>8</v>
      </c>
      <c r="C408" s="8" t="s">
        <v>478</v>
      </c>
      <c r="D408" s="7" t="s">
        <v>4301</v>
      </c>
      <c r="E408" s="8" t="s">
        <v>479</v>
      </c>
      <c r="F408" s="7" t="s">
        <v>4180</v>
      </c>
    </row>
    <row r="409" spans="1:6" ht="75" x14ac:dyDescent="0.25">
      <c r="A409" s="7">
        <v>20931664</v>
      </c>
      <c r="B409" s="7">
        <v>9</v>
      </c>
      <c r="C409" s="8" t="s">
        <v>480</v>
      </c>
      <c r="D409" s="7" t="s">
        <v>4301</v>
      </c>
    </row>
    <row r="410" spans="1:6" ht="45" x14ac:dyDescent="0.25">
      <c r="A410" s="7">
        <v>20931664</v>
      </c>
      <c r="B410" s="7">
        <v>10</v>
      </c>
      <c r="C410" s="8" t="s">
        <v>481</v>
      </c>
      <c r="D410" s="7" t="s">
        <v>4793</v>
      </c>
      <c r="E410" s="8" t="s">
        <v>482</v>
      </c>
      <c r="F410" s="7" t="s">
        <v>4680</v>
      </c>
    </row>
    <row r="411" spans="1:6" ht="30" x14ac:dyDescent="0.25">
      <c r="A411" s="7">
        <v>21048683</v>
      </c>
      <c r="B411" s="7">
        <v>1</v>
      </c>
      <c r="C411" s="8" t="s">
        <v>483</v>
      </c>
      <c r="D411" s="7" t="s">
        <v>4152</v>
      </c>
    </row>
    <row r="412" spans="1:6" ht="60" x14ac:dyDescent="0.25">
      <c r="A412" s="7">
        <v>21048683</v>
      </c>
      <c r="B412" s="7">
        <v>2</v>
      </c>
      <c r="C412" s="8" t="s">
        <v>484</v>
      </c>
      <c r="D412" s="7" t="s">
        <v>4196</v>
      </c>
    </row>
    <row r="413" spans="1:6" ht="60" x14ac:dyDescent="0.25">
      <c r="A413" s="7">
        <v>21048683</v>
      </c>
      <c r="B413" s="7">
        <v>3</v>
      </c>
      <c r="C413" s="8" t="s">
        <v>485</v>
      </c>
      <c r="D413" s="7" t="s">
        <v>4218</v>
      </c>
      <c r="E413" s="8" t="s">
        <v>486</v>
      </c>
      <c r="F413" s="7" t="s">
        <v>4179</v>
      </c>
    </row>
    <row r="414" spans="1:6" ht="75" x14ac:dyDescent="0.25">
      <c r="A414" s="7">
        <v>21048683</v>
      </c>
      <c r="B414" s="7">
        <v>4</v>
      </c>
      <c r="C414" s="8" t="s">
        <v>487</v>
      </c>
      <c r="D414" s="7" t="s">
        <v>4259</v>
      </c>
    </row>
    <row r="415" spans="1:6" ht="135" x14ac:dyDescent="0.25">
      <c r="A415" s="7">
        <v>21048683</v>
      </c>
      <c r="B415" s="7">
        <v>5</v>
      </c>
      <c r="C415" s="8" t="s">
        <v>488</v>
      </c>
      <c r="D415" s="7" t="s">
        <v>4207</v>
      </c>
      <c r="E415" s="8" t="s">
        <v>489</v>
      </c>
      <c r="F415" s="7" t="s">
        <v>4332</v>
      </c>
    </row>
    <row r="416" spans="1:6" ht="45" x14ac:dyDescent="0.25">
      <c r="A416" s="7">
        <v>21048683</v>
      </c>
      <c r="B416" s="7">
        <v>6</v>
      </c>
      <c r="C416" s="8" t="s">
        <v>490</v>
      </c>
      <c r="D416" s="7" t="s">
        <v>4202</v>
      </c>
    </row>
    <row r="417" spans="1:6" ht="30" x14ac:dyDescent="0.25">
      <c r="A417" s="7">
        <v>21073556</v>
      </c>
      <c r="B417" s="7">
        <v>1</v>
      </c>
      <c r="C417" s="8" t="s">
        <v>491</v>
      </c>
      <c r="D417" s="7" t="s">
        <v>4397</v>
      </c>
    </row>
    <row r="418" spans="1:6" ht="105" x14ac:dyDescent="0.25">
      <c r="A418" s="7">
        <v>21073556</v>
      </c>
      <c r="B418" s="7">
        <v>2</v>
      </c>
      <c r="C418" s="8" t="s">
        <v>492</v>
      </c>
      <c r="D418" s="7" t="s">
        <v>4284</v>
      </c>
    </row>
    <row r="419" spans="1:6" ht="150" x14ac:dyDescent="0.25">
      <c r="A419" s="7">
        <v>21073556</v>
      </c>
      <c r="B419" s="7">
        <v>3</v>
      </c>
      <c r="C419" s="8" t="s">
        <v>493</v>
      </c>
      <c r="D419" s="7" t="s">
        <v>4117</v>
      </c>
    </row>
    <row r="420" spans="1:6" ht="75" x14ac:dyDescent="0.25">
      <c r="A420" s="7">
        <v>21073556</v>
      </c>
      <c r="B420" s="7">
        <v>4</v>
      </c>
      <c r="C420" s="8" t="s">
        <v>494</v>
      </c>
      <c r="D420" s="7" t="s">
        <v>4117</v>
      </c>
    </row>
    <row r="421" spans="1:6" ht="75" x14ac:dyDescent="0.25">
      <c r="A421" s="7">
        <v>21073556</v>
      </c>
      <c r="B421" s="7">
        <v>5</v>
      </c>
      <c r="C421" s="8" t="s">
        <v>495</v>
      </c>
      <c r="D421" s="7" t="s">
        <v>4357</v>
      </c>
    </row>
    <row r="422" spans="1:6" ht="75" x14ac:dyDescent="0.25">
      <c r="A422" s="7">
        <v>21073556</v>
      </c>
      <c r="B422" s="7">
        <v>6</v>
      </c>
      <c r="C422" s="8" t="s">
        <v>496</v>
      </c>
      <c r="D422" s="7" t="s">
        <v>4751</v>
      </c>
    </row>
    <row r="423" spans="1:6" ht="75" x14ac:dyDescent="0.25">
      <c r="A423" s="7">
        <v>21073556</v>
      </c>
      <c r="B423" s="7">
        <v>7</v>
      </c>
      <c r="C423" s="8" t="s">
        <v>497</v>
      </c>
      <c r="D423" s="7" t="s">
        <v>4252</v>
      </c>
    </row>
    <row r="424" spans="1:6" ht="90" x14ac:dyDescent="0.25">
      <c r="A424" s="7">
        <v>21073556</v>
      </c>
      <c r="B424" s="7">
        <v>8</v>
      </c>
      <c r="C424" s="8" t="s">
        <v>498</v>
      </c>
      <c r="D424" s="7" t="s">
        <v>4108</v>
      </c>
      <c r="E424" s="8" t="s">
        <v>499</v>
      </c>
      <c r="F424" s="7" t="s">
        <v>4333</v>
      </c>
    </row>
    <row r="425" spans="1:6" ht="45" x14ac:dyDescent="0.25">
      <c r="A425" s="7">
        <v>21073556</v>
      </c>
      <c r="B425" s="7">
        <v>9</v>
      </c>
      <c r="C425" s="8" t="s">
        <v>500</v>
      </c>
      <c r="D425" s="7" t="s">
        <v>4302</v>
      </c>
    </row>
    <row r="426" spans="1:6" ht="60" x14ac:dyDescent="0.25">
      <c r="A426" s="7">
        <v>21073556</v>
      </c>
      <c r="B426" s="7">
        <v>10</v>
      </c>
      <c r="C426" s="8" t="s">
        <v>501</v>
      </c>
      <c r="D426" s="7" t="s">
        <v>4418</v>
      </c>
    </row>
    <row r="427" spans="1:6" ht="45" x14ac:dyDescent="0.25">
      <c r="A427" s="7">
        <v>21073556</v>
      </c>
      <c r="B427" s="7">
        <v>11</v>
      </c>
      <c r="C427" s="8" t="s">
        <v>502</v>
      </c>
      <c r="D427" s="7" t="s">
        <v>4303</v>
      </c>
    </row>
    <row r="428" spans="1:6" ht="60" x14ac:dyDescent="0.25">
      <c r="A428" s="7">
        <v>21073556</v>
      </c>
      <c r="B428" s="7">
        <v>12</v>
      </c>
      <c r="C428" s="8" t="s">
        <v>503</v>
      </c>
      <c r="D428" s="7" t="s">
        <v>4152</v>
      </c>
    </row>
    <row r="429" spans="1:6" ht="60" x14ac:dyDescent="0.25">
      <c r="A429" s="7">
        <v>21073556</v>
      </c>
      <c r="B429" s="7">
        <v>13</v>
      </c>
      <c r="C429" s="8" t="s">
        <v>504</v>
      </c>
      <c r="D429" s="7" t="s">
        <v>4304</v>
      </c>
    </row>
    <row r="430" spans="1:6" ht="90" x14ac:dyDescent="0.25">
      <c r="A430" s="7">
        <v>21073556</v>
      </c>
      <c r="B430" s="7">
        <v>14</v>
      </c>
      <c r="C430" s="8" t="s">
        <v>505</v>
      </c>
      <c r="D430" s="7" t="s">
        <v>4794</v>
      </c>
    </row>
    <row r="431" spans="1:6" ht="90" x14ac:dyDescent="0.25">
      <c r="A431" s="7">
        <v>21073556</v>
      </c>
      <c r="B431" s="7">
        <v>15</v>
      </c>
      <c r="C431" s="8" t="s">
        <v>506</v>
      </c>
      <c r="D431" s="7" t="s">
        <v>4195</v>
      </c>
      <c r="E431" s="8" t="s">
        <v>507</v>
      </c>
      <c r="F431" s="7" t="s">
        <v>4661</v>
      </c>
    </row>
    <row r="432" spans="1:6" ht="45" x14ac:dyDescent="0.25">
      <c r="A432" s="7">
        <v>21094360</v>
      </c>
      <c r="B432" s="7">
        <v>1</v>
      </c>
      <c r="C432" s="8" t="s">
        <v>508</v>
      </c>
      <c r="D432" s="7" t="s">
        <v>4084</v>
      </c>
    </row>
    <row r="433" spans="1:6" ht="105" x14ac:dyDescent="0.25">
      <c r="A433" s="7">
        <v>21094360</v>
      </c>
      <c r="B433" s="7">
        <v>2</v>
      </c>
      <c r="C433" s="8" t="s">
        <v>509</v>
      </c>
      <c r="D433" s="7" t="s">
        <v>4466</v>
      </c>
    </row>
    <row r="434" spans="1:6" ht="120" x14ac:dyDescent="0.25">
      <c r="A434" s="7">
        <v>21094360</v>
      </c>
      <c r="B434" s="7">
        <v>3</v>
      </c>
      <c r="C434" s="8" t="s">
        <v>510</v>
      </c>
      <c r="D434" s="7" t="s">
        <v>4531</v>
      </c>
    </row>
    <row r="435" spans="1:6" ht="120" x14ac:dyDescent="0.25">
      <c r="A435" s="7">
        <v>21094360</v>
      </c>
      <c r="B435" s="7">
        <v>4</v>
      </c>
      <c r="C435" s="8" t="s">
        <v>511</v>
      </c>
      <c r="D435" s="7" t="s">
        <v>4269</v>
      </c>
    </row>
    <row r="436" spans="1:6" ht="75" x14ac:dyDescent="0.25">
      <c r="A436" s="7">
        <v>21094360</v>
      </c>
      <c r="B436" s="7">
        <v>5</v>
      </c>
      <c r="C436" s="8" t="s">
        <v>512</v>
      </c>
      <c r="D436" s="7" t="s">
        <v>4393</v>
      </c>
    </row>
    <row r="437" spans="1:6" ht="30" x14ac:dyDescent="0.25">
      <c r="A437" s="7">
        <v>21094360</v>
      </c>
      <c r="B437" s="7">
        <v>6</v>
      </c>
      <c r="C437" s="8" t="s">
        <v>513</v>
      </c>
      <c r="D437" s="7" t="s">
        <v>4083</v>
      </c>
    </row>
    <row r="438" spans="1:6" ht="120" x14ac:dyDescent="0.25">
      <c r="A438" s="7">
        <v>21094360</v>
      </c>
      <c r="B438" s="7">
        <v>7</v>
      </c>
      <c r="C438" s="8" t="s">
        <v>514</v>
      </c>
      <c r="D438" s="7" t="s">
        <v>4089</v>
      </c>
      <c r="E438" s="8" t="s">
        <v>515</v>
      </c>
      <c r="F438" s="7" t="s">
        <v>4334</v>
      </c>
    </row>
    <row r="439" spans="1:6" ht="180" x14ac:dyDescent="0.25">
      <c r="A439" s="7">
        <v>21094360</v>
      </c>
      <c r="B439" s="7">
        <v>8</v>
      </c>
      <c r="C439" s="8" t="s">
        <v>516</v>
      </c>
      <c r="D439" s="7" t="s">
        <v>4089</v>
      </c>
      <c r="E439" s="8" t="s">
        <v>517</v>
      </c>
      <c r="F439" s="7" t="s">
        <v>4334</v>
      </c>
    </row>
    <row r="440" spans="1:6" ht="45" x14ac:dyDescent="0.25">
      <c r="A440" s="7">
        <v>21094360</v>
      </c>
      <c r="B440" s="7">
        <v>9</v>
      </c>
      <c r="C440" s="8" t="s">
        <v>518</v>
      </c>
      <c r="D440" s="7" t="s">
        <v>4274</v>
      </c>
      <c r="E440" s="8" t="s">
        <v>519</v>
      </c>
      <c r="F440" s="7" t="s">
        <v>4663</v>
      </c>
    </row>
    <row r="441" spans="1:6" ht="105" x14ac:dyDescent="0.25">
      <c r="A441" s="7">
        <v>21094360</v>
      </c>
      <c r="B441" s="7">
        <v>10</v>
      </c>
      <c r="C441" s="8" t="s">
        <v>520</v>
      </c>
      <c r="D441" s="7" t="s">
        <v>4397</v>
      </c>
      <c r="E441" s="8" t="s">
        <v>521</v>
      </c>
      <c r="F441" s="7" t="s">
        <v>4620</v>
      </c>
    </row>
    <row r="442" spans="1:6" ht="75" x14ac:dyDescent="0.25">
      <c r="A442" s="7">
        <v>21094360</v>
      </c>
      <c r="B442" s="7">
        <v>11</v>
      </c>
      <c r="C442" s="8" t="s">
        <v>522</v>
      </c>
      <c r="D442" s="7" t="s">
        <v>4230</v>
      </c>
    </row>
    <row r="443" spans="1:6" ht="60" x14ac:dyDescent="0.25">
      <c r="A443" s="7">
        <v>21128758</v>
      </c>
      <c r="B443" s="7">
        <v>1</v>
      </c>
      <c r="C443" s="8" t="s">
        <v>523</v>
      </c>
      <c r="D443" s="7" t="s">
        <v>4297</v>
      </c>
    </row>
    <row r="444" spans="1:6" ht="105" x14ac:dyDescent="0.25">
      <c r="A444" s="7">
        <v>21128758</v>
      </c>
      <c r="B444" s="7">
        <v>2</v>
      </c>
      <c r="C444" s="8" t="s">
        <v>524</v>
      </c>
      <c r="D444" s="7" t="s">
        <v>4295</v>
      </c>
    </row>
    <row r="445" spans="1:6" ht="30" x14ac:dyDescent="0.25">
      <c r="A445" s="7">
        <v>21128758</v>
      </c>
      <c r="B445" s="7">
        <v>3</v>
      </c>
      <c r="C445" s="8" t="s">
        <v>302</v>
      </c>
      <c r="D445" s="7">
        <v>11</v>
      </c>
    </row>
    <row r="446" spans="1:6" ht="30" x14ac:dyDescent="0.25">
      <c r="A446" s="7">
        <v>21128758</v>
      </c>
      <c r="B446" s="7">
        <v>4</v>
      </c>
      <c r="C446" s="8" t="s">
        <v>525</v>
      </c>
      <c r="D446" s="7" t="s">
        <v>4148</v>
      </c>
    </row>
    <row r="447" spans="1:6" ht="120" x14ac:dyDescent="0.25">
      <c r="A447" s="7">
        <v>21128758</v>
      </c>
      <c r="B447" s="7">
        <v>5</v>
      </c>
      <c r="C447" s="8" t="s">
        <v>526</v>
      </c>
      <c r="D447" s="7" t="s">
        <v>4082</v>
      </c>
    </row>
    <row r="448" spans="1:6" ht="75" x14ac:dyDescent="0.25">
      <c r="A448" s="7">
        <v>21128758</v>
      </c>
      <c r="B448" s="7">
        <v>6</v>
      </c>
      <c r="C448" s="8" t="s">
        <v>527</v>
      </c>
      <c r="D448" s="7" t="s">
        <v>4397</v>
      </c>
    </row>
    <row r="449" spans="1:6" ht="75" x14ac:dyDescent="0.25">
      <c r="A449" s="7">
        <v>21128758</v>
      </c>
      <c r="B449" s="7">
        <v>7</v>
      </c>
      <c r="C449" s="8" t="s">
        <v>528</v>
      </c>
      <c r="D449" s="7" t="s">
        <v>4419</v>
      </c>
    </row>
    <row r="450" spans="1:6" ht="75" x14ac:dyDescent="0.25">
      <c r="A450" s="7">
        <v>21128758</v>
      </c>
      <c r="B450" s="7">
        <v>8</v>
      </c>
      <c r="C450" s="8" t="s">
        <v>529</v>
      </c>
      <c r="D450" s="7" t="s">
        <v>4082</v>
      </c>
    </row>
    <row r="451" spans="1:6" ht="75" x14ac:dyDescent="0.25">
      <c r="A451" s="7">
        <v>21128758</v>
      </c>
      <c r="B451" s="7">
        <v>9</v>
      </c>
      <c r="C451" s="8" t="s">
        <v>530</v>
      </c>
      <c r="D451" s="7" t="s">
        <v>4461</v>
      </c>
    </row>
    <row r="452" spans="1:6" ht="90" x14ac:dyDescent="0.25">
      <c r="A452" s="7">
        <v>21128758</v>
      </c>
      <c r="B452" s="7">
        <v>10</v>
      </c>
      <c r="C452" s="8" t="s">
        <v>531</v>
      </c>
      <c r="D452" s="7">
        <v>11</v>
      </c>
    </row>
    <row r="453" spans="1:6" ht="90" x14ac:dyDescent="0.25">
      <c r="A453" s="7">
        <v>21128758</v>
      </c>
      <c r="B453" s="7">
        <v>11</v>
      </c>
      <c r="C453" s="8" t="s">
        <v>532</v>
      </c>
      <c r="D453" s="7" t="s">
        <v>4096</v>
      </c>
    </row>
    <row r="454" spans="1:6" ht="90" x14ac:dyDescent="0.25">
      <c r="A454" s="7">
        <v>21128758</v>
      </c>
      <c r="B454" s="7">
        <v>12</v>
      </c>
      <c r="C454" s="8" t="s">
        <v>533</v>
      </c>
      <c r="D454" s="7" t="s">
        <v>4305</v>
      </c>
    </row>
    <row r="455" spans="1:6" ht="75" x14ac:dyDescent="0.25">
      <c r="A455" s="7">
        <v>21128758</v>
      </c>
      <c r="B455" s="7">
        <v>13</v>
      </c>
      <c r="C455" s="8" t="s">
        <v>534</v>
      </c>
      <c r="D455" s="7" t="s">
        <v>4461</v>
      </c>
    </row>
    <row r="456" spans="1:6" ht="120" x14ac:dyDescent="0.25">
      <c r="A456" s="7">
        <v>21128758</v>
      </c>
      <c r="B456" s="7">
        <v>14</v>
      </c>
      <c r="C456" s="8" t="s">
        <v>535</v>
      </c>
      <c r="D456" s="7" t="s">
        <v>4195</v>
      </c>
      <c r="E456" s="8" t="s">
        <v>536</v>
      </c>
      <c r="F456" s="7" t="s">
        <v>4793</v>
      </c>
    </row>
  </sheetData>
  <autoFilter ref="B1:B456"/>
  <mergeCells count="1">
    <mergeCell ref="A1:H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3"/>
  <sheetViews>
    <sheetView zoomScaleNormal="100" workbookViewId="0">
      <selection activeCell="E74" sqref="E74"/>
    </sheetView>
  </sheetViews>
  <sheetFormatPr defaultRowHeight="15" x14ac:dyDescent="0.25"/>
  <cols>
    <col min="1" max="1" width="11" style="7" customWidth="1"/>
    <col min="2" max="2" width="3.5703125" style="7" customWidth="1"/>
    <col min="3" max="3" width="28.42578125" style="8" customWidth="1"/>
    <col min="4" max="4" width="23.5703125" style="7" customWidth="1"/>
    <col min="5" max="5" width="18.28515625" style="8" customWidth="1"/>
    <col min="6" max="6" width="18.140625" style="8" customWidth="1"/>
    <col min="7" max="7" width="18.7109375" style="8" customWidth="1"/>
    <col min="8" max="8" width="18.140625" style="8" customWidth="1"/>
    <col min="9" max="9" width="20.42578125" style="8" customWidth="1"/>
    <col min="10" max="10" width="18.5703125" style="7" customWidth="1"/>
    <col min="11" max="11" width="4.140625" style="1" customWidth="1"/>
    <col min="12" max="12" width="9.140625" style="69"/>
    <col min="13" max="13" width="20.85546875" style="69" customWidth="1"/>
    <col min="14" max="19" width="9.140625" style="69"/>
    <col min="20" max="16384" width="9.140625" style="7"/>
  </cols>
  <sheetData>
    <row r="1" spans="1:17" x14ac:dyDescent="0.25">
      <c r="A1" s="91" t="s">
        <v>1</v>
      </c>
      <c r="B1" s="91"/>
      <c r="C1" s="91"/>
      <c r="D1" s="91"/>
      <c r="E1" s="91"/>
      <c r="F1" s="91"/>
      <c r="G1" s="53"/>
      <c r="H1" s="53"/>
      <c r="I1" s="53"/>
      <c r="J1" s="54"/>
    </row>
    <row r="2" spans="1:17" ht="45" x14ac:dyDescent="0.25">
      <c r="A2" s="7">
        <v>17617500</v>
      </c>
      <c r="B2" s="7">
        <v>1</v>
      </c>
      <c r="C2" s="8" t="s">
        <v>537</v>
      </c>
      <c r="D2" s="7" t="s">
        <v>4471</v>
      </c>
      <c r="M2" s="70"/>
    </row>
    <row r="3" spans="1:17" ht="120" x14ac:dyDescent="0.25">
      <c r="A3" s="7">
        <v>17617500</v>
      </c>
      <c r="B3" s="7">
        <v>2</v>
      </c>
      <c r="C3" s="8" t="s">
        <v>538</v>
      </c>
      <c r="D3" s="7" t="s">
        <v>4087</v>
      </c>
      <c r="M3" s="70"/>
    </row>
    <row r="4" spans="1:17" ht="90" x14ac:dyDescent="0.25">
      <c r="A4" s="7">
        <v>17617500</v>
      </c>
      <c r="B4" s="7">
        <v>3</v>
      </c>
      <c r="C4" s="8" t="s">
        <v>539</v>
      </c>
      <c r="D4" s="7" t="s">
        <v>4076</v>
      </c>
      <c r="M4" s="70"/>
      <c r="O4" s="71"/>
      <c r="P4" s="71"/>
      <c r="Q4" s="71"/>
    </row>
    <row r="5" spans="1:17" ht="90" x14ac:dyDescent="0.25">
      <c r="A5" s="7">
        <v>17617500</v>
      </c>
      <c r="B5" s="7">
        <v>4</v>
      </c>
      <c r="C5" s="8" t="s">
        <v>540</v>
      </c>
      <c r="D5" s="7" t="s">
        <v>4471</v>
      </c>
      <c r="M5" s="70"/>
      <c r="O5" s="71"/>
      <c r="P5" s="71"/>
      <c r="Q5" s="71"/>
    </row>
    <row r="6" spans="1:17" ht="90" x14ac:dyDescent="0.25">
      <c r="A6" s="7">
        <v>17617500</v>
      </c>
      <c r="B6" s="7">
        <v>5</v>
      </c>
      <c r="C6" s="8" t="s">
        <v>541</v>
      </c>
      <c r="D6" s="7" t="s">
        <v>4744</v>
      </c>
      <c r="M6" s="70"/>
    </row>
    <row r="7" spans="1:17" ht="105" x14ac:dyDescent="0.25">
      <c r="A7" s="7">
        <v>17617500</v>
      </c>
      <c r="B7" s="7">
        <v>6</v>
      </c>
      <c r="C7" s="8" t="s">
        <v>542</v>
      </c>
      <c r="D7" s="7" t="s">
        <v>4253</v>
      </c>
    </row>
    <row r="8" spans="1:17" ht="90" x14ac:dyDescent="0.25">
      <c r="A8" s="7">
        <v>17617500</v>
      </c>
      <c r="B8" s="7">
        <v>7</v>
      </c>
      <c r="C8" s="8" t="s">
        <v>543</v>
      </c>
      <c r="D8" s="7" t="s">
        <v>4076</v>
      </c>
    </row>
    <row r="9" spans="1:17" ht="75" x14ac:dyDescent="0.25">
      <c r="A9" s="7">
        <v>17617500</v>
      </c>
      <c r="B9" s="7">
        <v>8</v>
      </c>
      <c r="C9" s="8" t="s">
        <v>544</v>
      </c>
      <c r="D9" s="7" t="s">
        <v>4076</v>
      </c>
    </row>
    <row r="10" spans="1:17" ht="105" x14ac:dyDescent="0.25">
      <c r="A10" s="7">
        <v>17617500</v>
      </c>
      <c r="B10" s="7">
        <v>9</v>
      </c>
      <c r="C10" s="8" t="s">
        <v>545</v>
      </c>
      <c r="D10" s="7" t="s">
        <v>4116</v>
      </c>
    </row>
    <row r="11" spans="1:17" ht="75" x14ac:dyDescent="0.25">
      <c r="A11" s="7">
        <v>17617500</v>
      </c>
      <c r="B11" s="7">
        <v>10</v>
      </c>
      <c r="C11" s="8" t="s">
        <v>546</v>
      </c>
      <c r="D11" s="7" t="s">
        <v>4079</v>
      </c>
    </row>
    <row r="12" spans="1:17" ht="90" x14ac:dyDescent="0.25">
      <c r="A12" s="7">
        <v>17617500</v>
      </c>
      <c r="B12" s="7">
        <v>11</v>
      </c>
      <c r="C12" s="8" t="s">
        <v>547</v>
      </c>
      <c r="D12" s="7" t="s">
        <v>4087</v>
      </c>
    </row>
    <row r="13" spans="1:17" ht="120" x14ac:dyDescent="0.25">
      <c r="A13" s="7">
        <v>17617500</v>
      </c>
      <c r="B13" s="7">
        <v>12</v>
      </c>
      <c r="C13" s="8" t="s">
        <v>548</v>
      </c>
      <c r="D13" s="7" t="s">
        <v>4084</v>
      </c>
    </row>
    <row r="14" spans="1:17" ht="75" x14ac:dyDescent="0.25">
      <c r="A14" s="7">
        <v>17636555</v>
      </c>
      <c r="B14" s="7">
        <v>1</v>
      </c>
      <c r="C14" s="8" t="s">
        <v>549</v>
      </c>
      <c r="D14" s="7" t="s">
        <v>4261</v>
      </c>
    </row>
    <row r="15" spans="1:17" ht="105" x14ac:dyDescent="0.25">
      <c r="A15" s="7">
        <v>17636555</v>
      </c>
      <c r="B15" s="7">
        <v>2</v>
      </c>
      <c r="C15" s="8" t="s">
        <v>550</v>
      </c>
      <c r="D15" s="7" t="s">
        <v>4232</v>
      </c>
    </row>
    <row r="16" spans="1:17" ht="120" x14ac:dyDescent="0.25">
      <c r="A16" s="7">
        <v>17636555</v>
      </c>
      <c r="B16" s="7">
        <v>3</v>
      </c>
      <c r="C16" s="8" t="s">
        <v>551</v>
      </c>
      <c r="D16" s="7" t="s">
        <v>4210</v>
      </c>
    </row>
    <row r="17" spans="1:6" ht="30" x14ac:dyDescent="0.25">
      <c r="A17" s="7">
        <v>17636555</v>
      </c>
      <c r="B17" s="7">
        <v>4</v>
      </c>
      <c r="C17" s="8" t="s">
        <v>552</v>
      </c>
      <c r="D17" s="7" t="s">
        <v>4253</v>
      </c>
    </row>
    <row r="18" spans="1:6" ht="75" x14ac:dyDescent="0.25">
      <c r="A18" s="7">
        <v>17636555</v>
      </c>
      <c r="B18" s="7">
        <v>5</v>
      </c>
      <c r="C18" s="8" t="s">
        <v>553</v>
      </c>
      <c r="D18" s="7" t="s">
        <v>4137</v>
      </c>
      <c r="E18" s="8" t="s">
        <v>554</v>
      </c>
      <c r="F18" s="8" t="s">
        <v>4761</v>
      </c>
    </row>
    <row r="19" spans="1:6" ht="120" x14ac:dyDescent="0.25">
      <c r="A19" s="7">
        <v>17636555</v>
      </c>
      <c r="B19" s="7">
        <v>6</v>
      </c>
      <c r="C19" s="8" t="s">
        <v>555</v>
      </c>
      <c r="D19" s="7" t="s">
        <v>4194</v>
      </c>
      <c r="E19" s="8" t="s">
        <v>556</v>
      </c>
      <c r="F19" s="8" t="s">
        <v>4617</v>
      </c>
    </row>
    <row r="20" spans="1:6" ht="75" x14ac:dyDescent="0.25">
      <c r="A20" s="7">
        <v>17636555</v>
      </c>
      <c r="B20" s="7">
        <v>7</v>
      </c>
      <c r="C20" s="8" t="s">
        <v>557</v>
      </c>
      <c r="D20" s="7" t="s">
        <v>4235</v>
      </c>
    </row>
    <row r="21" spans="1:6" ht="30" x14ac:dyDescent="0.25">
      <c r="A21" s="7">
        <v>17636555</v>
      </c>
      <c r="B21" s="7">
        <v>8</v>
      </c>
      <c r="C21" s="8" t="s">
        <v>558</v>
      </c>
      <c r="D21" s="7" t="s">
        <v>4340</v>
      </c>
    </row>
    <row r="22" spans="1:6" ht="75" x14ac:dyDescent="0.25">
      <c r="A22" s="7">
        <v>17636555</v>
      </c>
      <c r="B22" s="7">
        <v>9</v>
      </c>
      <c r="C22" s="8" t="s">
        <v>559</v>
      </c>
      <c r="D22" s="7" t="s">
        <v>4725</v>
      </c>
    </row>
    <row r="23" spans="1:6" ht="45" x14ac:dyDescent="0.25">
      <c r="A23" s="7">
        <v>17636555</v>
      </c>
      <c r="B23" s="7">
        <v>10</v>
      </c>
      <c r="C23" s="8" t="s">
        <v>560</v>
      </c>
      <c r="D23" s="7" t="s">
        <v>4341</v>
      </c>
      <c r="E23" s="8" t="s">
        <v>561</v>
      </c>
      <c r="F23" s="8" t="s">
        <v>4371</v>
      </c>
    </row>
    <row r="24" spans="1:6" ht="60" x14ac:dyDescent="0.25">
      <c r="A24" s="7">
        <v>17692552</v>
      </c>
      <c r="B24" s="7">
        <v>1</v>
      </c>
      <c r="C24" s="8" t="s">
        <v>562</v>
      </c>
      <c r="D24" s="7" t="s">
        <v>4084</v>
      </c>
    </row>
    <row r="25" spans="1:6" ht="120" x14ac:dyDescent="0.25">
      <c r="A25" s="7">
        <v>17692552</v>
      </c>
      <c r="B25" s="7">
        <v>2</v>
      </c>
      <c r="C25" s="8" t="s">
        <v>563</v>
      </c>
      <c r="D25" s="7" t="s">
        <v>4342</v>
      </c>
    </row>
    <row r="26" spans="1:6" ht="120" x14ac:dyDescent="0.25">
      <c r="A26" s="7">
        <v>17692552</v>
      </c>
      <c r="B26" s="7">
        <v>3</v>
      </c>
      <c r="C26" s="8" t="s">
        <v>564</v>
      </c>
      <c r="D26" s="7" t="s">
        <v>4117</v>
      </c>
      <c r="E26" s="8" t="s">
        <v>565</v>
      </c>
      <c r="F26" s="8" t="s">
        <v>4762</v>
      </c>
    </row>
    <row r="27" spans="1:6" ht="105" x14ac:dyDescent="0.25">
      <c r="A27" s="7">
        <v>17692552</v>
      </c>
      <c r="B27" s="7">
        <v>4</v>
      </c>
      <c r="C27" s="8" t="s">
        <v>566</v>
      </c>
      <c r="D27" s="7" t="s">
        <v>4083</v>
      </c>
    </row>
    <row r="28" spans="1:6" ht="60" x14ac:dyDescent="0.25">
      <c r="A28" s="7">
        <v>17692552</v>
      </c>
      <c r="B28" s="7">
        <v>5</v>
      </c>
      <c r="C28" s="8" t="s">
        <v>567</v>
      </c>
      <c r="D28" s="7" t="s">
        <v>4206</v>
      </c>
    </row>
    <row r="29" spans="1:6" ht="90" x14ac:dyDescent="0.25">
      <c r="A29" s="7">
        <v>17692552</v>
      </c>
      <c r="B29" s="7">
        <v>6</v>
      </c>
      <c r="C29" s="8" t="s">
        <v>568</v>
      </c>
      <c r="D29" s="7" t="s">
        <v>4301</v>
      </c>
    </row>
    <row r="30" spans="1:6" ht="45" x14ac:dyDescent="0.25">
      <c r="A30" s="7">
        <v>17692552</v>
      </c>
      <c r="B30" s="7">
        <v>7</v>
      </c>
      <c r="C30" s="8" t="s">
        <v>569</v>
      </c>
      <c r="D30" s="7">
        <v>11</v>
      </c>
    </row>
    <row r="31" spans="1:6" ht="45" x14ac:dyDescent="0.25">
      <c r="A31" s="7">
        <v>17692552</v>
      </c>
      <c r="B31" s="7">
        <v>8</v>
      </c>
      <c r="C31" s="8" t="s">
        <v>570</v>
      </c>
      <c r="D31" s="7" t="s">
        <v>4393</v>
      </c>
    </row>
    <row r="32" spans="1:6" ht="60" x14ac:dyDescent="0.25">
      <c r="A32" s="7">
        <v>17692552</v>
      </c>
      <c r="B32" s="7">
        <v>9</v>
      </c>
      <c r="C32" s="8" t="s">
        <v>571</v>
      </c>
      <c r="D32" s="7" t="s">
        <v>4077</v>
      </c>
    </row>
    <row r="33" spans="1:8" ht="60" x14ac:dyDescent="0.25">
      <c r="A33" s="7">
        <v>17692552</v>
      </c>
      <c r="B33" s="7">
        <v>10</v>
      </c>
      <c r="C33" s="8" t="s">
        <v>572</v>
      </c>
      <c r="D33" s="7" t="s">
        <v>4083</v>
      </c>
    </row>
    <row r="34" spans="1:8" ht="30" x14ac:dyDescent="0.25">
      <c r="A34" s="7">
        <v>17692552</v>
      </c>
      <c r="B34" s="7">
        <v>11</v>
      </c>
      <c r="C34" s="8" t="s">
        <v>573</v>
      </c>
      <c r="D34" s="7" t="s">
        <v>4090</v>
      </c>
    </row>
    <row r="35" spans="1:8" ht="45" x14ac:dyDescent="0.25">
      <c r="A35" s="7">
        <v>17692552</v>
      </c>
      <c r="B35" s="7">
        <v>12</v>
      </c>
      <c r="C35" s="8" t="s">
        <v>574</v>
      </c>
      <c r="D35" s="7" t="s">
        <v>4301</v>
      </c>
    </row>
    <row r="36" spans="1:8" ht="45" x14ac:dyDescent="0.25">
      <c r="A36" s="7">
        <v>17692552</v>
      </c>
      <c r="B36" s="7">
        <v>13</v>
      </c>
      <c r="C36" s="8" t="s">
        <v>575</v>
      </c>
      <c r="D36" s="7" t="s">
        <v>4419</v>
      </c>
      <c r="E36" s="8" t="s">
        <v>576</v>
      </c>
      <c r="F36" s="8" t="s">
        <v>4763</v>
      </c>
      <c r="G36" s="8" t="s">
        <v>577</v>
      </c>
      <c r="H36" s="7" t="s">
        <v>4779</v>
      </c>
    </row>
    <row r="37" spans="1:8" ht="45" x14ac:dyDescent="0.25">
      <c r="A37" s="7">
        <v>17692552</v>
      </c>
      <c r="B37" s="7">
        <v>14</v>
      </c>
      <c r="C37" s="8" t="s">
        <v>578</v>
      </c>
      <c r="D37" s="7" t="s">
        <v>4230</v>
      </c>
    </row>
    <row r="38" spans="1:8" ht="90" x14ac:dyDescent="0.25">
      <c r="A38" s="7">
        <v>17692552</v>
      </c>
      <c r="B38" s="7">
        <v>15</v>
      </c>
      <c r="C38" s="8" t="s">
        <v>579</v>
      </c>
      <c r="D38" s="7" t="s">
        <v>4128</v>
      </c>
    </row>
    <row r="39" spans="1:8" ht="60" x14ac:dyDescent="0.25">
      <c r="A39" s="7">
        <v>17698822</v>
      </c>
      <c r="B39" s="7">
        <v>1</v>
      </c>
      <c r="C39" s="8" t="s">
        <v>580</v>
      </c>
      <c r="D39" s="7" t="s">
        <v>4397</v>
      </c>
    </row>
    <row r="40" spans="1:8" ht="105" x14ac:dyDescent="0.25">
      <c r="A40" s="7">
        <v>17698822</v>
      </c>
      <c r="B40" s="7">
        <v>2</v>
      </c>
      <c r="C40" s="8" t="s">
        <v>581</v>
      </c>
      <c r="D40" s="7" t="s">
        <v>4160</v>
      </c>
    </row>
    <row r="41" spans="1:8" ht="90" x14ac:dyDescent="0.25">
      <c r="A41" s="7">
        <v>17698822</v>
      </c>
      <c r="B41" s="7">
        <v>3</v>
      </c>
      <c r="C41" s="8" t="s">
        <v>582</v>
      </c>
      <c r="D41" s="7" t="s">
        <v>4343</v>
      </c>
    </row>
    <row r="42" spans="1:8" ht="75" x14ac:dyDescent="0.25">
      <c r="A42" s="7">
        <v>17698822</v>
      </c>
      <c r="B42" s="7">
        <v>4</v>
      </c>
      <c r="C42" s="8" t="s">
        <v>583</v>
      </c>
      <c r="D42" s="7" t="s">
        <v>4691</v>
      </c>
    </row>
    <row r="43" spans="1:8" ht="90" x14ac:dyDescent="0.25">
      <c r="A43" s="7">
        <v>17698822</v>
      </c>
      <c r="B43" s="7">
        <v>5</v>
      </c>
      <c r="C43" s="8" t="s">
        <v>584</v>
      </c>
      <c r="D43" s="7" t="s">
        <v>4253</v>
      </c>
    </row>
    <row r="44" spans="1:8" ht="60" x14ac:dyDescent="0.25">
      <c r="A44" s="7">
        <v>17698822</v>
      </c>
      <c r="B44" s="7">
        <v>6</v>
      </c>
      <c r="C44" s="8" t="s">
        <v>585</v>
      </c>
      <c r="D44" s="7">
        <v>11</v>
      </c>
    </row>
    <row r="45" spans="1:8" ht="75" x14ac:dyDescent="0.25">
      <c r="A45" s="7">
        <v>17698822</v>
      </c>
      <c r="B45" s="7">
        <v>7</v>
      </c>
      <c r="C45" s="8" t="s">
        <v>586</v>
      </c>
      <c r="D45" s="7" t="s">
        <v>4263</v>
      </c>
    </row>
    <row r="46" spans="1:8" ht="45" x14ac:dyDescent="0.25">
      <c r="A46" s="7">
        <v>17698822</v>
      </c>
      <c r="B46" s="7">
        <v>8</v>
      </c>
      <c r="C46" s="8" t="s">
        <v>587</v>
      </c>
      <c r="D46" s="7" t="s">
        <v>4253</v>
      </c>
    </row>
    <row r="47" spans="1:8" ht="60" x14ac:dyDescent="0.25">
      <c r="A47" s="7">
        <v>17698822</v>
      </c>
      <c r="B47" s="7">
        <v>9</v>
      </c>
      <c r="C47" s="8" t="s">
        <v>588</v>
      </c>
      <c r="D47" s="7" t="s">
        <v>4253</v>
      </c>
    </row>
    <row r="48" spans="1:8" ht="60" x14ac:dyDescent="0.25">
      <c r="A48" s="7">
        <v>17698822</v>
      </c>
      <c r="B48" s="7">
        <v>10</v>
      </c>
      <c r="C48" s="8" t="s">
        <v>589</v>
      </c>
      <c r="D48" s="7" t="s">
        <v>4126</v>
      </c>
    </row>
    <row r="49" spans="1:8" ht="165" x14ac:dyDescent="0.25">
      <c r="A49" s="7">
        <v>17698822</v>
      </c>
      <c r="B49" s="7">
        <v>11</v>
      </c>
      <c r="C49" s="8" t="s">
        <v>590</v>
      </c>
      <c r="D49" s="7" t="s">
        <v>4116</v>
      </c>
    </row>
    <row r="50" spans="1:8" ht="105" x14ac:dyDescent="0.25">
      <c r="A50" s="7">
        <v>17698822</v>
      </c>
      <c r="B50" s="7">
        <v>12</v>
      </c>
      <c r="C50" s="8" t="s">
        <v>591</v>
      </c>
      <c r="D50" s="7" t="s">
        <v>4206</v>
      </c>
    </row>
    <row r="51" spans="1:8" ht="105" x14ac:dyDescent="0.25">
      <c r="A51" s="7">
        <v>17698822</v>
      </c>
      <c r="B51" s="7">
        <v>13</v>
      </c>
      <c r="C51" s="8" t="s">
        <v>592</v>
      </c>
      <c r="D51" s="7" t="s">
        <v>4084</v>
      </c>
    </row>
    <row r="52" spans="1:8" ht="60" x14ac:dyDescent="0.25">
      <c r="A52" s="7">
        <v>17698822</v>
      </c>
      <c r="B52" s="7">
        <v>14</v>
      </c>
      <c r="C52" s="8" t="s">
        <v>593</v>
      </c>
      <c r="D52" s="7" t="s">
        <v>4455</v>
      </c>
    </row>
    <row r="53" spans="1:8" ht="45" x14ac:dyDescent="0.25">
      <c r="A53" s="7">
        <v>17714844</v>
      </c>
      <c r="B53" s="7">
        <v>1</v>
      </c>
      <c r="C53" s="8" t="s">
        <v>594</v>
      </c>
      <c r="D53" s="7" t="s">
        <v>4297</v>
      </c>
    </row>
    <row r="54" spans="1:8" ht="90" x14ac:dyDescent="0.25">
      <c r="A54" s="7">
        <v>17714844</v>
      </c>
      <c r="B54" s="7">
        <v>2</v>
      </c>
      <c r="C54" s="8" t="s">
        <v>595</v>
      </c>
      <c r="D54" s="7" t="s">
        <v>4299</v>
      </c>
    </row>
    <row r="55" spans="1:8" ht="60" x14ac:dyDescent="0.25">
      <c r="A55" s="7">
        <v>17714844</v>
      </c>
      <c r="B55" s="7">
        <v>3</v>
      </c>
      <c r="C55" s="8" t="s">
        <v>596</v>
      </c>
      <c r="D55" s="7" t="s">
        <v>4203</v>
      </c>
    </row>
    <row r="56" spans="1:8" ht="90" x14ac:dyDescent="0.25">
      <c r="A56" s="7">
        <v>17714844</v>
      </c>
      <c r="B56" s="7">
        <v>4</v>
      </c>
      <c r="C56" s="8" t="s">
        <v>597</v>
      </c>
      <c r="D56" s="7" t="s">
        <v>4276</v>
      </c>
    </row>
    <row r="57" spans="1:8" ht="75" x14ac:dyDescent="0.25">
      <c r="A57" s="7">
        <v>17714844</v>
      </c>
      <c r="B57" s="7">
        <v>5</v>
      </c>
      <c r="C57" s="8" t="s">
        <v>598</v>
      </c>
      <c r="D57" s="7" t="s">
        <v>4076</v>
      </c>
    </row>
    <row r="58" spans="1:8" ht="105" x14ac:dyDescent="0.25">
      <c r="A58" s="7">
        <v>17714844</v>
      </c>
      <c r="B58" s="7">
        <v>6</v>
      </c>
      <c r="C58" s="8" t="s">
        <v>599</v>
      </c>
      <c r="D58" s="7" t="s">
        <v>4082</v>
      </c>
    </row>
    <row r="59" spans="1:8" ht="90" x14ac:dyDescent="0.25">
      <c r="A59" s="7">
        <v>17714844</v>
      </c>
      <c r="B59" s="7">
        <v>7</v>
      </c>
      <c r="C59" s="8" t="s">
        <v>600</v>
      </c>
      <c r="D59" s="7" t="s">
        <v>4263</v>
      </c>
    </row>
    <row r="60" spans="1:8" ht="75" x14ac:dyDescent="0.25">
      <c r="A60" s="7">
        <v>17714844</v>
      </c>
      <c r="B60" s="7">
        <v>8</v>
      </c>
      <c r="C60" s="8" t="s">
        <v>601</v>
      </c>
      <c r="D60" s="7">
        <v>11</v>
      </c>
    </row>
    <row r="61" spans="1:8" ht="90" x14ac:dyDescent="0.25">
      <c r="A61" s="7">
        <v>17714844</v>
      </c>
      <c r="B61" s="7">
        <v>9</v>
      </c>
      <c r="C61" s="8" t="s">
        <v>602</v>
      </c>
      <c r="D61" s="7" t="s">
        <v>4301</v>
      </c>
    </row>
    <row r="62" spans="1:8" ht="60" x14ac:dyDescent="0.25">
      <c r="A62" s="7">
        <v>17714844</v>
      </c>
      <c r="B62" s="7">
        <v>10</v>
      </c>
      <c r="C62" s="8" t="s">
        <v>603</v>
      </c>
      <c r="D62" s="7" t="s">
        <v>4198</v>
      </c>
    </row>
    <row r="63" spans="1:8" ht="45" x14ac:dyDescent="0.25">
      <c r="A63" s="7">
        <v>17714844</v>
      </c>
      <c r="B63" s="7">
        <v>11</v>
      </c>
      <c r="C63" s="8" t="s">
        <v>604</v>
      </c>
      <c r="D63" s="7" t="s">
        <v>4745</v>
      </c>
    </row>
    <row r="64" spans="1:8" ht="45" x14ac:dyDescent="0.25">
      <c r="A64" s="7">
        <v>17714844</v>
      </c>
      <c r="B64" s="7">
        <v>12</v>
      </c>
      <c r="C64" s="8" t="s">
        <v>605</v>
      </c>
      <c r="D64" s="7" t="s">
        <v>4301</v>
      </c>
      <c r="E64" s="8" t="s">
        <v>606</v>
      </c>
      <c r="F64" s="8" t="s">
        <v>4372</v>
      </c>
      <c r="G64" s="8" t="s">
        <v>607</v>
      </c>
      <c r="H64" s="7" t="s">
        <v>4780</v>
      </c>
    </row>
    <row r="65" spans="1:6" ht="75" x14ac:dyDescent="0.25">
      <c r="A65" s="7">
        <v>17714844</v>
      </c>
      <c r="B65" s="7">
        <v>13</v>
      </c>
      <c r="C65" s="8" t="s">
        <v>608</v>
      </c>
      <c r="D65" s="7" t="s">
        <v>4287</v>
      </c>
      <c r="E65" s="8" t="s">
        <v>609</v>
      </c>
      <c r="F65" s="8" t="s">
        <v>4668</v>
      </c>
    </row>
    <row r="66" spans="1:6" ht="60" x14ac:dyDescent="0.25">
      <c r="A66" s="7">
        <v>17714844</v>
      </c>
      <c r="B66" s="7">
        <v>14</v>
      </c>
      <c r="C66" s="8" t="s">
        <v>610</v>
      </c>
      <c r="D66" s="7" t="s">
        <v>4746</v>
      </c>
    </row>
    <row r="67" spans="1:6" ht="60" x14ac:dyDescent="0.25">
      <c r="A67" s="7">
        <v>17768174</v>
      </c>
      <c r="B67" s="7">
        <v>1</v>
      </c>
      <c r="C67" s="8" t="s">
        <v>611</v>
      </c>
      <c r="D67" s="7" t="s">
        <v>4301</v>
      </c>
    </row>
    <row r="68" spans="1:6" ht="75" x14ac:dyDescent="0.25">
      <c r="A68" s="7">
        <v>17768174</v>
      </c>
      <c r="B68" s="7">
        <v>2</v>
      </c>
      <c r="C68" s="8" t="s">
        <v>612</v>
      </c>
      <c r="D68" s="7" t="s">
        <v>4344</v>
      </c>
    </row>
    <row r="69" spans="1:6" ht="75" x14ac:dyDescent="0.25">
      <c r="A69" s="7">
        <v>17768174</v>
      </c>
      <c r="B69" s="7">
        <v>3</v>
      </c>
      <c r="C69" s="8" t="s">
        <v>613</v>
      </c>
      <c r="D69" s="7" t="s">
        <v>4472</v>
      </c>
    </row>
    <row r="70" spans="1:6" ht="135" x14ac:dyDescent="0.25">
      <c r="A70" s="7">
        <v>17768174</v>
      </c>
      <c r="B70" s="7">
        <v>4</v>
      </c>
      <c r="C70" s="8" t="s">
        <v>614</v>
      </c>
      <c r="D70" s="7">
        <v>11</v>
      </c>
    </row>
    <row r="71" spans="1:6" ht="75" x14ac:dyDescent="0.25">
      <c r="A71" s="7">
        <v>17768174</v>
      </c>
      <c r="B71" s="7">
        <v>5</v>
      </c>
      <c r="C71" s="8" t="s">
        <v>615</v>
      </c>
      <c r="D71" s="7">
        <v>11</v>
      </c>
    </row>
    <row r="72" spans="1:6" ht="105" x14ac:dyDescent="0.25">
      <c r="A72" s="7">
        <v>17768174</v>
      </c>
      <c r="B72" s="7">
        <v>6</v>
      </c>
      <c r="C72" s="8" t="s">
        <v>616</v>
      </c>
      <c r="D72" s="7" t="s">
        <v>4263</v>
      </c>
    </row>
    <row r="73" spans="1:6" ht="30" x14ac:dyDescent="0.25">
      <c r="A73" s="7">
        <v>17768174</v>
      </c>
      <c r="B73" s="7">
        <v>7</v>
      </c>
      <c r="C73" s="8" t="s">
        <v>617</v>
      </c>
      <c r="D73" s="7" t="s">
        <v>4076</v>
      </c>
    </row>
    <row r="74" spans="1:6" ht="90" x14ac:dyDescent="0.25">
      <c r="A74" s="7">
        <v>17768174</v>
      </c>
      <c r="B74" s="7">
        <v>8</v>
      </c>
      <c r="C74" s="8" t="s">
        <v>618</v>
      </c>
      <c r="D74" s="7" t="s">
        <v>4097</v>
      </c>
    </row>
    <row r="75" spans="1:6" ht="90" x14ac:dyDescent="0.25">
      <c r="A75" s="7">
        <v>17768174</v>
      </c>
      <c r="B75" s="7">
        <v>9</v>
      </c>
      <c r="C75" s="8" t="s">
        <v>619</v>
      </c>
      <c r="D75" s="7" t="s">
        <v>4089</v>
      </c>
    </row>
    <row r="76" spans="1:6" ht="90" x14ac:dyDescent="0.25">
      <c r="A76" s="7">
        <v>17768174</v>
      </c>
      <c r="B76" s="7">
        <v>10</v>
      </c>
      <c r="C76" s="8" t="s">
        <v>620</v>
      </c>
      <c r="D76" s="7" t="s">
        <v>4096</v>
      </c>
    </row>
    <row r="77" spans="1:6" ht="60" x14ac:dyDescent="0.25">
      <c r="A77" s="7">
        <v>17768174</v>
      </c>
      <c r="B77" s="7">
        <v>11</v>
      </c>
      <c r="C77" s="8" t="s">
        <v>621</v>
      </c>
      <c r="D77" s="7" t="s">
        <v>4089</v>
      </c>
    </row>
    <row r="78" spans="1:6" ht="60" x14ac:dyDescent="0.25">
      <c r="A78" s="7">
        <v>17768174</v>
      </c>
      <c r="B78" s="7">
        <v>12</v>
      </c>
      <c r="C78" s="8" t="s">
        <v>622</v>
      </c>
      <c r="D78" s="7" t="s">
        <v>4303</v>
      </c>
    </row>
    <row r="79" spans="1:6" ht="90" x14ac:dyDescent="0.25">
      <c r="A79" s="7">
        <v>17768174</v>
      </c>
      <c r="B79" s="7">
        <v>13</v>
      </c>
      <c r="C79" s="8" t="s">
        <v>623</v>
      </c>
      <c r="D79" s="7" t="s">
        <v>4301</v>
      </c>
    </row>
    <row r="80" spans="1:6" ht="60" x14ac:dyDescent="0.25">
      <c r="A80" s="7">
        <v>17768174</v>
      </c>
      <c r="B80" s="7">
        <v>14</v>
      </c>
      <c r="C80" s="8" t="s">
        <v>624</v>
      </c>
      <c r="D80" s="7" t="s">
        <v>4345</v>
      </c>
    </row>
    <row r="81" spans="1:6" ht="90" x14ac:dyDescent="0.25">
      <c r="A81" s="7">
        <v>18027988</v>
      </c>
      <c r="B81" s="7">
        <v>1</v>
      </c>
      <c r="C81" s="8" t="s">
        <v>625</v>
      </c>
      <c r="D81" s="7" t="s">
        <v>4747</v>
      </c>
    </row>
    <row r="82" spans="1:6" ht="165" x14ac:dyDescent="0.25">
      <c r="A82" s="7">
        <v>18027988</v>
      </c>
      <c r="B82" s="7">
        <v>2</v>
      </c>
      <c r="C82" s="8" t="s">
        <v>626</v>
      </c>
      <c r="D82" s="7" t="s">
        <v>4748</v>
      </c>
      <c r="E82" s="8" t="s">
        <v>627</v>
      </c>
      <c r="F82" s="8" t="s">
        <v>4764</v>
      </c>
    </row>
    <row r="83" spans="1:6" ht="75" x14ac:dyDescent="0.25">
      <c r="A83" s="7">
        <v>18027988</v>
      </c>
      <c r="B83" s="7">
        <v>3</v>
      </c>
      <c r="C83" s="8" t="s">
        <v>628</v>
      </c>
      <c r="D83" s="7" t="s">
        <v>4749</v>
      </c>
    </row>
    <row r="84" spans="1:6" ht="105" x14ac:dyDescent="0.25">
      <c r="A84" s="7">
        <v>18027988</v>
      </c>
      <c r="B84" s="7">
        <v>4</v>
      </c>
      <c r="C84" s="8" t="s">
        <v>629</v>
      </c>
      <c r="D84" s="7" t="s">
        <v>4750</v>
      </c>
    </row>
    <row r="85" spans="1:6" ht="150" x14ac:dyDescent="0.25">
      <c r="A85" s="7">
        <v>18027988</v>
      </c>
      <c r="B85" s="7">
        <v>5</v>
      </c>
      <c r="C85" s="8" t="s">
        <v>630</v>
      </c>
      <c r="D85" s="7" t="s">
        <v>4366</v>
      </c>
    </row>
    <row r="86" spans="1:6" ht="90" x14ac:dyDescent="0.25">
      <c r="A86" s="7">
        <v>18027988</v>
      </c>
      <c r="B86" s="7">
        <v>6</v>
      </c>
      <c r="C86" s="8" t="s">
        <v>631</v>
      </c>
      <c r="D86" s="7" t="s">
        <v>4346</v>
      </c>
    </row>
    <row r="87" spans="1:6" ht="60" x14ac:dyDescent="0.25">
      <c r="A87" s="7">
        <v>18027988</v>
      </c>
      <c r="B87" s="7">
        <v>7</v>
      </c>
      <c r="C87" s="8" t="s">
        <v>632</v>
      </c>
      <c r="D87" s="7" t="s">
        <v>4554</v>
      </c>
    </row>
    <row r="88" spans="1:6" ht="30" x14ac:dyDescent="0.25">
      <c r="A88" s="7">
        <v>18027988</v>
      </c>
      <c r="B88" s="7">
        <v>8</v>
      </c>
      <c r="C88" s="8" t="s">
        <v>633</v>
      </c>
      <c r="D88" s="7" t="s">
        <v>4751</v>
      </c>
    </row>
    <row r="89" spans="1:6" ht="60" x14ac:dyDescent="0.25">
      <c r="A89" s="7">
        <v>18027988</v>
      </c>
      <c r="B89" s="7">
        <v>9</v>
      </c>
      <c r="C89" s="8" t="s">
        <v>634</v>
      </c>
      <c r="D89" s="7" t="s">
        <v>4752</v>
      </c>
    </row>
    <row r="90" spans="1:6" ht="75" x14ac:dyDescent="0.25">
      <c r="A90" s="7">
        <v>18035866</v>
      </c>
      <c r="B90" s="7">
        <v>1</v>
      </c>
      <c r="C90" s="8" t="s">
        <v>635</v>
      </c>
      <c r="D90" s="7" t="s">
        <v>4147</v>
      </c>
    </row>
    <row r="91" spans="1:6" ht="150" x14ac:dyDescent="0.25">
      <c r="A91" s="7">
        <v>18035866</v>
      </c>
      <c r="B91" s="7">
        <v>2</v>
      </c>
      <c r="C91" s="8" t="s">
        <v>636</v>
      </c>
      <c r="D91" s="7" t="s">
        <v>4101</v>
      </c>
      <c r="E91" s="8" t="s">
        <v>637</v>
      </c>
      <c r="F91" s="8" t="s">
        <v>4373</v>
      </c>
    </row>
    <row r="92" spans="1:6" ht="240" x14ac:dyDescent="0.25">
      <c r="A92" s="7">
        <v>18035866</v>
      </c>
      <c r="B92" s="7">
        <v>3</v>
      </c>
      <c r="C92" s="8" t="s">
        <v>638</v>
      </c>
      <c r="D92" s="7" t="s">
        <v>4472</v>
      </c>
    </row>
    <row r="93" spans="1:6" ht="120" x14ac:dyDescent="0.25">
      <c r="A93" s="7">
        <v>18035866</v>
      </c>
      <c r="B93" s="7">
        <v>4</v>
      </c>
      <c r="C93" s="8" t="s">
        <v>639</v>
      </c>
      <c r="D93" s="7" t="s">
        <v>4103</v>
      </c>
    </row>
    <row r="94" spans="1:6" ht="105" x14ac:dyDescent="0.25">
      <c r="A94" s="7">
        <v>18035866</v>
      </c>
      <c r="B94" s="7">
        <v>5</v>
      </c>
      <c r="C94" s="8" t="s">
        <v>640</v>
      </c>
      <c r="D94" s="7" t="s">
        <v>4393</v>
      </c>
      <c r="E94" s="8" t="s">
        <v>641</v>
      </c>
      <c r="F94" s="8" t="s">
        <v>4765</v>
      </c>
    </row>
    <row r="95" spans="1:6" ht="75" x14ac:dyDescent="0.25">
      <c r="A95" s="7">
        <v>18035866</v>
      </c>
      <c r="B95" s="7">
        <v>6</v>
      </c>
      <c r="C95" s="8" t="s">
        <v>642</v>
      </c>
      <c r="D95" s="7" t="s">
        <v>4419</v>
      </c>
    </row>
    <row r="96" spans="1:6" ht="165" x14ac:dyDescent="0.25">
      <c r="A96" s="7">
        <v>18035866</v>
      </c>
      <c r="B96" s="7">
        <v>7</v>
      </c>
      <c r="C96" s="8" t="s">
        <v>643</v>
      </c>
      <c r="D96" s="7" t="s">
        <v>4253</v>
      </c>
    </row>
    <row r="97" spans="1:10" ht="150" x14ac:dyDescent="0.25">
      <c r="A97" s="7">
        <v>18035866</v>
      </c>
      <c r="B97" s="7">
        <v>8</v>
      </c>
      <c r="C97" s="8" t="s">
        <v>644</v>
      </c>
      <c r="D97" s="7" t="s">
        <v>4347</v>
      </c>
    </row>
    <row r="98" spans="1:10" ht="90" x14ac:dyDescent="0.25">
      <c r="A98" s="7">
        <v>18035866</v>
      </c>
      <c r="B98" s="7">
        <v>9</v>
      </c>
      <c r="C98" s="8" t="s">
        <v>645</v>
      </c>
      <c r="D98" s="7" t="s">
        <v>4348</v>
      </c>
    </row>
    <row r="99" spans="1:10" ht="105" x14ac:dyDescent="0.25">
      <c r="A99" s="7">
        <v>18035866</v>
      </c>
      <c r="B99" s="7">
        <v>10</v>
      </c>
      <c r="C99" s="8" t="s">
        <v>646</v>
      </c>
      <c r="D99" s="7" t="s">
        <v>4147</v>
      </c>
    </row>
    <row r="100" spans="1:10" ht="165" x14ac:dyDescent="0.25">
      <c r="A100" s="7">
        <v>18035866</v>
      </c>
      <c r="B100" s="7">
        <v>11</v>
      </c>
      <c r="C100" s="8" t="s">
        <v>647</v>
      </c>
      <c r="D100" s="7" t="s">
        <v>4753</v>
      </c>
    </row>
    <row r="101" spans="1:10" ht="60" x14ac:dyDescent="0.25">
      <c r="A101" s="7">
        <v>18035866</v>
      </c>
      <c r="B101" s="7">
        <v>12</v>
      </c>
      <c r="C101" s="8" t="s">
        <v>648</v>
      </c>
      <c r="D101" s="7" t="s">
        <v>4405</v>
      </c>
    </row>
    <row r="102" spans="1:10" ht="135" customHeight="1" x14ac:dyDescent="0.25">
      <c r="A102" s="7">
        <v>18035866</v>
      </c>
      <c r="B102" s="7">
        <v>13</v>
      </c>
      <c r="C102" s="8" t="s">
        <v>649</v>
      </c>
      <c r="D102" s="7" t="s">
        <v>4349</v>
      </c>
      <c r="E102" s="8" t="s">
        <v>650</v>
      </c>
      <c r="F102" s="8" t="s">
        <v>4766</v>
      </c>
      <c r="G102" s="8" t="s">
        <v>651</v>
      </c>
      <c r="H102" s="7" t="s">
        <v>4391</v>
      </c>
      <c r="I102" s="8" t="s">
        <v>652</v>
      </c>
      <c r="J102" s="7" t="s">
        <v>4781</v>
      </c>
    </row>
    <row r="103" spans="1:10" ht="75" x14ac:dyDescent="0.25">
      <c r="A103" s="7">
        <v>18035866</v>
      </c>
      <c r="B103" s="7">
        <v>14</v>
      </c>
      <c r="C103" s="8" t="s">
        <v>653</v>
      </c>
      <c r="D103" s="7" t="s">
        <v>4350</v>
      </c>
    </row>
    <row r="104" spans="1:10" ht="90" x14ac:dyDescent="0.25">
      <c r="A104" s="7">
        <v>18035866</v>
      </c>
      <c r="B104" s="7">
        <v>15</v>
      </c>
      <c r="C104" s="8" t="s">
        <v>654</v>
      </c>
      <c r="D104" s="7" t="s">
        <v>4230</v>
      </c>
    </row>
    <row r="105" spans="1:10" ht="60" x14ac:dyDescent="0.25">
      <c r="A105" s="7">
        <v>18035866</v>
      </c>
      <c r="B105" s="7">
        <v>16</v>
      </c>
      <c r="C105" s="8" t="s">
        <v>655</v>
      </c>
      <c r="D105" s="7" t="s">
        <v>4350</v>
      </c>
    </row>
    <row r="106" spans="1:10" ht="75" x14ac:dyDescent="0.25">
      <c r="A106" s="7">
        <v>18035866</v>
      </c>
      <c r="B106" s="7">
        <v>17</v>
      </c>
      <c r="C106" s="8" t="s">
        <v>656</v>
      </c>
      <c r="D106" s="7" t="s">
        <v>4275</v>
      </c>
    </row>
    <row r="107" spans="1:10" ht="90" x14ac:dyDescent="0.25">
      <c r="A107" s="7">
        <v>18037401</v>
      </c>
      <c r="B107" s="7">
        <v>1</v>
      </c>
      <c r="C107" s="8" t="s">
        <v>657</v>
      </c>
      <c r="D107" s="7" t="s">
        <v>4754</v>
      </c>
    </row>
    <row r="108" spans="1:10" ht="135" x14ac:dyDescent="0.25">
      <c r="A108" s="7">
        <v>18037401</v>
      </c>
      <c r="B108" s="7">
        <v>2</v>
      </c>
      <c r="C108" s="8" t="s">
        <v>658</v>
      </c>
      <c r="D108" s="7" t="s">
        <v>4207</v>
      </c>
    </row>
    <row r="109" spans="1:10" ht="105" x14ac:dyDescent="0.25">
      <c r="A109" s="7">
        <v>18037401</v>
      </c>
      <c r="B109" s="7">
        <v>3</v>
      </c>
      <c r="C109" s="8" t="s">
        <v>659</v>
      </c>
      <c r="D109" s="7" t="s">
        <v>4397</v>
      </c>
      <c r="E109" s="8" t="s">
        <v>660</v>
      </c>
      <c r="F109" s="8" t="s">
        <v>4767</v>
      </c>
    </row>
    <row r="110" spans="1:10" ht="135" x14ac:dyDescent="0.25">
      <c r="A110" s="7">
        <v>18037401</v>
      </c>
      <c r="B110" s="7">
        <v>4</v>
      </c>
      <c r="C110" s="8" t="s">
        <v>661</v>
      </c>
      <c r="D110" s="7" t="s">
        <v>4755</v>
      </c>
    </row>
    <row r="111" spans="1:10" ht="75" x14ac:dyDescent="0.25">
      <c r="A111" s="7">
        <v>18037401</v>
      </c>
      <c r="B111" s="7">
        <v>5</v>
      </c>
      <c r="C111" s="8" t="s">
        <v>662</v>
      </c>
      <c r="D111" s="7" t="s">
        <v>4116</v>
      </c>
    </row>
    <row r="112" spans="1:10" ht="45" x14ac:dyDescent="0.25">
      <c r="A112" s="7">
        <v>18073359</v>
      </c>
      <c r="B112" s="7">
        <v>1</v>
      </c>
      <c r="C112" s="8" t="s">
        <v>663</v>
      </c>
      <c r="D112" s="7" t="s">
        <v>4147</v>
      </c>
    </row>
    <row r="113" spans="1:8" ht="90" x14ac:dyDescent="0.25">
      <c r="A113" s="7">
        <v>18073359</v>
      </c>
      <c r="B113" s="7">
        <v>2</v>
      </c>
      <c r="C113" s="8" t="s">
        <v>664</v>
      </c>
      <c r="D113" s="7" t="s">
        <v>4160</v>
      </c>
    </row>
    <row r="114" spans="1:8" ht="75" x14ac:dyDescent="0.25">
      <c r="A114" s="7">
        <v>18073359</v>
      </c>
      <c r="B114" s="7">
        <v>3</v>
      </c>
      <c r="C114" s="8" t="s">
        <v>665</v>
      </c>
      <c r="D114" s="7" t="s">
        <v>4405</v>
      </c>
    </row>
    <row r="115" spans="1:8" ht="105" x14ac:dyDescent="0.25">
      <c r="A115" s="7">
        <v>18073359</v>
      </c>
      <c r="B115" s="7">
        <v>4</v>
      </c>
      <c r="C115" s="8" t="s">
        <v>666</v>
      </c>
      <c r="D115" s="7" t="s">
        <v>4472</v>
      </c>
    </row>
    <row r="116" spans="1:8" ht="60" x14ac:dyDescent="0.25">
      <c r="A116" s="7">
        <v>18073359</v>
      </c>
      <c r="B116" s="7">
        <v>5</v>
      </c>
      <c r="C116" s="8" t="s">
        <v>667</v>
      </c>
      <c r="D116" s="7" t="s">
        <v>4253</v>
      </c>
    </row>
    <row r="117" spans="1:8" ht="105" x14ac:dyDescent="0.25">
      <c r="A117" s="7">
        <v>18073359</v>
      </c>
      <c r="B117" s="7">
        <v>6</v>
      </c>
      <c r="C117" s="8" t="s">
        <v>668</v>
      </c>
      <c r="D117" s="7" t="s">
        <v>4103</v>
      </c>
    </row>
    <row r="118" spans="1:8" ht="150" x14ac:dyDescent="0.25">
      <c r="A118" s="7">
        <v>18073359</v>
      </c>
      <c r="B118" s="7">
        <v>7</v>
      </c>
      <c r="C118" s="8" t="s">
        <v>669</v>
      </c>
      <c r="D118" s="7" t="s">
        <v>4397</v>
      </c>
    </row>
    <row r="119" spans="1:8" ht="135" x14ac:dyDescent="0.25">
      <c r="A119" s="7">
        <v>18073359</v>
      </c>
      <c r="B119" s="7">
        <v>8</v>
      </c>
      <c r="C119" s="8" t="s">
        <v>670</v>
      </c>
      <c r="D119" s="7" t="s">
        <v>4269</v>
      </c>
    </row>
    <row r="120" spans="1:8" ht="105" x14ac:dyDescent="0.25">
      <c r="A120" s="7">
        <v>18073359</v>
      </c>
      <c r="B120" s="7">
        <v>9</v>
      </c>
      <c r="C120" s="8" t="s">
        <v>671</v>
      </c>
      <c r="D120" s="7" t="s">
        <v>4097</v>
      </c>
    </row>
    <row r="121" spans="1:8" ht="285" x14ac:dyDescent="0.25">
      <c r="A121" s="7">
        <v>18073359</v>
      </c>
      <c r="B121" s="7">
        <v>10</v>
      </c>
      <c r="C121" s="8" t="s">
        <v>672</v>
      </c>
      <c r="D121" s="7" t="s">
        <v>4077</v>
      </c>
    </row>
    <row r="122" spans="1:8" ht="90" x14ac:dyDescent="0.25">
      <c r="A122" s="7">
        <v>18073359</v>
      </c>
      <c r="B122" s="7">
        <v>11</v>
      </c>
      <c r="C122" s="8" t="s">
        <v>673</v>
      </c>
      <c r="D122" s="7">
        <v>11</v>
      </c>
    </row>
    <row r="123" spans="1:8" ht="180" x14ac:dyDescent="0.25">
      <c r="A123" s="7">
        <v>18073359</v>
      </c>
      <c r="B123" s="7">
        <v>12</v>
      </c>
      <c r="C123" s="8" t="s">
        <v>674</v>
      </c>
      <c r="D123" s="7" t="s">
        <v>4230</v>
      </c>
    </row>
    <row r="124" spans="1:8" ht="75" x14ac:dyDescent="0.25">
      <c r="A124" s="7">
        <v>18090070</v>
      </c>
      <c r="B124" s="7">
        <v>1</v>
      </c>
      <c r="C124" s="8" t="s">
        <v>675</v>
      </c>
      <c r="D124" s="7" t="s">
        <v>4147</v>
      </c>
    </row>
    <row r="125" spans="1:8" ht="30" x14ac:dyDescent="0.25">
      <c r="A125" s="7">
        <v>18090070</v>
      </c>
      <c r="B125" s="7">
        <v>2</v>
      </c>
      <c r="C125" s="8" t="s">
        <v>676</v>
      </c>
      <c r="D125" s="7" t="s">
        <v>4207</v>
      </c>
    </row>
    <row r="126" spans="1:8" ht="150" x14ac:dyDescent="0.25">
      <c r="A126" s="7">
        <v>18090070</v>
      </c>
      <c r="B126" s="7">
        <v>3</v>
      </c>
      <c r="C126" s="8" t="s">
        <v>677</v>
      </c>
      <c r="D126" s="7" t="s">
        <v>4276</v>
      </c>
    </row>
    <row r="127" spans="1:8" ht="75" x14ac:dyDescent="0.25">
      <c r="A127" s="7">
        <v>18090070</v>
      </c>
      <c r="B127" s="7">
        <v>4</v>
      </c>
      <c r="C127" s="8" t="s">
        <v>678</v>
      </c>
      <c r="D127" s="7" t="s">
        <v>4756</v>
      </c>
    </row>
    <row r="128" spans="1:8" ht="75" x14ac:dyDescent="0.25">
      <c r="A128" s="7">
        <v>18090070</v>
      </c>
      <c r="B128" s="7">
        <v>5</v>
      </c>
      <c r="C128" s="8" t="s">
        <v>680</v>
      </c>
      <c r="D128" s="7" t="s">
        <v>4235</v>
      </c>
      <c r="E128" s="8" t="s">
        <v>681</v>
      </c>
      <c r="F128" s="8" t="s">
        <v>4735</v>
      </c>
      <c r="G128" s="8" t="s">
        <v>679</v>
      </c>
      <c r="H128" s="7" t="s">
        <v>4776</v>
      </c>
    </row>
    <row r="129" spans="1:4" ht="135" x14ac:dyDescent="0.25">
      <c r="A129" s="7">
        <v>18090070</v>
      </c>
      <c r="B129" s="7">
        <v>6</v>
      </c>
      <c r="C129" s="8" t="s">
        <v>682</v>
      </c>
      <c r="D129" s="7" t="s">
        <v>4276</v>
      </c>
    </row>
    <row r="130" spans="1:4" ht="150" x14ac:dyDescent="0.25">
      <c r="A130" s="7">
        <v>18090070</v>
      </c>
      <c r="B130" s="7">
        <v>7</v>
      </c>
      <c r="C130" s="8" t="s">
        <v>683</v>
      </c>
      <c r="D130" s="7" t="s">
        <v>4103</v>
      </c>
    </row>
    <row r="131" spans="1:4" ht="105" x14ac:dyDescent="0.25">
      <c r="A131" s="7">
        <v>18090070</v>
      </c>
      <c r="B131" s="7">
        <v>8</v>
      </c>
      <c r="C131" s="8" t="s">
        <v>684</v>
      </c>
      <c r="D131" s="7" t="s">
        <v>4082</v>
      </c>
    </row>
    <row r="132" spans="1:4" ht="60" x14ac:dyDescent="0.25">
      <c r="A132" s="7">
        <v>18090070</v>
      </c>
      <c r="B132" s="7">
        <v>9</v>
      </c>
      <c r="C132" s="8" t="s">
        <v>685</v>
      </c>
      <c r="D132" s="7">
        <v>11</v>
      </c>
    </row>
    <row r="133" spans="1:4" ht="60" x14ac:dyDescent="0.25">
      <c r="A133" s="7">
        <v>18090070</v>
      </c>
      <c r="B133" s="7">
        <v>10</v>
      </c>
      <c r="C133" s="8" t="s">
        <v>686</v>
      </c>
      <c r="D133" s="7">
        <v>11</v>
      </c>
    </row>
    <row r="134" spans="1:4" ht="75" x14ac:dyDescent="0.25">
      <c r="A134" s="7">
        <v>18090070</v>
      </c>
      <c r="B134" s="7">
        <v>11</v>
      </c>
      <c r="C134" s="8" t="s">
        <v>687</v>
      </c>
      <c r="D134" s="7" t="s">
        <v>4263</v>
      </c>
    </row>
    <row r="135" spans="1:4" ht="75" x14ac:dyDescent="0.25">
      <c r="A135" s="7">
        <v>18090070</v>
      </c>
      <c r="B135" s="7">
        <v>13</v>
      </c>
      <c r="C135" s="8" t="s">
        <v>688</v>
      </c>
      <c r="D135" s="7" t="s">
        <v>4090</v>
      </c>
    </row>
    <row r="136" spans="1:4" ht="90" x14ac:dyDescent="0.25">
      <c r="A136" s="7">
        <v>18090070</v>
      </c>
      <c r="B136" s="7">
        <v>14</v>
      </c>
      <c r="C136" s="8" t="s">
        <v>689</v>
      </c>
      <c r="D136" s="7" t="s">
        <v>4089</v>
      </c>
    </row>
    <row r="137" spans="1:4" ht="150" x14ac:dyDescent="0.25">
      <c r="A137" s="7">
        <v>18090070</v>
      </c>
      <c r="B137" s="7">
        <v>15</v>
      </c>
      <c r="C137" s="8" t="s">
        <v>690</v>
      </c>
      <c r="D137" s="7" t="s">
        <v>4725</v>
      </c>
    </row>
    <row r="138" spans="1:4" ht="75" x14ac:dyDescent="0.25">
      <c r="A138" s="7">
        <v>18196225</v>
      </c>
      <c r="B138" s="7">
        <v>1</v>
      </c>
      <c r="C138" s="8" t="s">
        <v>691</v>
      </c>
      <c r="D138" s="7" t="s">
        <v>4084</v>
      </c>
    </row>
    <row r="139" spans="1:4" ht="120" x14ac:dyDescent="0.25">
      <c r="A139" s="7">
        <v>18196225</v>
      </c>
      <c r="B139" s="7">
        <v>2</v>
      </c>
      <c r="C139" s="8" t="s">
        <v>692</v>
      </c>
      <c r="D139" s="7" t="s">
        <v>4109</v>
      </c>
    </row>
    <row r="140" spans="1:4" ht="90" x14ac:dyDescent="0.25">
      <c r="A140" s="7">
        <v>18196225</v>
      </c>
      <c r="B140" s="7">
        <v>3</v>
      </c>
      <c r="C140" s="8" t="s">
        <v>693</v>
      </c>
      <c r="D140" s="7" t="s">
        <v>4104</v>
      </c>
    </row>
    <row r="141" spans="1:4" ht="180" x14ac:dyDescent="0.25">
      <c r="A141" s="7">
        <v>18196225</v>
      </c>
      <c r="B141" s="7">
        <v>4</v>
      </c>
      <c r="C141" s="8" t="s">
        <v>694</v>
      </c>
      <c r="D141" s="7" t="s">
        <v>4082</v>
      </c>
    </row>
    <row r="142" spans="1:4" ht="45" x14ac:dyDescent="0.25">
      <c r="A142" s="7">
        <v>18196225</v>
      </c>
      <c r="B142" s="7">
        <v>5</v>
      </c>
      <c r="C142" s="8" t="s">
        <v>695</v>
      </c>
      <c r="D142" s="7" t="s">
        <v>4705</v>
      </c>
    </row>
    <row r="143" spans="1:4" ht="135" x14ac:dyDescent="0.25">
      <c r="A143" s="7">
        <v>18196225</v>
      </c>
      <c r="B143" s="7">
        <v>6</v>
      </c>
      <c r="C143" s="8" t="s">
        <v>696</v>
      </c>
      <c r="D143" s="7" t="s">
        <v>4079</v>
      </c>
    </row>
    <row r="144" spans="1:4" ht="105" x14ac:dyDescent="0.25">
      <c r="A144" s="7">
        <v>18196225</v>
      </c>
      <c r="B144" s="7">
        <v>7</v>
      </c>
      <c r="C144" s="8" t="s">
        <v>697</v>
      </c>
      <c r="D144" s="7" t="s">
        <v>4098</v>
      </c>
    </row>
    <row r="145" spans="1:6" ht="120" x14ac:dyDescent="0.25">
      <c r="A145" s="7">
        <v>18196225</v>
      </c>
      <c r="B145" s="7">
        <v>8</v>
      </c>
      <c r="C145" s="8" t="s">
        <v>698</v>
      </c>
      <c r="D145" s="7" t="s">
        <v>4461</v>
      </c>
    </row>
    <row r="146" spans="1:6" ht="45" x14ac:dyDescent="0.25">
      <c r="A146" s="7">
        <v>18196225</v>
      </c>
      <c r="B146" s="7">
        <v>9</v>
      </c>
      <c r="C146" s="8" t="s">
        <v>699</v>
      </c>
      <c r="D146" s="7" t="s">
        <v>4635</v>
      </c>
    </row>
    <row r="147" spans="1:6" ht="90" x14ac:dyDescent="0.25">
      <c r="A147" s="7">
        <v>18196225</v>
      </c>
      <c r="B147" s="7">
        <v>10</v>
      </c>
      <c r="C147" s="8" t="s">
        <v>700</v>
      </c>
      <c r="D147" s="7" t="s">
        <v>4261</v>
      </c>
    </row>
    <row r="148" spans="1:6" ht="75" x14ac:dyDescent="0.25">
      <c r="A148" s="7">
        <v>18196225</v>
      </c>
      <c r="B148" s="7">
        <v>11</v>
      </c>
      <c r="C148" s="8" t="s">
        <v>701</v>
      </c>
      <c r="D148" s="7" t="s">
        <v>4301</v>
      </c>
      <c r="E148" s="8" t="s">
        <v>702</v>
      </c>
      <c r="F148" s="8" t="s">
        <v>4735</v>
      </c>
    </row>
    <row r="149" spans="1:6" ht="90" x14ac:dyDescent="0.25">
      <c r="A149" s="7">
        <v>18196225</v>
      </c>
      <c r="B149" s="7">
        <v>12</v>
      </c>
      <c r="C149" s="8" t="s">
        <v>703</v>
      </c>
      <c r="D149" s="7" t="s">
        <v>4725</v>
      </c>
    </row>
    <row r="150" spans="1:6" ht="60" x14ac:dyDescent="0.25">
      <c r="A150" s="7">
        <v>18227365</v>
      </c>
      <c r="B150" s="7">
        <v>1</v>
      </c>
      <c r="C150" s="8" t="s">
        <v>704</v>
      </c>
      <c r="D150" s="7" t="s">
        <v>4230</v>
      </c>
    </row>
    <row r="151" spans="1:6" ht="60" x14ac:dyDescent="0.25">
      <c r="A151" s="7">
        <v>18227365</v>
      </c>
      <c r="B151" s="7">
        <v>2</v>
      </c>
      <c r="C151" s="8" t="s">
        <v>705</v>
      </c>
      <c r="D151" s="7" t="s">
        <v>4283</v>
      </c>
    </row>
    <row r="152" spans="1:6" ht="225" x14ac:dyDescent="0.25">
      <c r="A152" s="7">
        <v>18227365</v>
      </c>
      <c r="B152" s="7">
        <v>3</v>
      </c>
      <c r="C152" s="8" t="s">
        <v>706</v>
      </c>
      <c r="D152" s="7" t="s">
        <v>4283</v>
      </c>
      <c r="E152" s="8" t="s">
        <v>707</v>
      </c>
      <c r="F152" s="7" t="s">
        <v>4768</v>
      </c>
    </row>
    <row r="153" spans="1:6" ht="120" x14ac:dyDescent="0.25">
      <c r="A153" s="7">
        <v>18227365</v>
      </c>
      <c r="B153" s="7">
        <v>4</v>
      </c>
      <c r="C153" s="8" t="s">
        <v>708</v>
      </c>
      <c r="D153" s="7" t="s">
        <v>4103</v>
      </c>
    </row>
    <row r="154" spans="1:6" ht="90" x14ac:dyDescent="0.25">
      <c r="A154" s="7">
        <v>18227365</v>
      </c>
      <c r="B154" s="7">
        <v>5</v>
      </c>
      <c r="C154" s="8" t="s">
        <v>709</v>
      </c>
      <c r="D154" s="7" t="s">
        <v>4103</v>
      </c>
    </row>
    <row r="155" spans="1:6" ht="135" x14ac:dyDescent="0.25">
      <c r="A155" s="7">
        <v>18227365</v>
      </c>
      <c r="B155" s="7">
        <v>6</v>
      </c>
      <c r="C155" s="8" t="s">
        <v>710</v>
      </c>
      <c r="D155" s="7" t="s">
        <v>4269</v>
      </c>
    </row>
    <row r="156" spans="1:6" ht="45" x14ac:dyDescent="0.25">
      <c r="A156" s="7">
        <v>18227365</v>
      </c>
      <c r="B156" s="7">
        <v>7</v>
      </c>
      <c r="C156" s="8" t="s">
        <v>711</v>
      </c>
      <c r="D156" s="7" t="s">
        <v>4097</v>
      </c>
    </row>
    <row r="157" spans="1:6" ht="135" x14ac:dyDescent="0.25">
      <c r="A157" s="7">
        <v>18227365</v>
      </c>
      <c r="B157" s="7">
        <v>8</v>
      </c>
      <c r="C157" s="8" t="s">
        <v>712</v>
      </c>
      <c r="D157" s="7" t="s">
        <v>4077</v>
      </c>
      <c r="E157" s="8" t="s">
        <v>713</v>
      </c>
      <c r="F157" s="8" t="s">
        <v>4374</v>
      </c>
    </row>
    <row r="158" spans="1:6" ht="135" x14ac:dyDescent="0.25">
      <c r="A158" s="7">
        <v>18227365</v>
      </c>
      <c r="B158" s="7">
        <v>9</v>
      </c>
      <c r="C158" s="8" t="s">
        <v>714</v>
      </c>
      <c r="D158" s="7" t="s">
        <v>4077</v>
      </c>
    </row>
    <row r="159" spans="1:6" ht="75" x14ac:dyDescent="0.25">
      <c r="A159" s="7">
        <v>18227365</v>
      </c>
      <c r="B159" s="7">
        <v>10</v>
      </c>
      <c r="C159" s="8" t="s">
        <v>715</v>
      </c>
      <c r="D159" s="7" t="s">
        <v>4230</v>
      </c>
      <c r="E159" s="8" t="s">
        <v>716</v>
      </c>
      <c r="F159" s="7" t="s">
        <v>4663</v>
      </c>
    </row>
    <row r="160" spans="1:6" ht="75" x14ac:dyDescent="0.25">
      <c r="A160" s="7">
        <v>18302302</v>
      </c>
      <c r="B160" s="7">
        <v>1</v>
      </c>
      <c r="C160" s="8" t="s">
        <v>717</v>
      </c>
      <c r="D160" s="7" t="s">
        <v>4147</v>
      </c>
    </row>
    <row r="161" spans="1:6" ht="90" x14ac:dyDescent="0.25">
      <c r="A161" s="7">
        <v>18302302</v>
      </c>
      <c r="B161" s="7">
        <v>2</v>
      </c>
      <c r="C161" s="8" t="s">
        <v>718</v>
      </c>
      <c r="D161" s="7" t="s">
        <v>4203</v>
      </c>
    </row>
    <row r="162" spans="1:6" ht="75" x14ac:dyDescent="0.25">
      <c r="A162" s="7">
        <v>18302302</v>
      </c>
      <c r="B162" s="7">
        <v>3</v>
      </c>
      <c r="C162" s="8" t="s">
        <v>719</v>
      </c>
      <c r="D162" s="7" t="s">
        <v>4351</v>
      </c>
      <c r="E162" s="8" t="s">
        <v>720</v>
      </c>
      <c r="F162" s="7" t="s">
        <v>4375</v>
      </c>
    </row>
    <row r="163" spans="1:6" ht="60" x14ac:dyDescent="0.25">
      <c r="A163" s="7">
        <v>18302302</v>
      </c>
      <c r="B163" s="7">
        <v>4</v>
      </c>
      <c r="C163" s="8" t="s">
        <v>721</v>
      </c>
      <c r="D163" s="7" t="s">
        <v>4284</v>
      </c>
    </row>
    <row r="164" spans="1:6" ht="105" x14ac:dyDescent="0.25">
      <c r="A164" s="7">
        <v>18302302</v>
      </c>
      <c r="B164" s="7">
        <v>5</v>
      </c>
      <c r="C164" s="8" t="s">
        <v>722</v>
      </c>
      <c r="D164" s="7" t="s">
        <v>4531</v>
      </c>
    </row>
    <row r="165" spans="1:6" ht="60" x14ac:dyDescent="0.25">
      <c r="A165" s="7">
        <v>18302302</v>
      </c>
      <c r="B165" s="7">
        <v>6</v>
      </c>
      <c r="C165" s="8" t="s">
        <v>723</v>
      </c>
      <c r="D165" s="7" t="s">
        <v>4393</v>
      </c>
    </row>
    <row r="166" spans="1:6" ht="45" x14ac:dyDescent="0.25">
      <c r="A166" s="7">
        <v>18302302</v>
      </c>
      <c r="B166" s="7">
        <v>7</v>
      </c>
      <c r="C166" s="8" t="s">
        <v>724</v>
      </c>
      <c r="D166" s="7" t="s">
        <v>4439</v>
      </c>
    </row>
    <row r="167" spans="1:6" ht="120" x14ac:dyDescent="0.25">
      <c r="A167" s="7">
        <v>18302302</v>
      </c>
      <c r="B167" s="7">
        <v>8</v>
      </c>
      <c r="C167" s="8" t="s">
        <v>725</v>
      </c>
      <c r="D167" s="7" t="s">
        <v>4472</v>
      </c>
    </row>
    <row r="168" spans="1:6" ht="60" x14ac:dyDescent="0.25">
      <c r="A168" s="7">
        <v>18302302</v>
      </c>
      <c r="B168" s="7">
        <v>9</v>
      </c>
      <c r="C168" s="8" t="s">
        <v>726</v>
      </c>
      <c r="D168" s="7" t="s">
        <v>4757</v>
      </c>
    </row>
    <row r="169" spans="1:6" ht="60" x14ac:dyDescent="0.25">
      <c r="A169" s="7">
        <v>18302302</v>
      </c>
      <c r="B169" s="7">
        <v>10</v>
      </c>
      <c r="C169" s="8" t="s">
        <v>727</v>
      </c>
      <c r="D169" s="7" t="s">
        <v>4076</v>
      </c>
    </row>
    <row r="170" spans="1:6" ht="90" x14ac:dyDescent="0.25">
      <c r="A170" s="7">
        <v>18302302</v>
      </c>
      <c r="B170" s="7">
        <v>11</v>
      </c>
      <c r="C170" s="8" t="s">
        <v>728</v>
      </c>
      <c r="D170" s="7" t="s">
        <v>4078</v>
      </c>
    </row>
    <row r="171" spans="1:6" ht="75" x14ac:dyDescent="0.25">
      <c r="A171" s="7">
        <v>18302302</v>
      </c>
      <c r="B171" s="7">
        <v>12</v>
      </c>
      <c r="C171" s="8" t="s">
        <v>729</v>
      </c>
      <c r="D171" s="7" t="s">
        <v>4301</v>
      </c>
    </row>
    <row r="172" spans="1:6" ht="60" x14ac:dyDescent="0.25">
      <c r="A172" s="7">
        <v>18302302</v>
      </c>
      <c r="B172" s="7">
        <v>13</v>
      </c>
      <c r="C172" s="8" t="s">
        <v>730</v>
      </c>
      <c r="D172" s="7" t="s">
        <v>4112</v>
      </c>
    </row>
    <row r="173" spans="1:6" ht="105" x14ac:dyDescent="0.25">
      <c r="A173" s="7">
        <v>18302302</v>
      </c>
      <c r="B173" s="7">
        <v>14</v>
      </c>
      <c r="C173" s="8" t="s">
        <v>731</v>
      </c>
      <c r="D173" s="7" t="s">
        <v>4147</v>
      </c>
    </row>
    <row r="174" spans="1:6" ht="105" x14ac:dyDescent="0.25">
      <c r="A174" s="7">
        <v>18302448</v>
      </c>
      <c r="B174" s="7">
        <v>1</v>
      </c>
      <c r="C174" s="8" t="s">
        <v>732</v>
      </c>
      <c r="D174" s="7" t="s">
        <v>4084</v>
      </c>
    </row>
    <row r="175" spans="1:6" ht="75" x14ac:dyDescent="0.25">
      <c r="A175" s="7">
        <v>18302448</v>
      </c>
      <c r="B175" s="7">
        <v>2</v>
      </c>
      <c r="C175" s="8" t="s">
        <v>733</v>
      </c>
      <c r="D175" s="7" t="s">
        <v>4410</v>
      </c>
      <c r="E175" s="8" t="s">
        <v>734</v>
      </c>
      <c r="F175" s="7" t="s">
        <v>4376</v>
      </c>
    </row>
    <row r="176" spans="1:6" ht="90" x14ac:dyDescent="0.25">
      <c r="A176" s="7">
        <v>18302448</v>
      </c>
      <c r="B176" s="7">
        <v>3</v>
      </c>
      <c r="C176" s="8" t="s">
        <v>735</v>
      </c>
      <c r="D176" s="7" t="s">
        <v>4466</v>
      </c>
      <c r="E176" s="8" t="s">
        <v>736</v>
      </c>
      <c r="F176" s="7" t="s">
        <v>4769</v>
      </c>
    </row>
    <row r="177" spans="1:6" ht="45" x14ac:dyDescent="0.25">
      <c r="A177" s="7">
        <v>18302448</v>
      </c>
      <c r="B177" s="7">
        <v>4</v>
      </c>
      <c r="C177" s="8" t="s">
        <v>737</v>
      </c>
      <c r="D177" s="7" t="s">
        <v>4253</v>
      </c>
    </row>
    <row r="178" spans="1:6" ht="105" x14ac:dyDescent="0.25">
      <c r="A178" s="7">
        <v>18302448</v>
      </c>
      <c r="B178" s="7">
        <v>5</v>
      </c>
      <c r="C178" s="8" t="s">
        <v>738</v>
      </c>
      <c r="D178" s="7" t="s">
        <v>4253</v>
      </c>
    </row>
    <row r="179" spans="1:6" ht="90" x14ac:dyDescent="0.25">
      <c r="A179" s="7">
        <v>18302448</v>
      </c>
      <c r="B179" s="7">
        <v>6</v>
      </c>
      <c r="C179" s="8" t="s">
        <v>739</v>
      </c>
      <c r="D179" s="7" t="s">
        <v>4096</v>
      </c>
    </row>
    <row r="180" spans="1:6" ht="75" x14ac:dyDescent="0.25">
      <c r="A180" s="7">
        <v>18302448</v>
      </c>
      <c r="B180" s="7">
        <v>7</v>
      </c>
      <c r="C180" s="8" t="s">
        <v>740</v>
      </c>
      <c r="D180" s="7">
        <v>11</v>
      </c>
    </row>
    <row r="181" spans="1:6" ht="120" x14ac:dyDescent="0.25">
      <c r="A181" s="7">
        <v>18302448</v>
      </c>
      <c r="B181" s="7">
        <v>8</v>
      </c>
      <c r="C181" s="8" t="s">
        <v>741</v>
      </c>
      <c r="D181" s="7" t="s">
        <v>4096</v>
      </c>
    </row>
    <row r="182" spans="1:6" ht="60" x14ac:dyDescent="0.25">
      <c r="A182" s="7">
        <v>18302448</v>
      </c>
      <c r="B182" s="7">
        <v>9</v>
      </c>
      <c r="C182" s="8" t="s">
        <v>742</v>
      </c>
      <c r="D182" s="7" t="s">
        <v>4253</v>
      </c>
    </row>
    <row r="183" spans="1:6" ht="120" x14ac:dyDescent="0.25">
      <c r="A183" s="7">
        <v>18302448</v>
      </c>
      <c r="B183" s="7">
        <v>10</v>
      </c>
      <c r="C183" s="8" t="s">
        <v>743</v>
      </c>
      <c r="D183" s="7" t="s">
        <v>4445</v>
      </c>
    </row>
    <row r="184" spans="1:6" ht="120" x14ac:dyDescent="0.25">
      <c r="A184" s="7">
        <v>18302448</v>
      </c>
      <c r="B184" s="7">
        <v>11</v>
      </c>
      <c r="C184" s="8" t="s">
        <v>744</v>
      </c>
      <c r="D184" s="7" t="s">
        <v>4230</v>
      </c>
    </row>
    <row r="185" spans="1:6" ht="60" x14ac:dyDescent="0.25">
      <c r="A185" s="7">
        <v>18302448</v>
      </c>
      <c r="B185" s="7">
        <v>12</v>
      </c>
      <c r="C185" s="8" t="s">
        <v>745</v>
      </c>
      <c r="D185" s="7" t="s">
        <v>4202</v>
      </c>
    </row>
    <row r="186" spans="1:6" ht="90" x14ac:dyDescent="0.25">
      <c r="A186" s="7">
        <v>18371130</v>
      </c>
      <c r="B186" s="7">
        <v>1</v>
      </c>
      <c r="C186" s="8" t="s">
        <v>746</v>
      </c>
      <c r="D186" s="7" t="s">
        <v>4084</v>
      </c>
    </row>
    <row r="187" spans="1:6" ht="120" x14ac:dyDescent="0.25">
      <c r="A187" s="7">
        <v>18371130</v>
      </c>
      <c r="B187" s="7">
        <v>2</v>
      </c>
      <c r="C187" s="8" t="s">
        <v>747</v>
      </c>
      <c r="D187" s="7" t="s">
        <v>4567</v>
      </c>
    </row>
    <row r="188" spans="1:6" ht="75" x14ac:dyDescent="0.25">
      <c r="A188" s="7">
        <v>18371130</v>
      </c>
      <c r="B188" s="7">
        <v>3</v>
      </c>
      <c r="C188" s="8" t="s">
        <v>748</v>
      </c>
      <c r="D188" s="7" t="s">
        <v>4357</v>
      </c>
      <c r="E188" s="8" t="s">
        <v>749</v>
      </c>
      <c r="F188" s="8" t="s">
        <v>4377</v>
      </c>
    </row>
    <row r="189" spans="1:6" ht="150" x14ac:dyDescent="0.25">
      <c r="A189" s="7">
        <v>18371130</v>
      </c>
      <c r="B189" s="7">
        <v>4</v>
      </c>
      <c r="C189" s="8" t="s">
        <v>750</v>
      </c>
      <c r="D189" s="7" t="s">
        <v>4276</v>
      </c>
    </row>
    <row r="190" spans="1:6" ht="120" x14ac:dyDescent="0.25">
      <c r="A190" s="7">
        <v>18371130</v>
      </c>
      <c r="B190" s="7">
        <v>5</v>
      </c>
      <c r="C190" s="8" t="s">
        <v>751</v>
      </c>
      <c r="D190" s="7" t="s">
        <v>4253</v>
      </c>
    </row>
    <row r="191" spans="1:6" ht="150" x14ac:dyDescent="0.25">
      <c r="A191" s="7">
        <v>18371130</v>
      </c>
      <c r="B191" s="7">
        <v>6</v>
      </c>
      <c r="C191" s="8" t="s">
        <v>752</v>
      </c>
      <c r="D191" s="7" t="s">
        <v>4419</v>
      </c>
    </row>
    <row r="192" spans="1:6" ht="60" x14ac:dyDescent="0.25">
      <c r="A192" s="7">
        <v>18371130</v>
      </c>
      <c r="B192" s="7">
        <v>7</v>
      </c>
      <c r="C192" s="8" t="s">
        <v>753</v>
      </c>
      <c r="D192" s="7" t="s">
        <v>4263</v>
      </c>
    </row>
    <row r="193" spans="1:6" ht="30" x14ac:dyDescent="0.25">
      <c r="A193" s="7">
        <v>18371130</v>
      </c>
      <c r="B193" s="7">
        <v>8</v>
      </c>
      <c r="C193" s="8" t="s">
        <v>754</v>
      </c>
      <c r="D193" s="7" t="s">
        <v>4076</v>
      </c>
    </row>
    <row r="194" spans="1:6" ht="195" x14ac:dyDescent="0.25">
      <c r="A194" s="7">
        <v>18371130</v>
      </c>
      <c r="B194" s="7">
        <v>9</v>
      </c>
      <c r="C194" s="8" t="s">
        <v>755</v>
      </c>
      <c r="D194" s="7" t="s">
        <v>4082</v>
      </c>
    </row>
    <row r="195" spans="1:6" ht="225" x14ac:dyDescent="0.25">
      <c r="A195" s="7">
        <v>18371130</v>
      </c>
      <c r="B195" s="7">
        <v>10</v>
      </c>
      <c r="C195" s="8" t="s">
        <v>756</v>
      </c>
      <c r="D195" s="7" t="s">
        <v>4419</v>
      </c>
      <c r="E195" s="8" t="s">
        <v>757</v>
      </c>
      <c r="F195" s="7" t="s">
        <v>4334</v>
      </c>
    </row>
    <row r="196" spans="1:6" ht="165" x14ac:dyDescent="0.25">
      <c r="A196" s="7">
        <v>18371130</v>
      </c>
      <c r="B196" s="7">
        <v>11</v>
      </c>
      <c r="C196" s="8" t="s">
        <v>758</v>
      </c>
      <c r="D196" s="7" t="s">
        <v>4116</v>
      </c>
    </row>
    <row r="197" spans="1:6" ht="120" x14ac:dyDescent="0.25">
      <c r="A197" s="7">
        <v>18371130</v>
      </c>
      <c r="B197" s="7">
        <v>12</v>
      </c>
      <c r="C197" s="8" t="s">
        <v>759</v>
      </c>
      <c r="D197" s="7" t="s">
        <v>4089</v>
      </c>
      <c r="E197" s="8" t="s">
        <v>760</v>
      </c>
      <c r="F197" s="7" t="s">
        <v>4378</v>
      </c>
    </row>
    <row r="198" spans="1:6" ht="120" x14ac:dyDescent="0.25">
      <c r="A198" s="7">
        <v>18371130</v>
      </c>
      <c r="B198" s="7">
        <v>13</v>
      </c>
      <c r="C198" s="8" t="s">
        <v>761</v>
      </c>
      <c r="D198" s="7" t="s">
        <v>4466</v>
      </c>
    </row>
    <row r="199" spans="1:6" ht="90" x14ac:dyDescent="0.25">
      <c r="A199" s="7">
        <v>18405791</v>
      </c>
      <c r="B199" s="7">
        <v>1</v>
      </c>
      <c r="C199" s="8" t="s">
        <v>762</v>
      </c>
      <c r="D199" s="7" t="s">
        <v>4084</v>
      </c>
    </row>
    <row r="200" spans="1:6" ht="105" x14ac:dyDescent="0.25">
      <c r="A200" s="7">
        <v>18405791</v>
      </c>
      <c r="B200" s="7">
        <v>2</v>
      </c>
      <c r="C200" s="8" t="s">
        <v>763</v>
      </c>
      <c r="D200" s="7" t="s">
        <v>4267</v>
      </c>
      <c r="E200" s="8" t="s">
        <v>764</v>
      </c>
      <c r="F200" s="7" t="s">
        <v>4326</v>
      </c>
    </row>
    <row r="201" spans="1:6" ht="75" x14ac:dyDescent="0.25">
      <c r="A201" s="7">
        <v>18405791</v>
      </c>
      <c r="B201" s="7">
        <v>3</v>
      </c>
      <c r="C201" s="8" t="s">
        <v>765</v>
      </c>
      <c r="D201" s="7" t="s">
        <v>4444</v>
      </c>
    </row>
    <row r="202" spans="1:6" ht="30" x14ac:dyDescent="0.25">
      <c r="A202" s="7">
        <v>18405791</v>
      </c>
      <c r="B202" s="7">
        <v>4</v>
      </c>
      <c r="C202" s="8" t="s">
        <v>766</v>
      </c>
      <c r="D202" s="7" t="s">
        <v>4253</v>
      </c>
    </row>
    <row r="203" spans="1:6" ht="90" x14ac:dyDescent="0.25">
      <c r="A203" s="7">
        <v>18405791</v>
      </c>
      <c r="B203" s="7">
        <v>5</v>
      </c>
      <c r="C203" s="8" t="s">
        <v>767</v>
      </c>
      <c r="D203" s="7" t="s">
        <v>4076</v>
      </c>
    </row>
    <row r="204" spans="1:6" ht="135" x14ac:dyDescent="0.25">
      <c r="A204" s="7">
        <v>18405791</v>
      </c>
      <c r="B204" s="7">
        <v>6</v>
      </c>
      <c r="C204" s="8" t="s">
        <v>768</v>
      </c>
      <c r="D204" s="7" t="s">
        <v>4126</v>
      </c>
    </row>
    <row r="205" spans="1:6" ht="135" x14ac:dyDescent="0.25">
      <c r="A205" s="7">
        <v>18405791</v>
      </c>
      <c r="B205" s="7">
        <v>7</v>
      </c>
      <c r="C205" s="8" t="s">
        <v>769</v>
      </c>
      <c r="D205" s="7" t="s">
        <v>4126</v>
      </c>
    </row>
    <row r="206" spans="1:6" ht="30" x14ac:dyDescent="0.25">
      <c r="A206" s="7">
        <v>18405791</v>
      </c>
      <c r="B206" s="7">
        <v>8</v>
      </c>
      <c r="C206" s="8" t="s">
        <v>770</v>
      </c>
      <c r="D206" s="7" t="s">
        <v>4263</v>
      </c>
    </row>
    <row r="207" spans="1:6" ht="105" x14ac:dyDescent="0.25">
      <c r="A207" s="7">
        <v>18405791</v>
      </c>
      <c r="B207" s="7">
        <v>9</v>
      </c>
      <c r="C207" s="8" t="s">
        <v>771</v>
      </c>
      <c r="D207" s="7" t="s">
        <v>4269</v>
      </c>
    </row>
    <row r="208" spans="1:6" ht="105" x14ac:dyDescent="0.25">
      <c r="A208" s="7">
        <v>18405791</v>
      </c>
      <c r="B208" s="7">
        <v>10</v>
      </c>
      <c r="C208" s="8" t="s">
        <v>772</v>
      </c>
      <c r="D208" s="7">
        <v>11</v>
      </c>
    </row>
    <row r="209" spans="1:6" ht="105" x14ac:dyDescent="0.25">
      <c r="A209" s="7">
        <v>18405791</v>
      </c>
      <c r="B209" s="7">
        <v>11</v>
      </c>
      <c r="C209" s="8" t="s">
        <v>773</v>
      </c>
      <c r="D209" s="7" t="s">
        <v>4412</v>
      </c>
    </row>
    <row r="210" spans="1:6" ht="45" x14ac:dyDescent="0.25">
      <c r="A210" s="7">
        <v>18405791</v>
      </c>
      <c r="B210" s="7">
        <v>12</v>
      </c>
      <c r="C210" s="8" t="s">
        <v>774</v>
      </c>
      <c r="D210" s="7" t="s">
        <v>4076</v>
      </c>
    </row>
    <row r="211" spans="1:6" ht="90" x14ac:dyDescent="0.25">
      <c r="A211" s="7">
        <v>18405791</v>
      </c>
      <c r="B211" s="7">
        <v>13</v>
      </c>
      <c r="C211" s="8" t="s">
        <v>775</v>
      </c>
      <c r="D211" s="7" t="s">
        <v>4096</v>
      </c>
    </row>
    <row r="212" spans="1:6" ht="120" x14ac:dyDescent="0.25">
      <c r="A212" s="7">
        <v>18405791</v>
      </c>
      <c r="B212" s="7">
        <v>14</v>
      </c>
      <c r="C212" s="8" t="s">
        <v>776</v>
      </c>
      <c r="D212" s="7" t="s">
        <v>4303</v>
      </c>
      <c r="E212" s="8" t="s">
        <v>777</v>
      </c>
      <c r="F212" s="7" t="s">
        <v>4318</v>
      </c>
    </row>
    <row r="213" spans="1:6" ht="75" x14ac:dyDescent="0.25">
      <c r="A213" s="7">
        <v>18405791</v>
      </c>
      <c r="B213" s="7">
        <v>15</v>
      </c>
      <c r="C213" s="8" t="s">
        <v>778</v>
      </c>
      <c r="D213" s="7" t="s">
        <v>4405</v>
      </c>
    </row>
    <row r="214" spans="1:6" ht="105" x14ac:dyDescent="0.25">
      <c r="A214" s="7">
        <v>18405791</v>
      </c>
      <c r="B214" s="7">
        <v>16</v>
      </c>
      <c r="C214" s="8" t="s">
        <v>779</v>
      </c>
      <c r="D214" s="7" t="s">
        <v>4445</v>
      </c>
    </row>
    <row r="215" spans="1:6" ht="120" x14ac:dyDescent="0.25">
      <c r="A215" s="7">
        <v>18440201</v>
      </c>
      <c r="B215" s="7">
        <v>1</v>
      </c>
      <c r="C215" s="8" t="s">
        <v>780</v>
      </c>
      <c r="D215" s="7" t="s">
        <v>4084</v>
      </c>
    </row>
    <row r="216" spans="1:6" ht="105" x14ac:dyDescent="0.25">
      <c r="A216" s="7">
        <v>18440201</v>
      </c>
      <c r="B216" s="7">
        <v>2</v>
      </c>
      <c r="C216" s="8" t="s">
        <v>781</v>
      </c>
      <c r="D216" s="7" t="s">
        <v>4109</v>
      </c>
    </row>
    <row r="217" spans="1:6" ht="165" x14ac:dyDescent="0.25">
      <c r="A217" s="7">
        <v>18440201</v>
      </c>
      <c r="B217" s="7">
        <v>3</v>
      </c>
      <c r="C217" s="8" t="s">
        <v>782</v>
      </c>
      <c r="D217" s="7" t="s">
        <v>4472</v>
      </c>
      <c r="E217" s="8" t="s">
        <v>783</v>
      </c>
      <c r="F217" s="7" t="s">
        <v>4379</v>
      </c>
    </row>
    <row r="218" spans="1:6" ht="135" x14ac:dyDescent="0.25">
      <c r="A218" s="7">
        <v>18440201</v>
      </c>
      <c r="B218" s="7">
        <v>4</v>
      </c>
      <c r="C218" s="8" t="s">
        <v>784</v>
      </c>
      <c r="D218" s="7" t="s">
        <v>4158</v>
      </c>
    </row>
    <row r="219" spans="1:6" ht="75" x14ac:dyDescent="0.25">
      <c r="A219" s="7">
        <v>18440201</v>
      </c>
      <c r="B219" s="7">
        <v>5</v>
      </c>
      <c r="C219" s="8" t="s">
        <v>785</v>
      </c>
      <c r="D219" s="7" t="s">
        <v>4263</v>
      </c>
    </row>
    <row r="220" spans="1:6" ht="90" x14ac:dyDescent="0.25">
      <c r="A220" s="7">
        <v>18440201</v>
      </c>
      <c r="B220" s="7">
        <v>6</v>
      </c>
      <c r="C220" s="8" t="s">
        <v>786</v>
      </c>
      <c r="D220" s="7" t="s">
        <v>4126</v>
      </c>
    </row>
    <row r="221" spans="1:6" ht="75" x14ac:dyDescent="0.25">
      <c r="A221" s="7">
        <v>18440201</v>
      </c>
      <c r="B221" s="7">
        <v>7</v>
      </c>
      <c r="C221" s="8" t="s">
        <v>787</v>
      </c>
      <c r="D221" s="7" t="s">
        <v>4112</v>
      </c>
    </row>
    <row r="222" spans="1:6" ht="135" x14ac:dyDescent="0.25">
      <c r="A222" s="7">
        <v>18440201</v>
      </c>
      <c r="B222" s="7">
        <v>8</v>
      </c>
      <c r="C222" s="8" t="s">
        <v>788</v>
      </c>
      <c r="D222" s="7" t="s">
        <v>4089</v>
      </c>
      <c r="E222" s="8" t="s">
        <v>789</v>
      </c>
      <c r="F222" s="7" t="s">
        <v>4173</v>
      </c>
    </row>
    <row r="223" spans="1:6" ht="60" x14ac:dyDescent="0.25">
      <c r="A223" s="7">
        <v>18440201</v>
      </c>
      <c r="B223" s="7">
        <v>9</v>
      </c>
      <c r="C223" s="8" t="s">
        <v>790</v>
      </c>
      <c r="D223" s="7" t="s">
        <v>4087</v>
      </c>
    </row>
    <row r="224" spans="1:6" ht="105" x14ac:dyDescent="0.25">
      <c r="A224" s="7">
        <v>18440201</v>
      </c>
      <c r="B224" s="7">
        <v>10</v>
      </c>
      <c r="C224" s="8" t="s">
        <v>791</v>
      </c>
      <c r="D224" s="7" t="s">
        <v>4077</v>
      </c>
      <c r="E224" s="8" t="s">
        <v>792</v>
      </c>
      <c r="F224" s="8" t="s">
        <v>4535</v>
      </c>
    </row>
    <row r="225" spans="1:6" ht="90" x14ac:dyDescent="0.25">
      <c r="A225" s="7">
        <v>18440201</v>
      </c>
      <c r="B225" s="7">
        <v>11</v>
      </c>
      <c r="C225" s="8" t="s">
        <v>793</v>
      </c>
      <c r="D225" s="7" t="s">
        <v>4405</v>
      </c>
    </row>
    <row r="226" spans="1:6" ht="90" x14ac:dyDescent="0.25">
      <c r="A226" s="7">
        <v>18440201</v>
      </c>
      <c r="B226" s="7">
        <v>12</v>
      </c>
      <c r="C226" s="8" t="s">
        <v>794</v>
      </c>
      <c r="D226" s="7" t="s">
        <v>4077</v>
      </c>
    </row>
    <row r="227" spans="1:6" ht="150" x14ac:dyDescent="0.25">
      <c r="A227" s="7">
        <v>18440201</v>
      </c>
      <c r="B227" s="7">
        <v>13</v>
      </c>
      <c r="C227" s="8" t="s">
        <v>795</v>
      </c>
      <c r="D227" s="7" t="s">
        <v>4301</v>
      </c>
    </row>
    <row r="228" spans="1:6" ht="60" x14ac:dyDescent="0.25">
      <c r="A228" s="7">
        <v>18463344</v>
      </c>
      <c r="B228" s="7">
        <v>1</v>
      </c>
      <c r="C228" s="8" t="s">
        <v>796</v>
      </c>
      <c r="D228" s="7" t="s">
        <v>4297</v>
      </c>
    </row>
    <row r="229" spans="1:6" ht="60" x14ac:dyDescent="0.25">
      <c r="A229" s="7">
        <v>18463344</v>
      </c>
      <c r="B229" s="7">
        <v>2</v>
      </c>
      <c r="C229" s="8" t="s">
        <v>797</v>
      </c>
      <c r="D229" s="7" t="s">
        <v>4295</v>
      </c>
    </row>
    <row r="230" spans="1:6" ht="90" x14ac:dyDescent="0.25">
      <c r="A230" s="7">
        <v>18463344</v>
      </c>
      <c r="B230" s="7">
        <v>3</v>
      </c>
      <c r="C230" s="8" t="s">
        <v>798</v>
      </c>
      <c r="D230" s="7" t="s">
        <v>4253</v>
      </c>
    </row>
    <row r="231" spans="1:6" ht="135" x14ac:dyDescent="0.25">
      <c r="A231" s="7">
        <v>18463344</v>
      </c>
      <c r="B231" s="7">
        <v>4</v>
      </c>
      <c r="C231" s="8" t="s">
        <v>799</v>
      </c>
      <c r="D231" s="7" t="s">
        <v>4269</v>
      </c>
    </row>
    <row r="232" spans="1:6" ht="90" x14ac:dyDescent="0.25">
      <c r="A232" s="7">
        <v>18463344</v>
      </c>
      <c r="B232" s="7">
        <v>5</v>
      </c>
      <c r="C232" s="8" t="s">
        <v>800</v>
      </c>
      <c r="D232" s="7" t="s">
        <v>4158</v>
      </c>
    </row>
    <row r="233" spans="1:6" ht="45" x14ac:dyDescent="0.25">
      <c r="A233" s="7">
        <v>18463344</v>
      </c>
      <c r="B233" s="7">
        <v>6</v>
      </c>
      <c r="C233" s="8" t="s">
        <v>801</v>
      </c>
      <c r="D233" s="7" t="s">
        <v>4419</v>
      </c>
    </row>
    <row r="234" spans="1:6" ht="30" x14ac:dyDescent="0.25">
      <c r="A234" s="7">
        <v>18463344</v>
      </c>
      <c r="B234" s="7">
        <v>7</v>
      </c>
      <c r="C234" s="8" t="s">
        <v>802</v>
      </c>
      <c r="D234" s="7" t="s">
        <v>4087</v>
      </c>
    </row>
    <row r="235" spans="1:6" ht="45" x14ac:dyDescent="0.25">
      <c r="A235" s="7">
        <v>18463344</v>
      </c>
      <c r="B235" s="7">
        <v>8</v>
      </c>
      <c r="C235" s="8" t="s">
        <v>803</v>
      </c>
      <c r="D235" s="7" t="s">
        <v>4206</v>
      </c>
    </row>
    <row r="236" spans="1:6" ht="105" x14ac:dyDescent="0.25">
      <c r="A236" s="7">
        <v>18463344</v>
      </c>
      <c r="B236" s="7">
        <v>9</v>
      </c>
      <c r="C236" s="8" t="s">
        <v>804</v>
      </c>
      <c r="D236" s="7">
        <v>11</v>
      </c>
    </row>
    <row r="237" spans="1:6" ht="30" x14ac:dyDescent="0.25">
      <c r="A237" s="7">
        <v>18463344</v>
      </c>
      <c r="B237" s="7">
        <v>10</v>
      </c>
      <c r="C237" s="8" t="s">
        <v>805</v>
      </c>
      <c r="D237" s="7" t="s">
        <v>4097</v>
      </c>
    </row>
    <row r="238" spans="1:6" ht="90" x14ac:dyDescent="0.25">
      <c r="A238" s="7">
        <v>18463344</v>
      </c>
      <c r="B238" s="7">
        <v>11</v>
      </c>
      <c r="C238" s="8" t="s">
        <v>806</v>
      </c>
      <c r="D238" s="7" t="s">
        <v>4096</v>
      </c>
    </row>
    <row r="239" spans="1:6" ht="45" x14ac:dyDescent="0.25">
      <c r="A239" s="7">
        <v>18463344</v>
      </c>
      <c r="B239" s="7">
        <v>12</v>
      </c>
      <c r="C239" s="8" t="s">
        <v>807</v>
      </c>
      <c r="D239" s="7" t="s">
        <v>4097</v>
      </c>
      <c r="E239" s="8" t="s">
        <v>808</v>
      </c>
      <c r="F239" s="7" t="s">
        <v>4663</v>
      </c>
    </row>
    <row r="240" spans="1:6" ht="90" x14ac:dyDescent="0.25">
      <c r="A240" s="7">
        <v>18463344</v>
      </c>
      <c r="B240" s="7">
        <v>13</v>
      </c>
      <c r="C240" s="8" t="s">
        <v>809</v>
      </c>
      <c r="D240" s="7" t="s">
        <v>4096</v>
      </c>
      <c r="E240" s="8" t="s">
        <v>810</v>
      </c>
      <c r="F240" s="7" t="s">
        <v>4333</v>
      </c>
    </row>
    <row r="241" spans="1:6" ht="75" x14ac:dyDescent="0.25">
      <c r="A241" s="7">
        <v>18463344</v>
      </c>
      <c r="B241" s="7">
        <v>14</v>
      </c>
      <c r="C241" s="8" t="s">
        <v>811</v>
      </c>
      <c r="D241" s="7" t="s">
        <v>4405</v>
      </c>
    </row>
    <row r="242" spans="1:6" ht="45" x14ac:dyDescent="0.25">
      <c r="A242" s="7">
        <v>18506108</v>
      </c>
      <c r="B242" s="7">
        <v>1</v>
      </c>
      <c r="C242" s="8" t="s">
        <v>812</v>
      </c>
      <c r="D242" s="7" t="s">
        <v>4297</v>
      </c>
    </row>
    <row r="243" spans="1:6" ht="120" x14ac:dyDescent="0.25">
      <c r="A243" s="7">
        <v>18506108</v>
      </c>
      <c r="B243" s="7">
        <v>2</v>
      </c>
      <c r="C243" s="8" t="s">
        <v>813</v>
      </c>
      <c r="D243" s="7" t="s">
        <v>4153</v>
      </c>
    </row>
    <row r="244" spans="1:6" ht="105" x14ac:dyDescent="0.25">
      <c r="A244" s="7">
        <v>18506108</v>
      </c>
      <c r="B244" s="7">
        <v>3</v>
      </c>
      <c r="C244" s="8" t="s">
        <v>814</v>
      </c>
      <c r="D244" s="7" t="s">
        <v>4531</v>
      </c>
    </row>
    <row r="245" spans="1:6" ht="45" x14ac:dyDescent="0.25">
      <c r="A245" s="7">
        <v>18506108</v>
      </c>
      <c r="B245" s="7">
        <v>4</v>
      </c>
      <c r="C245" s="8" t="s">
        <v>815</v>
      </c>
      <c r="D245" s="7" t="s">
        <v>4076</v>
      </c>
    </row>
    <row r="246" spans="1:6" ht="60" x14ac:dyDescent="0.25">
      <c r="A246" s="7">
        <v>18506108</v>
      </c>
      <c r="B246" s="7">
        <v>5</v>
      </c>
      <c r="C246" s="8" t="s">
        <v>816</v>
      </c>
      <c r="D246" s="7" t="s">
        <v>4297</v>
      </c>
    </row>
    <row r="247" spans="1:6" ht="75" x14ac:dyDescent="0.25">
      <c r="A247" s="7">
        <v>18506108</v>
      </c>
      <c r="B247" s="7">
        <v>6</v>
      </c>
      <c r="C247" s="8" t="s">
        <v>817</v>
      </c>
      <c r="D247" s="7" t="s">
        <v>4103</v>
      </c>
    </row>
    <row r="248" spans="1:6" ht="165" x14ac:dyDescent="0.25">
      <c r="A248" s="7">
        <v>18506108</v>
      </c>
      <c r="B248" s="7">
        <v>7</v>
      </c>
      <c r="C248" s="8" t="s">
        <v>818</v>
      </c>
      <c r="D248" s="7" t="s">
        <v>4393</v>
      </c>
    </row>
    <row r="249" spans="1:6" ht="75" x14ac:dyDescent="0.25">
      <c r="A249" s="7">
        <v>18506108</v>
      </c>
      <c r="B249" s="7">
        <v>8</v>
      </c>
      <c r="C249" s="8" t="s">
        <v>819</v>
      </c>
      <c r="D249" s="7" t="s">
        <v>4230</v>
      </c>
    </row>
    <row r="250" spans="1:6" ht="60" x14ac:dyDescent="0.25">
      <c r="A250" s="7">
        <v>18506108</v>
      </c>
      <c r="B250" s="7">
        <v>9</v>
      </c>
      <c r="C250" s="8" t="s">
        <v>820</v>
      </c>
      <c r="D250" s="7" t="s">
        <v>4301</v>
      </c>
    </row>
    <row r="251" spans="1:6" ht="90" x14ac:dyDescent="0.25">
      <c r="A251" s="7">
        <v>18506108</v>
      </c>
      <c r="B251" s="7">
        <v>10</v>
      </c>
      <c r="C251" s="8" t="s">
        <v>821</v>
      </c>
      <c r="D251" s="7" t="s">
        <v>4393</v>
      </c>
      <c r="E251" s="8" t="s">
        <v>822</v>
      </c>
      <c r="F251" s="7" t="s">
        <v>4331</v>
      </c>
    </row>
    <row r="252" spans="1:6" ht="60" x14ac:dyDescent="0.25">
      <c r="A252" s="7">
        <v>18506108</v>
      </c>
      <c r="B252" s="7">
        <v>11</v>
      </c>
      <c r="C252" s="8" t="s">
        <v>823</v>
      </c>
      <c r="D252" s="7" t="s">
        <v>4147</v>
      </c>
    </row>
    <row r="253" spans="1:6" ht="90" x14ac:dyDescent="0.25">
      <c r="A253" s="7">
        <v>18506108</v>
      </c>
      <c r="B253" s="7">
        <v>12</v>
      </c>
      <c r="C253" s="8" t="s">
        <v>825</v>
      </c>
      <c r="D253" s="7" t="s">
        <v>4147</v>
      </c>
      <c r="E253" s="8" t="s">
        <v>824</v>
      </c>
      <c r="F253" s="7" t="s">
        <v>4380</v>
      </c>
    </row>
    <row r="254" spans="1:6" ht="75" x14ac:dyDescent="0.25">
      <c r="A254" s="7">
        <v>18506108</v>
      </c>
      <c r="B254" s="7">
        <v>13</v>
      </c>
      <c r="C254" s="8" t="s">
        <v>826</v>
      </c>
      <c r="D254" s="7" t="s">
        <v>4152</v>
      </c>
    </row>
    <row r="255" spans="1:6" ht="60" x14ac:dyDescent="0.25">
      <c r="A255" s="7">
        <v>18506108</v>
      </c>
      <c r="B255" s="7">
        <v>14</v>
      </c>
      <c r="C255" s="8" t="s">
        <v>827</v>
      </c>
      <c r="D255" s="7" t="s">
        <v>4461</v>
      </c>
    </row>
    <row r="256" spans="1:6" ht="135" x14ac:dyDescent="0.25">
      <c r="A256" s="7">
        <v>18606952</v>
      </c>
      <c r="B256" s="7">
        <v>1</v>
      </c>
      <c r="C256" s="8" t="s">
        <v>828</v>
      </c>
      <c r="D256" s="7" t="s">
        <v>4084</v>
      </c>
    </row>
    <row r="257" spans="1:8" ht="75" x14ac:dyDescent="0.25">
      <c r="A257" s="7">
        <v>18606952</v>
      </c>
      <c r="B257" s="7">
        <v>2</v>
      </c>
      <c r="C257" s="8" t="s">
        <v>829</v>
      </c>
      <c r="D257" s="7" t="s">
        <v>4153</v>
      </c>
    </row>
    <row r="258" spans="1:8" ht="75" x14ac:dyDescent="0.25">
      <c r="A258" s="7">
        <v>18606952</v>
      </c>
      <c r="B258" s="7">
        <v>3</v>
      </c>
      <c r="C258" s="8" t="s">
        <v>830</v>
      </c>
      <c r="D258" s="7" t="s">
        <v>4228</v>
      </c>
      <c r="E258" s="8" t="s">
        <v>831</v>
      </c>
      <c r="F258" s="7" t="s">
        <v>4390</v>
      </c>
    </row>
    <row r="259" spans="1:8" ht="90" x14ac:dyDescent="0.25">
      <c r="A259" s="7">
        <v>18606952</v>
      </c>
      <c r="B259" s="7">
        <v>4</v>
      </c>
      <c r="C259" s="8" t="s">
        <v>833</v>
      </c>
      <c r="D259" s="7" t="s">
        <v>4276</v>
      </c>
      <c r="E259" s="8" t="s">
        <v>834</v>
      </c>
      <c r="F259" s="7" t="s">
        <v>4740</v>
      </c>
      <c r="G259" s="8" t="s">
        <v>832</v>
      </c>
      <c r="H259" s="7" t="s">
        <v>4777</v>
      </c>
    </row>
    <row r="260" spans="1:8" x14ac:dyDescent="0.25">
      <c r="A260" s="7">
        <v>18606952</v>
      </c>
      <c r="B260" s="7">
        <v>5</v>
      </c>
      <c r="C260" s="8" t="s">
        <v>835</v>
      </c>
      <c r="D260" s="7">
        <v>11</v>
      </c>
    </row>
    <row r="261" spans="1:8" ht="30" x14ac:dyDescent="0.25">
      <c r="A261" s="7">
        <v>18606952</v>
      </c>
      <c r="B261" s="7">
        <v>6</v>
      </c>
      <c r="C261" s="8" t="s">
        <v>836</v>
      </c>
      <c r="D261" s="7" t="s">
        <v>4253</v>
      </c>
    </row>
    <row r="262" spans="1:8" ht="120" x14ac:dyDescent="0.25">
      <c r="A262" s="7">
        <v>18606952</v>
      </c>
      <c r="B262" s="7">
        <v>7</v>
      </c>
      <c r="C262" s="8" t="s">
        <v>837</v>
      </c>
      <c r="D262" s="7" t="s">
        <v>4126</v>
      </c>
    </row>
    <row r="263" spans="1:8" ht="75" x14ac:dyDescent="0.25">
      <c r="A263" s="7">
        <v>18606952</v>
      </c>
      <c r="B263" s="7">
        <v>8</v>
      </c>
      <c r="C263" s="8" t="s">
        <v>838</v>
      </c>
      <c r="D263" s="7" t="s">
        <v>4147</v>
      </c>
    </row>
    <row r="264" spans="1:8" ht="180" x14ac:dyDescent="0.25">
      <c r="A264" s="7">
        <v>18606952</v>
      </c>
      <c r="B264" s="7">
        <v>9</v>
      </c>
      <c r="C264" s="8" t="s">
        <v>839</v>
      </c>
      <c r="D264" s="7" t="s">
        <v>4077</v>
      </c>
    </row>
    <row r="265" spans="1:8" ht="135" x14ac:dyDescent="0.25">
      <c r="A265" s="7">
        <v>18606952</v>
      </c>
      <c r="B265" s="7">
        <v>10</v>
      </c>
      <c r="C265" s="8" t="s">
        <v>840</v>
      </c>
      <c r="D265" s="7" t="s">
        <v>4119</v>
      </c>
      <c r="E265" s="8" t="s">
        <v>841</v>
      </c>
      <c r="F265" s="7" t="s">
        <v>4381</v>
      </c>
    </row>
    <row r="266" spans="1:8" ht="105" x14ac:dyDescent="0.25">
      <c r="A266" s="7">
        <v>18606952</v>
      </c>
      <c r="B266" s="7">
        <v>11</v>
      </c>
      <c r="C266" s="8" t="s">
        <v>842</v>
      </c>
      <c r="D266" s="7" t="s">
        <v>4348</v>
      </c>
    </row>
    <row r="267" spans="1:8" ht="90" x14ac:dyDescent="0.25">
      <c r="A267" s="7">
        <v>18606952</v>
      </c>
      <c r="B267" s="7">
        <v>12</v>
      </c>
      <c r="C267" s="8" t="s">
        <v>843</v>
      </c>
      <c r="D267" s="7" t="s">
        <v>4301</v>
      </c>
    </row>
    <row r="268" spans="1:8" ht="75" x14ac:dyDescent="0.25">
      <c r="A268" s="7">
        <v>18606952</v>
      </c>
      <c r="B268" s="7">
        <v>13</v>
      </c>
      <c r="C268" s="8" t="s">
        <v>844</v>
      </c>
      <c r="D268" s="7" t="s">
        <v>4758</v>
      </c>
    </row>
    <row r="269" spans="1:8" ht="60" x14ac:dyDescent="0.25">
      <c r="A269" s="7">
        <v>18606952</v>
      </c>
      <c r="B269" s="7">
        <v>14</v>
      </c>
      <c r="C269" s="8" t="s">
        <v>845</v>
      </c>
      <c r="D269" s="7" t="s">
        <v>4235</v>
      </c>
    </row>
    <row r="270" spans="1:8" ht="120" x14ac:dyDescent="0.25">
      <c r="A270" s="7">
        <v>18640992</v>
      </c>
      <c r="B270" s="7">
        <v>1</v>
      </c>
      <c r="C270" s="8" t="s">
        <v>846</v>
      </c>
      <c r="D270" s="7" t="s">
        <v>4084</v>
      </c>
    </row>
    <row r="271" spans="1:8" ht="75" x14ac:dyDescent="0.25">
      <c r="A271" s="7">
        <v>18640992</v>
      </c>
      <c r="B271" s="7">
        <v>2</v>
      </c>
      <c r="C271" s="8" t="s">
        <v>847</v>
      </c>
      <c r="D271" s="7" t="s">
        <v>4121</v>
      </c>
      <c r="E271" s="8" t="s">
        <v>848</v>
      </c>
      <c r="F271" s="7" t="s">
        <v>4382</v>
      </c>
    </row>
    <row r="272" spans="1:8" ht="105" x14ac:dyDescent="0.25">
      <c r="A272" s="7">
        <v>18640992</v>
      </c>
      <c r="B272" s="7">
        <v>3</v>
      </c>
      <c r="C272" s="8" t="s">
        <v>849</v>
      </c>
      <c r="D272" s="7" t="s">
        <v>4352</v>
      </c>
    </row>
    <row r="273" spans="1:4" ht="105" x14ac:dyDescent="0.25">
      <c r="A273" s="7">
        <v>18640992</v>
      </c>
      <c r="B273" s="7">
        <v>4</v>
      </c>
      <c r="C273" s="8" t="s">
        <v>850</v>
      </c>
      <c r="D273" s="7" t="s">
        <v>4369</v>
      </c>
    </row>
    <row r="274" spans="1:4" ht="105" x14ac:dyDescent="0.25">
      <c r="A274" s="7">
        <v>18640992</v>
      </c>
      <c r="B274" s="7">
        <v>5</v>
      </c>
      <c r="C274" s="8" t="s">
        <v>851</v>
      </c>
      <c r="D274" s="7" t="s">
        <v>4119</v>
      </c>
    </row>
    <row r="275" spans="1:4" ht="90" x14ac:dyDescent="0.25">
      <c r="A275" s="7">
        <v>18640992</v>
      </c>
      <c r="B275" s="7">
        <v>6</v>
      </c>
      <c r="C275" s="8" t="s">
        <v>852</v>
      </c>
      <c r="D275" s="7" t="s">
        <v>4410</v>
      </c>
    </row>
    <row r="276" spans="1:4" ht="45" x14ac:dyDescent="0.25">
      <c r="A276" s="7">
        <v>18640992</v>
      </c>
      <c r="B276" s="7">
        <v>7</v>
      </c>
      <c r="C276" s="8" t="s">
        <v>853</v>
      </c>
      <c r="D276" s="7" t="s">
        <v>4126</v>
      </c>
    </row>
    <row r="277" spans="1:4" ht="60" x14ac:dyDescent="0.25">
      <c r="A277" s="7">
        <v>18640992</v>
      </c>
      <c r="B277" s="7">
        <v>8</v>
      </c>
      <c r="C277" s="8" t="s">
        <v>854</v>
      </c>
      <c r="D277" s="7" t="s">
        <v>4302</v>
      </c>
    </row>
    <row r="278" spans="1:4" ht="75" x14ac:dyDescent="0.25">
      <c r="A278" s="7">
        <v>18640992</v>
      </c>
      <c r="B278" s="7">
        <v>9</v>
      </c>
      <c r="C278" s="8" t="s">
        <v>855</v>
      </c>
      <c r="D278" s="7" t="s">
        <v>4112</v>
      </c>
    </row>
    <row r="279" spans="1:4" ht="60" x14ac:dyDescent="0.25">
      <c r="A279" s="7">
        <v>18640992</v>
      </c>
      <c r="B279" s="7">
        <v>10</v>
      </c>
      <c r="C279" s="8" t="s">
        <v>856</v>
      </c>
      <c r="D279" s="7" t="s">
        <v>4090</v>
      </c>
    </row>
    <row r="280" spans="1:4" ht="60" x14ac:dyDescent="0.25">
      <c r="A280" s="7">
        <v>18640992</v>
      </c>
      <c r="B280" s="7">
        <v>11</v>
      </c>
      <c r="C280" s="8" t="s">
        <v>857</v>
      </c>
      <c r="D280" s="7" t="s">
        <v>4644</v>
      </c>
    </row>
    <row r="281" spans="1:4" ht="75" x14ac:dyDescent="0.25">
      <c r="A281" s="7">
        <v>18640992</v>
      </c>
      <c r="B281" s="7">
        <v>12</v>
      </c>
      <c r="C281" s="8" t="s">
        <v>858</v>
      </c>
      <c r="D281" s="7" t="s">
        <v>4261</v>
      </c>
    </row>
    <row r="282" spans="1:4" ht="90" x14ac:dyDescent="0.25">
      <c r="A282" s="7">
        <v>18640992</v>
      </c>
      <c r="B282" s="7">
        <v>13</v>
      </c>
      <c r="C282" s="8" t="s">
        <v>859</v>
      </c>
      <c r="D282" s="7" t="s">
        <v>4455</v>
      </c>
    </row>
    <row r="283" spans="1:4" ht="60" x14ac:dyDescent="0.25">
      <c r="A283" s="7">
        <v>18648229</v>
      </c>
      <c r="B283" s="7">
        <v>1</v>
      </c>
      <c r="C283" s="8" t="s">
        <v>860</v>
      </c>
      <c r="D283" s="7" t="s">
        <v>4084</v>
      </c>
    </row>
    <row r="284" spans="1:4" ht="90" x14ac:dyDescent="0.25">
      <c r="A284" s="7">
        <v>18648229</v>
      </c>
      <c r="B284" s="7">
        <v>2</v>
      </c>
      <c r="C284" s="8" t="s">
        <v>861</v>
      </c>
      <c r="D284" s="7" t="s">
        <v>4218</v>
      </c>
    </row>
    <row r="285" spans="1:4" ht="60" x14ac:dyDescent="0.25">
      <c r="A285" s="7">
        <v>18648229</v>
      </c>
      <c r="B285" s="7">
        <v>3</v>
      </c>
      <c r="C285" s="8" t="s">
        <v>862</v>
      </c>
      <c r="D285" s="7" t="s">
        <v>4353</v>
      </c>
    </row>
    <row r="286" spans="1:4" ht="75" x14ac:dyDescent="0.25">
      <c r="A286" s="7">
        <v>18648229</v>
      </c>
      <c r="B286" s="7">
        <v>4</v>
      </c>
      <c r="C286" s="8" t="s">
        <v>863</v>
      </c>
      <c r="D286" s="7" t="s">
        <v>4276</v>
      </c>
    </row>
    <row r="287" spans="1:4" ht="90" x14ac:dyDescent="0.25">
      <c r="A287" s="7">
        <v>18648229</v>
      </c>
      <c r="B287" s="7">
        <v>5</v>
      </c>
      <c r="C287" s="8" t="s">
        <v>864</v>
      </c>
      <c r="D287" s="7" t="s">
        <v>4076</v>
      </c>
    </row>
    <row r="288" spans="1:4" ht="90" x14ac:dyDescent="0.25">
      <c r="A288" s="7">
        <v>18648229</v>
      </c>
      <c r="B288" s="7">
        <v>6</v>
      </c>
      <c r="C288" s="8" t="s">
        <v>865</v>
      </c>
      <c r="D288" s="7" t="s">
        <v>4082</v>
      </c>
    </row>
    <row r="289" spans="1:6" ht="75" x14ac:dyDescent="0.25">
      <c r="A289" s="7">
        <v>18648229</v>
      </c>
      <c r="B289" s="7">
        <v>7</v>
      </c>
      <c r="C289" s="8" t="s">
        <v>866</v>
      </c>
      <c r="D289" s="7" t="s">
        <v>4263</v>
      </c>
    </row>
    <row r="290" spans="1:6" ht="75" x14ac:dyDescent="0.25">
      <c r="A290" s="7">
        <v>18648229</v>
      </c>
      <c r="B290" s="7">
        <v>8</v>
      </c>
      <c r="C290" s="8" t="s">
        <v>867</v>
      </c>
      <c r="D290" s="7" t="s">
        <v>4263</v>
      </c>
    </row>
    <row r="291" spans="1:6" ht="60" x14ac:dyDescent="0.25">
      <c r="A291" s="7">
        <v>18648229</v>
      </c>
      <c r="B291" s="7">
        <v>9</v>
      </c>
      <c r="C291" s="8" t="s">
        <v>868</v>
      </c>
      <c r="D291" s="7" t="s">
        <v>4301</v>
      </c>
    </row>
    <row r="292" spans="1:6" ht="90" x14ac:dyDescent="0.25">
      <c r="A292" s="7">
        <v>18648229</v>
      </c>
      <c r="B292" s="7">
        <v>10</v>
      </c>
      <c r="C292" s="8" t="s">
        <v>869</v>
      </c>
      <c r="D292" s="7" t="s">
        <v>4077</v>
      </c>
    </row>
    <row r="293" spans="1:6" ht="90" x14ac:dyDescent="0.25">
      <c r="A293" s="7">
        <v>18648229</v>
      </c>
      <c r="B293" s="7">
        <v>11</v>
      </c>
      <c r="C293" s="8" t="s">
        <v>870</v>
      </c>
      <c r="D293" s="7" t="s">
        <v>4116</v>
      </c>
    </row>
    <row r="294" spans="1:6" ht="60" x14ac:dyDescent="0.25">
      <c r="A294" s="7">
        <v>18648229</v>
      </c>
      <c r="B294" s="7">
        <v>12</v>
      </c>
      <c r="C294" s="8" t="s">
        <v>871</v>
      </c>
      <c r="D294" s="7" t="s">
        <v>4649</v>
      </c>
      <c r="E294" s="8" t="s">
        <v>872</v>
      </c>
      <c r="F294" s="7" t="s">
        <v>4763</v>
      </c>
    </row>
    <row r="295" spans="1:6" ht="60" x14ac:dyDescent="0.25">
      <c r="A295" s="7">
        <v>18648229</v>
      </c>
      <c r="B295" s="7">
        <v>13</v>
      </c>
      <c r="C295" s="8" t="s">
        <v>873</v>
      </c>
      <c r="D295" s="7" t="s">
        <v>4088</v>
      </c>
    </row>
    <row r="296" spans="1:6" ht="90" x14ac:dyDescent="0.25">
      <c r="A296" s="7">
        <v>18648229</v>
      </c>
      <c r="B296" s="7">
        <v>14</v>
      </c>
      <c r="C296" s="8" t="s">
        <v>874</v>
      </c>
      <c r="D296" s="7" t="s">
        <v>4450</v>
      </c>
    </row>
    <row r="297" spans="1:6" ht="60" x14ac:dyDescent="0.25">
      <c r="A297" s="7">
        <v>18648229</v>
      </c>
      <c r="B297" s="7">
        <v>15</v>
      </c>
      <c r="C297" s="8" t="s">
        <v>875</v>
      </c>
      <c r="D297" s="7" t="s">
        <v>4698</v>
      </c>
      <c r="E297" s="8" t="s">
        <v>876</v>
      </c>
      <c r="F297" s="7" t="s">
        <v>4770</v>
      </c>
    </row>
    <row r="298" spans="1:6" ht="60" x14ac:dyDescent="0.25">
      <c r="A298" s="7">
        <v>18662287</v>
      </c>
      <c r="B298" s="7">
        <v>1</v>
      </c>
      <c r="C298" s="8" t="s">
        <v>877</v>
      </c>
      <c r="D298" s="7" t="s">
        <v>4349</v>
      </c>
    </row>
    <row r="299" spans="1:6" ht="45" x14ac:dyDescent="0.25">
      <c r="A299" s="7">
        <v>18662287</v>
      </c>
      <c r="B299" s="7">
        <v>2</v>
      </c>
      <c r="C299" s="8" t="s">
        <v>878</v>
      </c>
      <c r="D299" s="7" t="s">
        <v>4472</v>
      </c>
    </row>
    <row r="300" spans="1:6" ht="120" x14ac:dyDescent="0.25">
      <c r="A300" s="7">
        <v>18662287</v>
      </c>
      <c r="B300" s="7">
        <v>3</v>
      </c>
      <c r="C300" s="8" t="s">
        <v>879</v>
      </c>
      <c r="D300" s="7" t="s">
        <v>4158</v>
      </c>
    </row>
    <row r="301" spans="1:6" ht="75" x14ac:dyDescent="0.25">
      <c r="A301" s="7">
        <v>18662287</v>
      </c>
      <c r="B301" s="7">
        <v>4</v>
      </c>
      <c r="C301" s="8" t="s">
        <v>880</v>
      </c>
      <c r="D301" s="7" t="s">
        <v>4393</v>
      </c>
    </row>
    <row r="302" spans="1:6" ht="135" x14ac:dyDescent="0.25">
      <c r="A302" s="7">
        <v>18662287</v>
      </c>
      <c r="B302" s="7">
        <v>5</v>
      </c>
      <c r="C302" s="8" t="s">
        <v>881</v>
      </c>
      <c r="D302" s="7" t="s">
        <v>4759</v>
      </c>
    </row>
    <row r="303" spans="1:6" ht="90" x14ac:dyDescent="0.25">
      <c r="A303" s="7">
        <v>18662287</v>
      </c>
      <c r="B303" s="7">
        <v>6</v>
      </c>
      <c r="C303" s="8" t="s">
        <v>882</v>
      </c>
      <c r="D303" s="7" t="s">
        <v>4077</v>
      </c>
    </row>
    <row r="304" spans="1:6" ht="60" x14ac:dyDescent="0.25">
      <c r="A304" s="7">
        <v>18662287</v>
      </c>
      <c r="B304" s="7">
        <v>7</v>
      </c>
      <c r="C304" s="8" t="s">
        <v>883</v>
      </c>
      <c r="D304" s="7" t="s">
        <v>4078</v>
      </c>
    </row>
    <row r="305" spans="1:6" ht="150" x14ac:dyDescent="0.25">
      <c r="A305" s="7">
        <v>18662287</v>
      </c>
      <c r="B305" s="7">
        <v>8</v>
      </c>
      <c r="C305" s="8" t="s">
        <v>884</v>
      </c>
      <c r="D305" s="7" t="s">
        <v>4137</v>
      </c>
      <c r="E305" s="8" t="s">
        <v>885</v>
      </c>
      <c r="F305" s="7" t="s">
        <v>4318</v>
      </c>
    </row>
    <row r="306" spans="1:6" ht="45" x14ac:dyDescent="0.25">
      <c r="A306" s="7">
        <v>18662287</v>
      </c>
      <c r="B306" s="7">
        <v>9</v>
      </c>
      <c r="C306" s="8" t="s">
        <v>886</v>
      </c>
      <c r="D306" s="7" t="s">
        <v>4405</v>
      </c>
    </row>
    <row r="307" spans="1:6" ht="90" x14ac:dyDescent="0.25">
      <c r="A307" s="7">
        <v>18662287</v>
      </c>
      <c r="B307" s="7">
        <v>10</v>
      </c>
      <c r="C307" s="8" t="s">
        <v>887</v>
      </c>
      <c r="D307" s="7" t="s">
        <v>4090</v>
      </c>
      <c r="E307" s="8" t="s">
        <v>888</v>
      </c>
      <c r="F307" s="7" t="s">
        <v>4383</v>
      </c>
    </row>
    <row r="308" spans="1:6" ht="135" x14ac:dyDescent="0.25">
      <c r="A308" s="7">
        <v>18662287</v>
      </c>
      <c r="B308" s="7">
        <v>11</v>
      </c>
      <c r="C308" s="8" t="s">
        <v>889</v>
      </c>
      <c r="D308" s="7" t="s">
        <v>4235</v>
      </c>
      <c r="E308" s="8" t="s">
        <v>890</v>
      </c>
      <c r="F308" s="8" t="s">
        <v>4330</v>
      </c>
    </row>
    <row r="309" spans="1:6" ht="75" x14ac:dyDescent="0.25">
      <c r="A309" s="7">
        <v>18662287</v>
      </c>
      <c r="B309" s="7">
        <v>12</v>
      </c>
      <c r="C309" s="8" t="s">
        <v>891</v>
      </c>
      <c r="D309" s="7" t="s">
        <v>4274</v>
      </c>
    </row>
    <row r="310" spans="1:6" ht="30" x14ac:dyDescent="0.25">
      <c r="A310" s="7">
        <v>18662288</v>
      </c>
      <c r="B310" s="7">
        <v>1</v>
      </c>
      <c r="C310" s="8" t="s">
        <v>892</v>
      </c>
      <c r="D310" s="7" t="s">
        <v>4147</v>
      </c>
    </row>
    <row r="311" spans="1:6" ht="90" x14ac:dyDescent="0.25">
      <c r="A311" s="7">
        <v>18662288</v>
      </c>
      <c r="B311" s="7">
        <v>2</v>
      </c>
      <c r="C311" s="8" t="s">
        <v>893</v>
      </c>
      <c r="D311" s="7" t="s">
        <v>4472</v>
      </c>
    </row>
    <row r="312" spans="1:6" ht="90" x14ac:dyDescent="0.25">
      <c r="A312" s="7">
        <v>18662288</v>
      </c>
      <c r="B312" s="7">
        <v>3</v>
      </c>
      <c r="C312" s="8" t="s">
        <v>894</v>
      </c>
      <c r="D312" s="7" t="s">
        <v>4419</v>
      </c>
    </row>
    <row r="313" spans="1:6" ht="90" x14ac:dyDescent="0.25">
      <c r="A313" s="7">
        <v>18662288</v>
      </c>
      <c r="B313" s="7">
        <v>4</v>
      </c>
      <c r="C313" s="8" t="s">
        <v>895</v>
      </c>
      <c r="D313" s="7" t="s">
        <v>4263</v>
      </c>
    </row>
    <row r="314" spans="1:6" ht="75" x14ac:dyDescent="0.25">
      <c r="A314" s="7">
        <v>18662288</v>
      </c>
      <c r="B314" s="7">
        <v>5</v>
      </c>
      <c r="C314" s="8" t="s">
        <v>896</v>
      </c>
      <c r="D314" s="7" t="s">
        <v>4253</v>
      </c>
    </row>
    <row r="315" spans="1:6" ht="30" x14ac:dyDescent="0.25">
      <c r="A315" s="7">
        <v>18662288</v>
      </c>
      <c r="B315" s="7">
        <v>6</v>
      </c>
      <c r="C315" s="8" t="s">
        <v>897</v>
      </c>
      <c r="D315" s="7" t="s">
        <v>4087</v>
      </c>
    </row>
    <row r="316" spans="1:6" ht="60" x14ac:dyDescent="0.25">
      <c r="A316" s="7">
        <v>18662288</v>
      </c>
      <c r="B316" s="7">
        <v>7</v>
      </c>
      <c r="C316" s="8" t="s">
        <v>898</v>
      </c>
      <c r="D316" s="7">
        <v>11</v>
      </c>
    </row>
    <row r="317" spans="1:6" ht="45" x14ac:dyDescent="0.25">
      <c r="A317" s="7">
        <v>18662288</v>
      </c>
      <c r="B317" s="7">
        <v>8</v>
      </c>
      <c r="C317" s="8" t="s">
        <v>899</v>
      </c>
      <c r="D317" s="7" t="s">
        <v>4089</v>
      </c>
    </row>
    <row r="318" spans="1:6" ht="45" x14ac:dyDescent="0.25">
      <c r="A318" s="7">
        <v>18662288</v>
      </c>
      <c r="B318" s="7">
        <v>9</v>
      </c>
      <c r="C318" s="8" t="s">
        <v>900</v>
      </c>
      <c r="D318" s="7" t="s">
        <v>4300</v>
      </c>
      <c r="E318" s="8" t="s">
        <v>901</v>
      </c>
      <c r="F318" s="7" t="s">
        <v>4180</v>
      </c>
    </row>
    <row r="319" spans="1:6" ht="60" x14ac:dyDescent="0.25">
      <c r="A319" s="7">
        <v>18662288</v>
      </c>
      <c r="B319" s="7">
        <v>10</v>
      </c>
      <c r="C319" s="8" t="s">
        <v>902</v>
      </c>
      <c r="D319" s="7" t="s">
        <v>4089</v>
      </c>
    </row>
    <row r="320" spans="1:6" ht="60" x14ac:dyDescent="0.25">
      <c r="A320" s="7">
        <v>18662288</v>
      </c>
      <c r="B320" s="7">
        <v>11</v>
      </c>
      <c r="C320" s="8" t="s">
        <v>903</v>
      </c>
      <c r="D320" s="7" t="s">
        <v>4445</v>
      </c>
    </row>
    <row r="321" spans="1:6" ht="75" x14ac:dyDescent="0.25">
      <c r="A321" s="7">
        <v>18662288</v>
      </c>
      <c r="B321" s="7">
        <v>12</v>
      </c>
      <c r="C321" s="8" t="s">
        <v>904</v>
      </c>
      <c r="D321" s="7" t="s">
        <v>4089</v>
      </c>
    </row>
    <row r="322" spans="1:6" ht="90" x14ac:dyDescent="0.25">
      <c r="A322" s="7">
        <v>18662288</v>
      </c>
      <c r="B322" s="7">
        <v>13</v>
      </c>
      <c r="C322" s="8" t="s">
        <v>905</v>
      </c>
      <c r="D322" s="7" t="s">
        <v>4147</v>
      </c>
    </row>
    <row r="323" spans="1:6" ht="90" x14ac:dyDescent="0.25">
      <c r="A323" s="7">
        <v>18662288</v>
      </c>
      <c r="B323" s="7">
        <v>14</v>
      </c>
      <c r="C323" s="8" t="s">
        <v>906</v>
      </c>
      <c r="D323" s="7" t="s">
        <v>4301</v>
      </c>
      <c r="E323" s="8" t="s">
        <v>907</v>
      </c>
      <c r="F323" s="7" t="s">
        <v>4384</v>
      </c>
    </row>
    <row r="324" spans="1:6" ht="90" x14ac:dyDescent="0.25">
      <c r="A324" s="7">
        <v>18668605</v>
      </c>
      <c r="B324" s="7">
        <v>1</v>
      </c>
      <c r="C324" s="8" t="s">
        <v>908</v>
      </c>
      <c r="D324" s="7" t="s">
        <v>4084</v>
      </c>
    </row>
    <row r="325" spans="1:6" ht="135" x14ac:dyDescent="0.25">
      <c r="A325" s="7">
        <v>18668605</v>
      </c>
      <c r="B325" s="7">
        <v>2</v>
      </c>
      <c r="C325" s="8" t="s">
        <v>909</v>
      </c>
      <c r="D325" s="7" t="s">
        <v>4276</v>
      </c>
      <c r="E325" s="8" t="s">
        <v>910</v>
      </c>
      <c r="F325" s="7" t="s">
        <v>4618</v>
      </c>
    </row>
    <row r="326" spans="1:6" ht="90" x14ac:dyDescent="0.25">
      <c r="A326" s="7">
        <v>18668605</v>
      </c>
      <c r="B326" s="7">
        <v>3</v>
      </c>
      <c r="C326" s="8" t="s">
        <v>911</v>
      </c>
      <c r="D326" s="7" t="s">
        <v>4277</v>
      </c>
      <c r="E326" s="8" t="s">
        <v>912</v>
      </c>
      <c r="F326" s="7" t="s">
        <v>4385</v>
      </c>
    </row>
    <row r="327" spans="1:6" ht="90" x14ac:dyDescent="0.25">
      <c r="A327" s="7">
        <v>18668605</v>
      </c>
      <c r="B327" s="7">
        <v>4</v>
      </c>
      <c r="C327" s="8" t="s">
        <v>913</v>
      </c>
      <c r="D327" s="7" t="s">
        <v>4253</v>
      </c>
    </row>
    <row r="328" spans="1:6" ht="135" x14ac:dyDescent="0.25">
      <c r="A328" s="7">
        <v>18668605</v>
      </c>
      <c r="B328" s="7">
        <v>5</v>
      </c>
      <c r="C328" s="8" t="s">
        <v>914</v>
      </c>
      <c r="D328" s="7" t="s">
        <v>4393</v>
      </c>
    </row>
    <row r="329" spans="1:6" ht="75" x14ac:dyDescent="0.25">
      <c r="A329" s="7">
        <v>18668605</v>
      </c>
      <c r="B329" s="7">
        <v>6</v>
      </c>
      <c r="C329" s="8" t="s">
        <v>915</v>
      </c>
      <c r="D329" s="7" t="s">
        <v>4410</v>
      </c>
    </row>
    <row r="330" spans="1:6" ht="75" x14ac:dyDescent="0.25">
      <c r="A330" s="7">
        <v>18668605</v>
      </c>
      <c r="B330" s="7">
        <v>7</v>
      </c>
      <c r="C330" s="8" t="s">
        <v>916</v>
      </c>
      <c r="D330" s="7" t="s">
        <v>4103</v>
      </c>
    </row>
    <row r="331" spans="1:6" ht="90" x14ac:dyDescent="0.25">
      <c r="A331" s="7">
        <v>18668605</v>
      </c>
      <c r="B331" s="7">
        <v>8</v>
      </c>
      <c r="C331" s="8" t="s">
        <v>917</v>
      </c>
      <c r="D331" s="7" t="s">
        <v>4077</v>
      </c>
      <c r="E331" s="8" t="s">
        <v>918</v>
      </c>
      <c r="F331" s="7" t="s">
        <v>4173</v>
      </c>
    </row>
    <row r="332" spans="1:6" ht="180" x14ac:dyDescent="0.25">
      <c r="A332" s="7">
        <v>18668605</v>
      </c>
      <c r="B332" s="7">
        <v>9</v>
      </c>
      <c r="C332" s="8" t="s">
        <v>919</v>
      </c>
      <c r="D332" s="7" t="s">
        <v>4302</v>
      </c>
    </row>
    <row r="333" spans="1:6" ht="60" x14ac:dyDescent="0.25">
      <c r="A333" s="7">
        <v>18668605</v>
      </c>
      <c r="B333" s="7">
        <v>10</v>
      </c>
      <c r="C333" s="8" t="s">
        <v>920</v>
      </c>
      <c r="D333" s="7" t="s">
        <v>4123</v>
      </c>
    </row>
    <row r="334" spans="1:6" ht="60" x14ac:dyDescent="0.25">
      <c r="A334" s="7">
        <v>18668605</v>
      </c>
      <c r="B334" s="7">
        <v>11</v>
      </c>
      <c r="C334" s="8" t="s">
        <v>921</v>
      </c>
      <c r="D334" s="7" t="s">
        <v>4349</v>
      </c>
    </row>
    <row r="335" spans="1:6" ht="75" x14ac:dyDescent="0.25">
      <c r="A335" s="7">
        <v>18668605</v>
      </c>
      <c r="B335" s="7">
        <v>12</v>
      </c>
      <c r="C335" s="8" t="s">
        <v>922</v>
      </c>
      <c r="D335" s="7" t="s">
        <v>4354</v>
      </c>
    </row>
    <row r="336" spans="1:6" ht="90" x14ac:dyDescent="0.25">
      <c r="A336" s="7">
        <v>18677025</v>
      </c>
      <c r="B336" s="7">
        <v>1</v>
      </c>
      <c r="C336" s="8" t="s">
        <v>923</v>
      </c>
      <c r="D336" s="7" t="s">
        <v>4084</v>
      </c>
    </row>
    <row r="337" spans="1:4" ht="75" x14ac:dyDescent="0.25">
      <c r="A337" s="7">
        <v>18677025</v>
      </c>
      <c r="B337" s="7">
        <v>2</v>
      </c>
      <c r="C337" s="8" t="s">
        <v>924</v>
      </c>
      <c r="D337" s="7" t="s">
        <v>4261</v>
      </c>
    </row>
    <row r="338" spans="1:4" ht="45" x14ac:dyDescent="0.25">
      <c r="A338" s="7">
        <v>18677025</v>
      </c>
      <c r="B338" s="7">
        <v>3</v>
      </c>
      <c r="C338" s="8" t="s">
        <v>925</v>
      </c>
      <c r="D338" s="7" t="s">
        <v>4355</v>
      </c>
    </row>
    <row r="339" spans="1:4" ht="105" x14ac:dyDescent="0.25">
      <c r="A339" s="7">
        <v>18677025</v>
      </c>
      <c r="B339" s="7">
        <v>4</v>
      </c>
      <c r="C339" s="8" t="s">
        <v>926</v>
      </c>
      <c r="D339" s="7" t="s">
        <v>4276</v>
      </c>
    </row>
    <row r="340" spans="1:4" ht="90" x14ac:dyDescent="0.25">
      <c r="A340" s="7">
        <v>18677025</v>
      </c>
      <c r="B340" s="7">
        <v>5</v>
      </c>
      <c r="C340" s="8" t="s">
        <v>927</v>
      </c>
      <c r="D340" s="7" t="s">
        <v>4253</v>
      </c>
    </row>
    <row r="341" spans="1:4" ht="90" x14ac:dyDescent="0.25">
      <c r="A341" s="7">
        <v>18677025</v>
      </c>
      <c r="B341" s="7">
        <v>6</v>
      </c>
      <c r="C341" s="8" t="s">
        <v>928</v>
      </c>
      <c r="D341" s="7" t="s">
        <v>4076</v>
      </c>
    </row>
    <row r="342" spans="1:4" ht="90" x14ac:dyDescent="0.25">
      <c r="A342" s="7">
        <v>18677025</v>
      </c>
      <c r="B342" s="7">
        <v>7</v>
      </c>
      <c r="C342" s="8" t="s">
        <v>929</v>
      </c>
      <c r="D342" s="7" t="s">
        <v>4419</v>
      </c>
    </row>
    <row r="343" spans="1:4" ht="90" x14ac:dyDescent="0.25">
      <c r="A343" s="7">
        <v>18677025</v>
      </c>
      <c r="B343" s="7">
        <v>8</v>
      </c>
      <c r="C343" s="8" t="s">
        <v>930</v>
      </c>
      <c r="D343" s="7" t="s">
        <v>4393</v>
      </c>
    </row>
    <row r="344" spans="1:4" ht="180" x14ac:dyDescent="0.25">
      <c r="A344" s="7">
        <v>18677025</v>
      </c>
      <c r="B344" s="7">
        <v>9</v>
      </c>
      <c r="C344" s="8" t="s">
        <v>931</v>
      </c>
      <c r="D344" s="7" t="s">
        <v>4126</v>
      </c>
    </row>
    <row r="345" spans="1:4" ht="105" x14ac:dyDescent="0.25">
      <c r="A345" s="7">
        <v>18677025</v>
      </c>
      <c r="B345" s="7">
        <v>10</v>
      </c>
      <c r="C345" s="8" t="s">
        <v>932</v>
      </c>
      <c r="D345" s="7" t="s">
        <v>4158</v>
      </c>
    </row>
    <row r="346" spans="1:4" ht="75" x14ac:dyDescent="0.25">
      <c r="A346" s="7">
        <v>18677025</v>
      </c>
      <c r="B346" s="7">
        <v>11</v>
      </c>
      <c r="C346" s="8" t="s">
        <v>933</v>
      </c>
      <c r="D346" s="7" t="s">
        <v>4405</v>
      </c>
    </row>
    <row r="347" spans="1:4" ht="195" x14ac:dyDescent="0.25">
      <c r="A347" s="7">
        <v>18677025</v>
      </c>
      <c r="B347" s="7">
        <v>12</v>
      </c>
      <c r="C347" s="8" t="s">
        <v>934</v>
      </c>
      <c r="D347" s="7" t="s">
        <v>4077</v>
      </c>
    </row>
    <row r="348" spans="1:4" ht="135" x14ac:dyDescent="0.25">
      <c r="A348" s="7">
        <v>18677025</v>
      </c>
      <c r="B348" s="7">
        <v>13</v>
      </c>
      <c r="C348" s="8" t="s">
        <v>935</v>
      </c>
      <c r="D348" s="7" t="s">
        <v>4089</v>
      </c>
    </row>
    <row r="349" spans="1:4" ht="120" x14ac:dyDescent="0.25">
      <c r="A349" s="7">
        <v>18677025</v>
      </c>
      <c r="B349" s="7">
        <v>14</v>
      </c>
      <c r="C349" s="8" t="s">
        <v>936</v>
      </c>
      <c r="D349" s="7" t="s">
        <v>4274</v>
      </c>
    </row>
    <row r="350" spans="1:4" ht="135" x14ac:dyDescent="0.25">
      <c r="A350" s="7">
        <v>18677025</v>
      </c>
      <c r="B350" s="7">
        <v>15</v>
      </c>
      <c r="C350" s="8" t="s">
        <v>937</v>
      </c>
      <c r="D350" s="7" t="s">
        <v>4274</v>
      </c>
    </row>
    <row r="351" spans="1:4" ht="225" x14ac:dyDescent="0.25">
      <c r="A351" s="7">
        <v>18677025</v>
      </c>
      <c r="B351" s="7">
        <v>16</v>
      </c>
      <c r="C351" s="8" t="s">
        <v>938</v>
      </c>
      <c r="D351" s="7" t="s">
        <v>4147</v>
      </c>
    </row>
    <row r="352" spans="1:4" ht="90" x14ac:dyDescent="0.25">
      <c r="A352" s="7">
        <v>18685566</v>
      </c>
      <c r="B352" s="7">
        <v>1</v>
      </c>
      <c r="C352" s="8" t="s">
        <v>939</v>
      </c>
      <c r="D352" s="7" t="s">
        <v>4084</v>
      </c>
    </row>
    <row r="353" spans="1:6" ht="150" x14ac:dyDescent="0.25">
      <c r="A353" s="7">
        <v>18685566</v>
      </c>
      <c r="B353" s="7">
        <v>2</v>
      </c>
      <c r="C353" s="8" t="s">
        <v>940</v>
      </c>
      <c r="D353" s="7" t="s">
        <v>4444</v>
      </c>
    </row>
    <row r="354" spans="1:6" ht="45" x14ac:dyDescent="0.25">
      <c r="A354" s="7">
        <v>18685566</v>
      </c>
      <c r="B354" s="7">
        <v>3</v>
      </c>
      <c r="C354" s="8" t="s">
        <v>941</v>
      </c>
      <c r="D354" s="7" t="s">
        <v>4253</v>
      </c>
    </row>
    <row r="355" spans="1:6" ht="120" x14ac:dyDescent="0.25">
      <c r="A355" s="7">
        <v>18685566</v>
      </c>
      <c r="B355" s="7">
        <v>4</v>
      </c>
      <c r="C355" s="8" t="s">
        <v>942</v>
      </c>
      <c r="D355" s="7" t="s">
        <v>4615</v>
      </c>
      <c r="E355" s="8" t="s">
        <v>943</v>
      </c>
      <c r="F355" s="7" t="s">
        <v>4386</v>
      </c>
    </row>
    <row r="356" spans="1:6" ht="60" x14ac:dyDescent="0.25">
      <c r="A356" s="7">
        <v>18685566</v>
      </c>
      <c r="B356" s="7">
        <v>5</v>
      </c>
      <c r="C356" s="8" t="s">
        <v>944</v>
      </c>
      <c r="D356" s="7" t="s">
        <v>4301</v>
      </c>
      <c r="E356" s="8" t="s">
        <v>945</v>
      </c>
      <c r="F356" s="7" t="s">
        <v>4179</v>
      </c>
    </row>
    <row r="357" spans="1:6" ht="135" x14ac:dyDescent="0.25">
      <c r="A357" s="7">
        <v>18685566</v>
      </c>
      <c r="B357" s="7">
        <v>6</v>
      </c>
      <c r="C357" s="8" t="s">
        <v>946</v>
      </c>
      <c r="D357" s="7" t="s">
        <v>4077</v>
      </c>
    </row>
    <row r="358" spans="1:6" ht="60" x14ac:dyDescent="0.25">
      <c r="A358" s="7">
        <v>18685566</v>
      </c>
      <c r="B358" s="7">
        <v>7</v>
      </c>
      <c r="C358" s="8" t="s">
        <v>947</v>
      </c>
      <c r="D358" s="7" t="s">
        <v>4230</v>
      </c>
    </row>
    <row r="359" spans="1:6" ht="60" x14ac:dyDescent="0.25">
      <c r="A359" s="7">
        <v>18685566</v>
      </c>
      <c r="B359" s="7">
        <v>8</v>
      </c>
      <c r="C359" s="8" t="s">
        <v>948</v>
      </c>
      <c r="D359" s="7" t="s">
        <v>4297</v>
      </c>
    </row>
    <row r="360" spans="1:6" ht="45" x14ac:dyDescent="0.25">
      <c r="A360" s="7">
        <v>19020191</v>
      </c>
      <c r="B360" s="7">
        <v>1</v>
      </c>
      <c r="C360" s="8" t="s">
        <v>949</v>
      </c>
      <c r="D360" s="7" t="s">
        <v>4230</v>
      </c>
    </row>
    <row r="361" spans="1:6" ht="60" x14ac:dyDescent="0.25">
      <c r="A361" s="7">
        <v>19020191</v>
      </c>
      <c r="B361" s="7">
        <v>2</v>
      </c>
      <c r="C361" s="8" t="s">
        <v>950</v>
      </c>
      <c r="D361" s="7" t="s">
        <v>4276</v>
      </c>
    </row>
    <row r="362" spans="1:6" ht="150" x14ac:dyDescent="0.25">
      <c r="A362" s="7">
        <v>19020191</v>
      </c>
      <c r="B362" s="7">
        <v>3</v>
      </c>
      <c r="C362" s="8" t="s">
        <v>951</v>
      </c>
      <c r="D362" s="7" t="s">
        <v>4412</v>
      </c>
    </row>
    <row r="363" spans="1:6" ht="105" x14ac:dyDescent="0.25">
      <c r="A363" s="7">
        <v>19020191</v>
      </c>
      <c r="B363" s="7">
        <v>4</v>
      </c>
      <c r="C363" s="8" t="s">
        <v>952</v>
      </c>
      <c r="D363" s="7" t="s">
        <v>4263</v>
      </c>
    </row>
    <row r="364" spans="1:6" ht="180" x14ac:dyDescent="0.25">
      <c r="A364" s="7">
        <v>19020191</v>
      </c>
      <c r="B364" s="7">
        <v>5</v>
      </c>
      <c r="C364" s="8" t="s">
        <v>953</v>
      </c>
      <c r="D364" s="7" t="s">
        <v>4393</v>
      </c>
    </row>
    <row r="365" spans="1:6" ht="75" x14ac:dyDescent="0.25">
      <c r="A365" s="7">
        <v>19020191</v>
      </c>
      <c r="B365" s="7">
        <v>6</v>
      </c>
      <c r="C365" s="8" t="s">
        <v>954</v>
      </c>
      <c r="D365" s="7">
        <v>11</v>
      </c>
    </row>
    <row r="366" spans="1:6" ht="60" x14ac:dyDescent="0.25">
      <c r="A366" s="7">
        <v>19020191</v>
      </c>
      <c r="B366" s="7">
        <v>7</v>
      </c>
      <c r="C366" s="8" t="s">
        <v>955</v>
      </c>
      <c r="D366" s="7">
        <v>11</v>
      </c>
    </row>
    <row r="367" spans="1:6" ht="60" x14ac:dyDescent="0.25">
      <c r="A367" s="7">
        <v>19020191</v>
      </c>
      <c r="B367" s="7">
        <v>8</v>
      </c>
      <c r="C367" s="8" t="s">
        <v>956</v>
      </c>
      <c r="D367" s="7" t="s">
        <v>4263</v>
      </c>
    </row>
    <row r="368" spans="1:6" ht="60" x14ac:dyDescent="0.25">
      <c r="A368" s="7">
        <v>19020191</v>
      </c>
      <c r="B368" s="7">
        <v>9</v>
      </c>
      <c r="C368" s="8" t="s">
        <v>957</v>
      </c>
      <c r="D368" s="7" t="s">
        <v>4096</v>
      </c>
    </row>
    <row r="369" spans="1:8" ht="75" x14ac:dyDescent="0.25">
      <c r="A369" s="7">
        <v>19020191</v>
      </c>
      <c r="B369" s="7">
        <v>10</v>
      </c>
      <c r="C369" s="8" t="s">
        <v>958</v>
      </c>
      <c r="D369" s="7" t="s">
        <v>4158</v>
      </c>
    </row>
    <row r="370" spans="1:8" ht="135" x14ac:dyDescent="0.25">
      <c r="A370" s="7">
        <v>19020191</v>
      </c>
      <c r="B370" s="7">
        <v>11</v>
      </c>
      <c r="C370" s="8" t="s">
        <v>959</v>
      </c>
      <c r="D370" s="7" t="s">
        <v>4297</v>
      </c>
      <c r="E370" s="8" t="s">
        <v>960</v>
      </c>
      <c r="F370" s="7" t="s">
        <v>4771</v>
      </c>
    </row>
    <row r="371" spans="1:8" ht="135" x14ac:dyDescent="0.25">
      <c r="A371" s="7">
        <v>19020191</v>
      </c>
      <c r="B371" s="7">
        <v>12</v>
      </c>
      <c r="C371" s="8" t="s">
        <v>962</v>
      </c>
      <c r="D371" s="7" t="s">
        <v>4397</v>
      </c>
      <c r="E371" s="8" t="s">
        <v>963</v>
      </c>
      <c r="F371" s="8" t="s">
        <v>4170</v>
      </c>
      <c r="G371" s="8" t="s">
        <v>961</v>
      </c>
      <c r="H371" s="7" t="s">
        <v>4778</v>
      </c>
    </row>
    <row r="372" spans="1:8" ht="75" x14ac:dyDescent="0.25">
      <c r="A372" s="7">
        <v>19076159</v>
      </c>
      <c r="B372" s="7">
        <v>1</v>
      </c>
      <c r="C372" s="8" t="s">
        <v>964</v>
      </c>
      <c r="D372" s="7" t="s">
        <v>4653</v>
      </c>
    </row>
    <row r="373" spans="1:8" ht="120" x14ac:dyDescent="0.25">
      <c r="A373" s="7">
        <v>19076159</v>
      </c>
      <c r="B373" s="7">
        <v>2</v>
      </c>
      <c r="C373" s="8" t="s">
        <v>965</v>
      </c>
      <c r="D373" s="7" t="s">
        <v>4475</v>
      </c>
    </row>
    <row r="374" spans="1:8" ht="105" x14ac:dyDescent="0.25">
      <c r="A374" s="7">
        <v>19076159</v>
      </c>
      <c r="B374" s="7">
        <v>3</v>
      </c>
      <c r="C374" s="8" t="s">
        <v>966</v>
      </c>
      <c r="D374" s="7" t="s">
        <v>4199</v>
      </c>
    </row>
    <row r="375" spans="1:8" ht="60" x14ac:dyDescent="0.25">
      <c r="A375" s="7">
        <v>19076159</v>
      </c>
      <c r="B375" s="7">
        <v>4</v>
      </c>
      <c r="C375" s="8" t="s">
        <v>967</v>
      </c>
      <c r="D375" s="7" t="s">
        <v>4531</v>
      </c>
    </row>
    <row r="376" spans="1:8" ht="150" x14ac:dyDescent="0.25">
      <c r="A376" s="7">
        <v>19076159</v>
      </c>
      <c r="B376" s="7">
        <v>5</v>
      </c>
      <c r="C376" s="8" t="s">
        <v>968</v>
      </c>
      <c r="D376" s="7" t="s">
        <v>4467</v>
      </c>
    </row>
    <row r="377" spans="1:8" ht="105" x14ac:dyDescent="0.25">
      <c r="A377" s="7">
        <v>19076159</v>
      </c>
      <c r="B377" s="7">
        <v>6</v>
      </c>
      <c r="C377" s="8" t="s">
        <v>969</v>
      </c>
      <c r="D377" s="7" t="s">
        <v>4194</v>
      </c>
    </row>
    <row r="378" spans="1:8" ht="75" x14ac:dyDescent="0.25">
      <c r="A378" s="7">
        <v>19076159</v>
      </c>
      <c r="B378" s="7">
        <v>7</v>
      </c>
      <c r="C378" s="8" t="s">
        <v>971</v>
      </c>
      <c r="D378" s="7" t="s">
        <v>4356</v>
      </c>
      <c r="E378" s="8" t="s">
        <v>970</v>
      </c>
      <c r="F378" s="7" t="s">
        <v>4772</v>
      </c>
    </row>
    <row r="379" spans="1:8" ht="90" x14ac:dyDescent="0.25">
      <c r="A379" s="7">
        <v>19076159</v>
      </c>
      <c r="B379" s="7">
        <v>8</v>
      </c>
      <c r="C379" s="8" t="s">
        <v>972</v>
      </c>
      <c r="D379" s="7" t="s">
        <v>4357</v>
      </c>
    </row>
    <row r="380" spans="1:8" ht="75" x14ac:dyDescent="0.25">
      <c r="A380" s="7">
        <v>19076159</v>
      </c>
      <c r="B380" s="7">
        <v>9</v>
      </c>
      <c r="C380" s="8" t="s">
        <v>973</v>
      </c>
      <c r="D380" s="7" t="s">
        <v>4358</v>
      </c>
    </row>
    <row r="381" spans="1:8" ht="90" x14ac:dyDescent="0.25">
      <c r="A381" s="7">
        <v>19095476</v>
      </c>
      <c r="B381" s="7">
        <v>1</v>
      </c>
      <c r="C381" s="8" t="s">
        <v>974</v>
      </c>
      <c r="D381" s="7" t="s">
        <v>4359</v>
      </c>
    </row>
    <row r="382" spans="1:8" ht="120" x14ac:dyDescent="0.25">
      <c r="A382" s="7">
        <v>19095476</v>
      </c>
      <c r="B382" s="7">
        <v>2</v>
      </c>
      <c r="C382" s="8" t="s">
        <v>975</v>
      </c>
      <c r="D382" s="7" t="s">
        <v>4472</v>
      </c>
    </row>
    <row r="383" spans="1:8" ht="120" x14ac:dyDescent="0.25">
      <c r="A383" s="7">
        <v>19095476</v>
      </c>
      <c r="B383" s="7">
        <v>3</v>
      </c>
      <c r="C383" s="8" t="s">
        <v>976</v>
      </c>
      <c r="D383" s="7" t="s">
        <v>4360</v>
      </c>
      <c r="E383" s="8" t="s">
        <v>977</v>
      </c>
      <c r="F383" s="7" t="s">
        <v>4387</v>
      </c>
    </row>
    <row r="384" spans="1:8" ht="90" x14ac:dyDescent="0.25">
      <c r="A384" s="7">
        <v>19095476</v>
      </c>
      <c r="B384" s="7">
        <v>4</v>
      </c>
      <c r="C384" s="8" t="s">
        <v>978</v>
      </c>
      <c r="D384" s="7" t="s">
        <v>4760</v>
      </c>
    </row>
    <row r="385" spans="1:4" ht="60" x14ac:dyDescent="0.25">
      <c r="A385" s="7">
        <v>19095476</v>
      </c>
      <c r="B385" s="7">
        <v>5</v>
      </c>
      <c r="C385" s="8" t="s">
        <v>979</v>
      </c>
      <c r="D385" s="7" t="s">
        <v>4253</v>
      </c>
    </row>
    <row r="386" spans="1:4" ht="60" x14ac:dyDescent="0.25">
      <c r="A386" s="7">
        <v>19095476</v>
      </c>
      <c r="B386" s="7">
        <v>6</v>
      </c>
      <c r="C386" s="8" t="s">
        <v>980</v>
      </c>
      <c r="D386" s="7" t="s">
        <v>4103</v>
      </c>
    </row>
    <row r="387" spans="1:4" ht="105" x14ac:dyDescent="0.25">
      <c r="A387" s="7">
        <v>19095476</v>
      </c>
      <c r="B387" s="7">
        <v>7</v>
      </c>
      <c r="C387" s="8" t="s">
        <v>981</v>
      </c>
      <c r="D387" s="7" t="s">
        <v>4158</v>
      </c>
    </row>
    <row r="388" spans="1:4" ht="105" x14ac:dyDescent="0.25">
      <c r="A388" s="7">
        <v>19095476</v>
      </c>
      <c r="B388" s="7">
        <v>8</v>
      </c>
      <c r="C388" s="8" t="s">
        <v>982</v>
      </c>
      <c r="D388" s="7" t="s">
        <v>4103</v>
      </c>
    </row>
    <row r="389" spans="1:4" ht="165" x14ac:dyDescent="0.25">
      <c r="A389" s="7">
        <v>19095476</v>
      </c>
      <c r="B389" s="7">
        <v>9</v>
      </c>
      <c r="C389" s="8" t="s">
        <v>983</v>
      </c>
      <c r="D389" s="7" t="s">
        <v>4096</v>
      </c>
    </row>
    <row r="390" spans="1:4" ht="120" x14ac:dyDescent="0.25">
      <c r="A390" s="7">
        <v>19095476</v>
      </c>
      <c r="B390" s="7">
        <v>10</v>
      </c>
      <c r="C390" s="8" t="s">
        <v>984</v>
      </c>
      <c r="D390" s="7" t="s">
        <v>4361</v>
      </c>
    </row>
    <row r="391" spans="1:4" ht="60" x14ac:dyDescent="0.25">
      <c r="A391" s="7">
        <v>19193338</v>
      </c>
      <c r="B391" s="7">
        <v>1</v>
      </c>
      <c r="C391" s="8" t="s">
        <v>985</v>
      </c>
      <c r="D391" s="7" t="s">
        <v>4397</v>
      </c>
    </row>
    <row r="392" spans="1:4" ht="105" x14ac:dyDescent="0.25">
      <c r="A392" s="7">
        <v>19193338</v>
      </c>
      <c r="B392" s="7">
        <v>2</v>
      </c>
      <c r="C392" s="8" t="s">
        <v>986</v>
      </c>
      <c r="D392" s="7" t="s">
        <v>4507</v>
      </c>
    </row>
    <row r="393" spans="1:4" ht="165" x14ac:dyDescent="0.25">
      <c r="A393" s="7">
        <v>19193338</v>
      </c>
      <c r="B393" s="7">
        <v>3</v>
      </c>
      <c r="C393" s="8" t="s">
        <v>987</v>
      </c>
      <c r="D393" s="7" t="s">
        <v>4757</v>
      </c>
    </row>
    <row r="394" spans="1:4" ht="90" x14ac:dyDescent="0.25">
      <c r="A394" s="7">
        <v>19193338</v>
      </c>
      <c r="B394" s="7">
        <v>4</v>
      </c>
      <c r="C394" s="8" t="s">
        <v>988</v>
      </c>
      <c r="D394" s="7" t="s">
        <v>4076</v>
      </c>
    </row>
    <row r="395" spans="1:4" ht="150" x14ac:dyDescent="0.25">
      <c r="A395" s="7">
        <v>19193338</v>
      </c>
      <c r="B395" s="7">
        <v>5</v>
      </c>
      <c r="C395" s="8" t="s">
        <v>989</v>
      </c>
      <c r="D395" s="7" t="s">
        <v>4263</v>
      </c>
    </row>
    <row r="396" spans="1:4" ht="90" x14ac:dyDescent="0.25">
      <c r="A396" s="7">
        <v>19193338</v>
      </c>
      <c r="B396" s="7">
        <v>6</v>
      </c>
      <c r="C396" s="8" t="s">
        <v>990</v>
      </c>
      <c r="D396" s="7">
        <v>11</v>
      </c>
    </row>
    <row r="397" spans="1:4" ht="45" x14ac:dyDescent="0.25">
      <c r="A397" s="7">
        <v>19193338</v>
      </c>
      <c r="B397" s="7">
        <v>7</v>
      </c>
      <c r="C397" s="8" t="s">
        <v>991</v>
      </c>
      <c r="D397" s="7" t="s">
        <v>4076</v>
      </c>
    </row>
    <row r="398" spans="1:4" ht="165" x14ac:dyDescent="0.25">
      <c r="A398" s="7">
        <v>19193338</v>
      </c>
      <c r="B398" s="7">
        <v>8</v>
      </c>
      <c r="C398" s="8" t="s">
        <v>992</v>
      </c>
      <c r="D398" s="7" t="s">
        <v>4097</v>
      </c>
    </row>
    <row r="399" spans="1:4" ht="60" x14ac:dyDescent="0.25">
      <c r="A399" s="7">
        <v>19193338</v>
      </c>
      <c r="B399" s="7">
        <v>9</v>
      </c>
      <c r="C399" s="8" t="s">
        <v>993</v>
      </c>
      <c r="D399" s="7" t="s">
        <v>4221</v>
      </c>
    </row>
    <row r="400" spans="1:4" ht="165" x14ac:dyDescent="0.25">
      <c r="A400" s="7">
        <v>19193338</v>
      </c>
      <c r="B400" s="7">
        <v>10</v>
      </c>
      <c r="C400" s="8" t="s">
        <v>994</v>
      </c>
      <c r="D400" s="7" t="s">
        <v>4147</v>
      </c>
    </row>
    <row r="401" spans="1:6" ht="75" x14ac:dyDescent="0.25">
      <c r="A401" s="7">
        <v>19193338</v>
      </c>
      <c r="B401" s="7">
        <v>11</v>
      </c>
      <c r="C401" s="8" t="s">
        <v>995</v>
      </c>
      <c r="D401" s="7" t="s">
        <v>4397</v>
      </c>
    </row>
    <row r="402" spans="1:6" ht="90" x14ac:dyDescent="0.25">
      <c r="A402" s="7">
        <v>19193338</v>
      </c>
      <c r="B402" s="7">
        <v>12</v>
      </c>
      <c r="C402" s="8" t="s">
        <v>996</v>
      </c>
      <c r="D402" s="7" t="s">
        <v>4224</v>
      </c>
    </row>
    <row r="403" spans="1:6" ht="90" x14ac:dyDescent="0.25">
      <c r="A403" s="7">
        <v>19193338</v>
      </c>
      <c r="B403" s="7">
        <v>13</v>
      </c>
      <c r="C403" s="8" t="s">
        <v>997</v>
      </c>
      <c r="D403" s="7" t="s">
        <v>4221</v>
      </c>
    </row>
    <row r="404" spans="1:6" ht="75" x14ac:dyDescent="0.25">
      <c r="A404" s="7">
        <v>19194314</v>
      </c>
      <c r="B404" s="7">
        <v>1</v>
      </c>
      <c r="C404" s="8" t="s">
        <v>998</v>
      </c>
      <c r="D404" s="7" t="s">
        <v>4084</v>
      </c>
    </row>
    <row r="405" spans="1:6" ht="120" x14ac:dyDescent="0.25">
      <c r="A405" s="7">
        <v>19194314</v>
      </c>
      <c r="B405" s="7">
        <v>2</v>
      </c>
      <c r="C405" s="8" t="s">
        <v>999</v>
      </c>
      <c r="D405" s="7" t="s">
        <v>4260</v>
      </c>
      <c r="E405" s="8" t="s">
        <v>1000</v>
      </c>
      <c r="F405" s="7" t="s">
        <v>4773</v>
      </c>
    </row>
    <row r="406" spans="1:6" ht="105" x14ac:dyDescent="0.25">
      <c r="A406" s="7">
        <v>19194314</v>
      </c>
      <c r="B406" s="7">
        <v>3</v>
      </c>
      <c r="C406" s="8" t="s">
        <v>1001</v>
      </c>
      <c r="D406" s="7" t="s">
        <v>4367</v>
      </c>
    </row>
    <row r="407" spans="1:6" ht="90" x14ac:dyDescent="0.25">
      <c r="A407" s="7">
        <v>19194314</v>
      </c>
      <c r="B407" s="7">
        <v>4</v>
      </c>
      <c r="C407" s="8" t="s">
        <v>1002</v>
      </c>
      <c r="D407" s="7" t="s">
        <v>4076</v>
      </c>
    </row>
    <row r="408" spans="1:6" ht="45" x14ac:dyDescent="0.25">
      <c r="A408" s="7">
        <v>19194314</v>
      </c>
      <c r="B408" s="7">
        <v>5</v>
      </c>
      <c r="C408" s="8" t="s">
        <v>1003</v>
      </c>
      <c r="D408" s="7" t="s">
        <v>4083</v>
      </c>
    </row>
    <row r="409" spans="1:6" ht="105" x14ac:dyDescent="0.25">
      <c r="A409" s="7">
        <v>19194314</v>
      </c>
      <c r="B409" s="7">
        <v>6</v>
      </c>
      <c r="C409" s="8" t="s">
        <v>1004</v>
      </c>
      <c r="D409" s="7" t="s">
        <v>4082</v>
      </c>
    </row>
    <row r="410" spans="1:6" ht="45" x14ac:dyDescent="0.25">
      <c r="A410" s="7">
        <v>19194314</v>
      </c>
      <c r="B410" s="7">
        <v>7</v>
      </c>
      <c r="C410" s="8" t="s">
        <v>1005</v>
      </c>
      <c r="D410" s="7" t="s">
        <v>4362</v>
      </c>
    </row>
    <row r="411" spans="1:6" ht="90" x14ac:dyDescent="0.25">
      <c r="A411" s="7">
        <v>19194314</v>
      </c>
      <c r="B411" s="7">
        <v>8</v>
      </c>
      <c r="C411" s="8" t="s">
        <v>1006</v>
      </c>
      <c r="D411" s="7" t="s">
        <v>4084</v>
      </c>
    </row>
    <row r="412" spans="1:6" ht="30" x14ac:dyDescent="0.25">
      <c r="A412" s="7">
        <v>19194314</v>
      </c>
      <c r="B412" s="7">
        <v>9</v>
      </c>
      <c r="C412" s="8" t="s">
        <v>1007</v>
      </c>
      <c r="D412" s="7" t="s">
        <v>4275</v>
      </c>
    </row>
    <row r="413" spans="1:6" ht="90" x14ac:dyDescent="0.25">
      <c r="A413" s="7">
        <v>19194314</v>
      </c>
      <c r="B413" s="7">
        <v>10</v>
      </c>
      <c r="C413" s="8" t="s">
        <v>1008</v>
      </c>
      <c r="D413" s="7" t="s">
        <v>4418</v>
      </c>
    </row>
    <row r="414" spans="1:6" ht="90" x14ac:dyDescent="0.25">
      <c r="A414" s="7">
        <v>19194314</v>
      </c>
      <c r="B414" s="7">
        <v>11</v>
      </c>
      <c r="C414" s="8" t="s">
        <v>1009</v>
      </c>
      <c r="D414" s="7" t="s">
        <v>4363</v>
      </c>
    </row>
    <row r="415" spans="1:6" ht="90" x14ac:dyDescent="0.25">
      <c r="A415" s="7">
        <v>19210693</v>
      </c>
      <c r="B415" s="7">
        <v>1</v>
      </c>
      <c r="C415" s="8" t="s">
        <v>1010</v>
      </c>
      <c r="D415" s="7" t="s">
        <v>4084</v>
      </c>
    </row>
    <row r="416" spans="1:6" ht="45" x14ac:dyDescent="0.25">
      <c r="A416" s="7">
        <v>19210693</v>
      </c>
      <c r="B416" s="7">
        <v>2</v>
      </c>
      <c r="C416" s="8" t="s">
        <v>1011</v>
      </c>
      <c r="D416" s="7" t="s">
        <v>4345</v>
      </c>
    </row>
    <row r="417" spans="1:6" ht="105" x14ac:dyDescent="0.25">
      <c r="A417" s="7">
        <v>19210693</v>
      </c>
      <c r="B417" s="7">
        <v>3</v>
      </c>
      <c r="C417" s="8" t="s">
        <v>1012</v>
      </c>
      <c r="D417" s="7" t="s">
        <v>4615</v>
      </c>
    </row>
    <row r="418" spans="1:6" ht="120" x14ac:dyDescent="0.25">
      <c r="A418" s="7">
        <v>19210693</v>
      </c>
      <c r="B418" s="7">
        <v>4</v>
      </c>
      <c r="C418" s="8" t="s">
        <v>1013</v>
      </c>
      <c r="D418" s="7" t="s">
        <v>4082</v>
      </c>
    </row>
    <row r="419" spans="1:6" ht="90" x14ac:dyDescent="0.25">
      <c r="A419" s="7">
        <v>19210693</v>
      </c>
      <c r="B419" s="7">
        <v>5</v>
      </c>
      <c r="C419" s="8" t="s">
        <v>1014</v>
      </c>
      <c r="D419" s="7">
        <v>11</v>
      </c>
    </row>
    <row r="420" spans="1:6" ht="45" x14ac:dyDescent="0.25">
      <c r="A420" s="7">
        <v>19210693</v>
      </c>
      <c r="B420" s="7">
        <v>6</v>
      </c>
      <c r="C420" s="8" t="s">
        <v>1015</v>
      </c>
      <c r="D420" s="7" t="s">
        <v>4393</v>
      </c>
    </row>
    <row r="421" spans="1:6" ht="75" x14ac:dyDescent="0.25">
      <c r="A421" s="7">
        <v>19210693</v>
      </c>
      <c r="B421" s="7">
        <v>7</v>
      </c>
      <c r="C421" s="8" t="s">
        <v>1016</v>
      </c>
      <c r="D421" s="7" t="s">
        <v>4120</v>
      </c>
      <c r="E421" s="8" t="s">
        <v>1017</v>
      </c>
      <c r="F421" s="7" t="s">
        <v>4677</v>
      </c>
    </row>
    <row r="422" spans="1:6" ht="75" x14ac:dyDescent="0.25">
      <c r="A422" s="7">
        <v>19210693</v>
      </c>
      <c r="B422" s="7">
        <v>8</v>
      </c>
      <c r="C422" s="8" t="s">
        <v>1018</v>
      </c>
      <c r="D422" s="7" t="s">
        <v>4471</v>
      </c>
    </row>
    <row r="423" spans="1:6" ht="210" x14ac:dyDescent="0.25">
      <c r="A423" s="7">
        <v>19210693</v>
      </c>
      <c r="B423" s="7">
        <v>9</v>
      </c>
      <c r="C423" s="8" t="s">
        <v>1019</v>
      </c>
      <c r="D423" s="7" t="s">
        <v>4096</v>
      </c>
    </row>
    <row r="424" spans="1:6" ht="45" x14ac:dyDescent="0.25">
      <c r="A424" s="7">
        <v>19210693</v>
      </c>
      <c r="B424" s="7">
        <v>10</v>
      </c>
      <c r="C424" s="8" t="s">
        <v>1020</v>
      </c>
      <c r="D424" s="7" t="s">
        <v>4286</v>
      </c>
    </row>
    <row r="425" spans="1:6" ht="90" x14ac:dyDescent="0.25">
      <c r="A425" s="7">
        <v>19210693</v>
      </c>
      <c r="B425" s="7">
        <v>11</v>
      </c>
      <c r="C425" s="8" t="s">
        <v>1021</v>
      </c>
      <c r="D425" s="7" t="s">
        <v>4084</v>
      </c>
    </row>
    <row r="426" spans="1:6" ht="105" x14ac:dyDescent="0.25">
      <c r="A426" s="7">
        <v>19210693</v>
      </c>
      <c r="B426" s="7">
        <v>12</v>
      </c>
      <c r="C426" s="8" t="s">
        <v>1022</v>
      </c>
      <c r="D426" s="7">
        <v>11</v>
      </c>
    </row>
    <row r="427" spans="1:6" ht="75" x14ac:dyDescent="0.25">
      <c r="A427" s="7">
        <v>19253920</v>
      </c>
      <c r="B427" s="7">
        <v>1</v>
      </c>
      <c r="C427" s="8" t="s">
        <v>1023</v>
      </c>
      <c r="D427" s="7" t="s">
        <v>4084</v>
      </c>
    </row>
    <row r="428" spans="1:6" ht="75" x14ac:dyDescent="0.25">
      <c r="A428" s="7">
        <v>19253920</v>
      </c>
      <c r="B428" s="7">
        <v>2</v>
      </c>
      <c r="C428" s="8" t="s">
        <v>1024</v>
      </c>
      <c r="D428" s="7" t="s">
        <v>4160</v>
      </c>
    </row>
    <row r="429" spans="1:6" ht="105" x14ac:dyDescent="0.25">
      <c r="A429" s="7">
        <v>19253920</v>
      </c>
      <c r="B429" s="7">
        <v>3</v>
      </c>
      <c r="C429" s="8" t="s">
        <v>1025</v>
      </c>
      <c r="D429" s="7" t="s">
        <v>4368</v>
      </c>
    </row>
    <row r="430" spans="1:6" ht="75" x14ac:dyDescent="0.25">
      <c r="A430" s="7">
        <v>19253920</v>
      </c>
      <c r="B430" s="7">
        <v>4</v>
      </c>
      <c r="C430" s="8" t="s">
        <v>1026</v>
      </c>
      <c r="D430" s="7" t="s">
        <v>4615</v>
      </c>
    </row>
    <row r="431" spans="1:6" ht="90" x14ac:dyDescent="0.25">
      <c r="A431" s="7">
        <v>19253920</v>
      </c>
      <c r="B431" s="7">
        <v>5</v>
      </c>
      <c r="C431" s="8" t="s">
        <v>1027</v>
      </c>
      <c r="D431" s="7" t="s">
        <v>4253</v>
      </c>
    </row>
    <row r="432" spans="1:6" ht="90" x14ac:dyDescent="0.25">
      <c r="A432" s="7">
        <v>19253920</v>
      </c>
      <c r="B432" s="7">
        <v>6</v>
      </c>
      <c r="C432" s="8" t="s">
        <v>1028</v>
      </c>
      <c r="D432" s="7" t="s">
        <v>4263</v>
      </c>
    </row>
    <row r="433" spans="1:6" ht="120" x14ac:dyDescent="0.25">
      <c r="A433" s="7">
        <v>19253920</v>
      </c>
      <c r="B433" s="7">
        <v>7</v>
      </c>
      <c r="C433" s="8" t="s">
        <v>1029</v>
      </c>
      <c r="D433" s="7" t="s">
        <v>4103</v>
      </c>
    </row>
    <row r="434" spans="1:6" ht="45" x14ac:dyDescent="0.25">
      <c r="A434" s="7">
        <v>19253920</v>
      </c>
      <c r="B434" s="7">
        <v>8</v>
      </c>
      <c r="C434" s="8" t="s">
        <v>1030</v>
      </c>
      <c r="D434" s="7" t="s">
        <v>4263</v>
      </c>
    </row>
    <row r="435" spans="1:6" ht="90" x14ac:dyDescent="0.25">
      <c r="A435" s="7">
        <v>19253920</v>
      </c>
      <c r="B435" s="7">
        <v>9</v>
      </c>
      <c r="C435" s="8" t="s">
        <v>1031</v>
      </c>
      <c r="D435" s="7" t="s">
        <v>4206</v>
      </c>
    </row>
    <row r="436" spans="1:6" ht="45" x14ac:dyDescent="0.25">
      <c r="A436" s="7">
        <v>19253920</v>
      </c>
      <c r="B436" s="7">
        <v>10</v>
      </c>
      <c r="C436" s="8" t="s">
        <v>1032</v>
      </c>
      <c r="D436" s="7" t="s">
        <v>4087</v>
      </c>
    </row>
    <row r="437" spans="1:6" ht="180" x14ac:dyDescent="0.25">
      <c r="A437" s="7">
        <v>19253920</v>
      </c>
      <c r="B437" s="7">
        <v>11</v>
      </c>
      <c r="C437" s="8" t="s">
        <v>1033</v>
      </c>
      <c r="D437" s="7" t="s">
        <v>4364</v>
      </c>
    </row>
    <row r="438" spans="1:6" ht="105" x14ac:dyDescent="0.25">
      <c r="A438" s="7">
        <v>19253920</v>
      </c>
      <c r="B438" s="7">
        <v>12</v>
      </c>
      <c r="C438" s="8" t="s">
        <v>1034</v>
      </c>
      <c r="D438" s="7" t="s">
        <v>4445</v>
      </c>
      <c r="E438" s="8" t="s">
        <v>1035</v>
      </c>
      <c r="F438" s="7" t="s">
        <v>4774</v>
      </c>
    </row>
    <row r="439" spans="1:6" ht="90" x14ac:dyDescent="0.25">
      <c r="A439" s="7">
        <v>19258584</v>
      </c>
      <c r="B439" s="7">
        <v>1</v>
      </c>
      <c r="C439" s="8" t="s">
        <v>1036</v>
      </c>
      <c r="D439" s="7" t="s">
        <v>4084</v>
      </c>
    </row>
    <row r="440" spans="1:6" ht="75" x14ac:dyDescent="0.25">
      <c r="A440" s="7">
        <v>19258584</v>
      </c>
      <c r="B440" s="7">
        <v>2</v>
      </c>
      <c r="C440" s="8" t="s">
        <v>1037</v>
      </c>
      <c r="D440" s="7" t="s">
        <v>4365</v>
      </c>
      <c r="E440" s="8" t="s">
        <v>1038</v>
      </c>
      <c r="F440" s="7" t="s">
        <v>4388</v>
      </c>
    </row>
    <row r="441" spans="1:6" ht="90" x14ac:dyDescent="0.25">
      <c r="A441" s="7">
        <v>19258584</v>
      </c>
      <c r="B441" s="7">
        <v>3</v>
      </c>
      <c r="C441" s="8" t="s">
        <v>1039</v>
      </c>
      <c r="D441" s="7" t="s">
        <v>4276</v>
      </c>
    </row>
    <row r="442" spans="1:6" ht="90" x14ac:dyDescent="0.25">
      <c r="A442" s="7">
        <v>19258584</v>
      </c>
      <c r="B442" s="7">
        <v>4</v>
      </c>
      <c r="C442" s="8" t="s">
        <v>1040</v>
      </c>
      <c r="D442" s="7" t="s">
        <v>4083</v>
      </c>
    </row>
    <row r="443" spans="1:6" ht="45" x14ac:dyDescent="0.25">
      <c r="A443" s="7">
        <v>19258584</v>
      </c>
      <c r="B443" s="7">
        <v>5</v>
      </c>
      <c r="C443" s="8" t="s">
        <v>1041</v>
      </c>
      <c r="D443" s="7">
        <v>11</v>
      </c>
    </row>
    <row r="444" spans="1:6" ht="30" x14ac:dyDescent="0.25">
      <c r="A444" s="7">
        <v>19258584</v>
      </c>
      <c r="B444" s="7">
        <v>6</v>
      </c>
      <c r="C444" s="8" t="s">
        <v>1042</v>
      </c>
      <c r="D444" s="7" t="s">
        <v>4263</v>
      </c>
    </row>
    <row r="445" spans="1:6" ht="75" x14ac:dyDescent="0.25">
      <c r="A445" s="7">
        <v>19258584</v>
      </c>
      <c r="B445" s="7">
        <v>7</v>
      </c>
      <c r="C445" s="8" t="s">
        <v>1043</v>
      </c>
      <c r="D445" s="7" t="s">
        <v>4082</v>
      </c>
      <c r="E445" s="8" t="s">
        <v>1044</v>
      </c>
      <c r="F445" s="7" t="s">
        <v>4389</v>
      </c>
    </row>
    <row r="446" spans="1:6" ht="90" x14ac:dyDescent="0.25">
      <c r="A446" s="7">
        <v>19258584</v>
      </c>
      <c r="B446" s="7">
        <v>8</v>
      </c>
      <c r="C446" s="8" t="s">
        <v>1045</v>
      </c>
      <c r="D446" s="7" t="s">
        <v>4098</v>
      </c>
    </row>
    <row r="447" spans="1:6" ht="150" x14ac:dyDescent="0.25">
      <c r="A447" s="7">
        <v>19258584</v>
      </c>
      <c r="B447" s="7">
        <v>9</v>
      </c>
      <c r="C447" s="8" t="s">
        <v>1046</v>
      </c>
      <c r="D447" s="7" t="s">
        <v>4116</v>
      </c>
    </row>
    <row r="448" spans="1:6" ht="195" x14ac:dyDescent="0.25">
      <c r="A448" s="7">
        <v>19258584</v>
      </c>
      <c r="B448" s="7">
        <v>10</v>
      </c>
      <c r="C448" s="8" t="s">
        <v>1047</v>
      </c>
      <c r="D448" s="7" t="s">
        <v>4370</v>
      </c>
    </row>
    <row r="449" spans="1:11" ht="225" x14ac:dyDescent="0.25">
      <c r="A449" s="7">
        <v>19258584</v>
      </c>
      <c r="B449" s="7">
        <v>11</v>
      </c>
      <c r="C449" s="8" t="s">
        <v>1048</v>
      </c>
      <c r="D449" s="7" t="s">
        <v>4096</v>
      </c>
    </row>
    <row r="450" spans="1:11" ht="105" x14ac:dyDescent="0.25">
      <c r="A450" s="7">
        <v>19258584</v>
      </c>
      <c r="B450" s="7">
        <v>12</v>
      </c>
      <c r="C450" s="8" t="s">
        <v>1049</v>
      </c>
      <c r="D450" s="7" t="s">
        <v>4370</v>
      </c>
    </row>
    <row r="451" spans="1:11" ht="120" x14ac:dyDescent="0.25">
      <c r="A451" s="7">
        <v>19258584</v>
      </c>
      <c r="B451" s="7">
        <v>13</v>
      </c>
      <c r="C451" s="8" t="s">
        <v>1050</v>
      </c>
      <c r="D451" s="7" t="s">
        <v>4274</v>
      </c>
    </row>
    <row r="452" spans="1:11" ht="105" x14ac:dyDescent="0.25">
      <c r="A452" s="7">
        <v>19258584</v>
      </c>
      <c r="B452" s="7">
        <v>14</v>
      </c>
      <c r="C452" s="8" t="s">
        <v>1051</v>
      </c>
      <c r="D452" s="7" t="s">
        <v>4230</v>
      </c>
      <c r="E452" s="8" t="s">
        <v>1052</v>
      </c>
      <c r="F452" s="8" t="s">
        <v>4775</v>
      </c>
    </row>
    <row r="453" spans="1:11" x14ac:dyDescent="0.25">
      <c r="K453" s="55"/>
    </row>
  </sheetData>
  <autoFilter ref="B1:B453"/>
  <mergeCells count="1">
    <mergeCell ref="A1:F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3"/>
  <sheetViews>
    <sheetView zoomScale="110" zoomScaleNormal="110" workbookViewId="0">
      <selection activeCell="E398" sqref="E398"/>
    </sheetView>
  </sheetViews>
  <sheetFormatPr defaultRowHeight="15" x14ac:dyDescent="0.25"/>
  <cols>
    <col min="1" max="1" width="11" style="15" customWidth="1"/>
    <col min="2" max="2" width="3.7109375" style="15" customWidth="1"/>
    <col min="3" max="3" width="35.42578125" style="52" customWidth="1"/>
    <col min="4" max="4" width="22.85546875" style="15" customWidth="1"/>
    <col min="5" max="5" width="21.7109375" style="52" customWidth="1"/>
    <col min="6" max="6" width="20.5703125" style="15" customWidth="1"/>
    <col min="7" max="7" width="19.85546875" style="52" customWidth="1"/>
    <col min="8" max="8" width="19" style="15" customWidth="1"/>
    <col min="9" max="9" width="18" style="15" customWidth="1"/>
    <col min="10" max="10" width="24.140625" style="15" customWidth="1"/>
    <col min="11" max="11" width="2.85546875" style="1" customWidth="1"/>
    <col min="12" max="12" width="19.42578125" style="66" customWidth="1"/>
    <col min="13" max="15" width="9.140625" style="66"/>
    <col min="16" max="16384" width="9.140625" style="15"/>
  </cols>
  <sheetData>
    <row r="1" spans="1:15" ht="15.75" customHeight="1" x14ac:dyDescent="0.25">
      <c r="A1" s="93" t="s">
        <v>1</v>
      </c>
      <c r="B1" s="93"/>
      <c r="C1" s="93"/>
      <c r="D1" s="93"/>
      <c r="E1" s="93"/>
      <c r="F1" s="93"/>
      <c r="G1" s="93"/>
      <c r="H1" s="93"/>
      <c r="I1" s="93"/>
      <c r="J1" s="93"/>
    </row>
    <row r="2" spans="1:15" ht="30" x14ac:dyDescent="0.25">
      <c r="A2" s="15">
        <v>15356306</v>
      </c>
      <c r="B2" s="15">
        <v>1</v>
      </c>
      <c r="C2" s="52" t="s">
        <v>1053</v>
      </c>
      <c r="D2" s="15" t="s">
        <v>4147</v>
      </c>
      <c r="L2" s="63"/>
    </row>
    <row r="3" spans="1:15" ht="60" x14ac:dyDescent="0.25">
      <c r="A3" s="15">
        <v>15356306</v>
      </c>
      <c r="B3" s="15">
        <v>2</v>
      </c>
      <c r="C3" s="52" t="s">
        <v>1054</v>
      </c>
      <c r="D3" s="15" t="s">
        <v>4392</v>
      </c>
      <c r="L3" s="63"/>
    </row>
    <row r="4" spans="1:15" ht="90" x14ac:dyDescent="0.25">
      <c r="A4" s="15">
        <v>15356306</v>
      </c>
      <c r="B4" s="15">
        <v>3</v>
      </c>
      <c r="C4" s="52" t="s">
        <v>1055</v>
      </c>
      <c r="D4" s="15" t="s">
        <v>4130</v>
      </c>
      <c r="E4" s="52" t="s">
        <v>1056</v>
      </c>
      <c r="F4" s="15" t="s">
        <v>4430</v>
      </c>
      <c r="G4" s="52" t="s">
        <v>1057</v>
      </c>
      <c r="H4" s="15" t="s">
        <v>4437</v>
      </c>
      <c r="L4" s="63"/>
    </row>
    <row r="5" spans="1:15" ht="90" x14ac:dyDescent="0.25">
      <c r="A5" s="15">
        <v>15356306</v>
      </c>
      <c r="B5" s="15">
        <v>4</v>
      </c>
      <c r="C5" s="52" t="s">
        <v>1058</v>
      </c>
      <c r="D5" s="15" t="s">
        <v>4719</v>
      </c>
      <c r="L5" s="63"/>
      <c r="N5" s="67"/>
      <c r="O5" s="67"/>
    </row>
    <row r="6" spans="1:15" ht="90" x14ac:dyDescent="0.25">
      <c r="A6" s="15">
        <v>15356306</v>
      </c>
      <c r="B6" s="15">
        <v>5</v>
      </c>
      <c r="C6" s="52" t="s">
        <v>1059</v>
      </c>
      <c r="D6" s="15" t="s">
        <v>4126</v>
      </c>
      <c r="L6" s="63"/>
    </row>
    <row r="7" spans="1:15" ht="105" x14ac:dyDescent="0.25">
      <c r="A7" s="15">
        <v>15356306</v>
      </c>
      <c r="B7" s="15">
        <v>6</v>
      </c>
      <c r="C7" s="52" t="s">
        <v>1060</v>
      </c>
      <c r="D7" s="15" t="s">
        <v>4720</v>
      </c>
      <c r="L7" s="63"/>
    </row>
    <row r="8" spans="1:15" ht="90" x14ac:dyDescent="0.25">
      <c r="A8" s="15">
        <v>15356306</v>
      </c>
      <c r="B8" s="15">
        <v>7</v>
      </c>
      <c r="C8" s="52" t="s">
        <v>1061</v>
      </c>
      <c r="D8" s="15" t="s">
        <v>4111</v>
      </c>
      <c r="E8" s="52" t="s">
        <v>1062</v>
      </c>
      <c r="F8" s="15" t="s">
        <v>4431</v>
      </c>
      <c r="G8" s="52" t="s">
        <v>1063</v>
      </c>
      <c r="H8" s="15" t="s">
        <v>4741</v>
      </c>
      <c r="L8" s="63"/>
    </row>
    <row r="9" spans="1:15" ht="105" x14ac:dyDescent="0.25">
      <c r="A9" s="15">
        <v>15356306</v>
      </c>
      <c r="B9" s="15">
        <v>8</v>
      </c>
      <c r="C9" s="52" t="s">
        <v>1064</v>
      </c>
      <c r="D9" s="15" t="s">
        <v>4077</v>
      </c>
      <c r="E9" s="52" t="s">
        <v>1065</v>
      </c>
      <c r="F9" s="15" t="s">
        <v>4323</v>
      </c>
    </row>
    <row r="10" spans="1:15" ht="135" x14ac:dyDescent="0.25">
      <c r="A10" s="15">
        <v>15356306</v>
      </c>
      <c r="B10" s="15">
        <v>9</v>
      </c>
      <c r="C10" s="52" t="s">
        <v>1066</v>
      </c>
      <c r="D10" s="15" t="s">
        <v>4274</v>
      </c>
    </row>
    <row r="11" spans="1:15" ht="120" x14ac:dyDescent="0.25">
      <c r="A11" s="15">
        <v>15356306</v>
      </c>
      <c r="B11" s="15">
        <v>10</v>
      </c>
      <c r="C11" s="52" t="s">
        <v>1067</v>
      </c>
      <c r="D11" s="15" t="s">
        <v>4116</v>
      </c>
      <c r="E11" s="52" t="s">
        <v>1068</v>
      </c>
      <c r="F11" s="15" t="s">
        <v>4323</v>
      </c>
    </row>
    <row r="12" spans="1:15" ht="105" x14ac:dyDescent="0.25">
      <c r="A12" s="15">
        <v>15356306</v>
      </c>
      <c r="B12" s="15">
        <v>11</v>
      </c>
      <c r="C12" s="52" t="s">
        <v>1069</v>
      </c>
      <c r="D12" s="15" t="s">
        <v>4445</v>
      </c>
    </row>
    <row r="13" spans="1:15" ht="45" x14ac:dyDescent="0.25">
      <c r="A13" s="15">
        <v>15356306</v>
      </c>
      <c r="B13" s="15">
        <v>12</v>
      </c>
      <c r="C13" s="52" t="s">
        <v>1070</v>
      </c>
      <c r="D13" s="15" t="s">
        <v>4088</v>
      </c>
    </row>
    <row r="14" spans="1:15" ht="45" x14ac:dyDescent="0.25">
      <c r="A14" s="15">
        <v>15572716</v>
      </c>
      <c r="B14" s="15">
        <v>1</v>
      </c>
      <c r="C14" s="52" t="s">
        <v>1071</v>
      </c>
      <c r="D14" s="15" t="s">
        <v>4147</v>
      </c>
    </row>
    <row r="15" spans="1:15" ht="45" x14ac:dyDescent="0.25">
      <c r="A15" s="15">
        <v>15572716</v>
      </c>
      <c r="B15" s="15">
        <v>2</v>
      </c>
      <c r="C15" s="52" t="s">
        <v>1072</v>
      </c>
      <c r="D15" s="15" t="s">
        <v>4345</v>
      </c>
    </row>
    <row r="16" spans="1:15" ht="45" x14ac:dyDescent="0.25">
      <c r="A16" s="15">
        <v>15572716</v>
      </c>
      <c r="B16" s="15">
        <v>3</v>
      </c>
      <c r="C16" s="52" t="s">
        <v>1073</v>
      </c>
      <c r="D16" s="15" t="s">
        <v>4139</v>
      </c>
    </row>
    <row r="17" spans="1:6" ht="75" x14ac:dyDescent="0.25">
      <c r="A17" s="15">
        <v>15572716</v>
      </c>
      <c r="B17" s="15">
        <v>4</v>
      </c>
      <c r="C17" s="52" t="s">
        <v>1074</v>
      </c>
      <c r="D17" s="15" t="s">
        <v>4276</v>
      </c>
    </row>
    <row r="18" spans="1:6" ht="75" x14ac:dyDescent="0.25">
      <c r="A18" s="15">
        <v>15572716</v>
      </c>
      <c r="B18" s="15">
        <v>5</v>
      </c>
      <c r="C18" s="52" t="s">
        <v>1075</v>
      </c>
      <c r="D18" s="15" t="s">
        <v>4158</v>
      </c>
    </row>
    <row r="19" spans="1:6" ht="60" x14ac:dyDescent="0.25">
      <c r="A19" s="15">
        <v>15572716</v>
      </c>
      <c r="B19" s="15">
        <v>6</v>
      </c>
      <c r="C19" s="52" t="s">
        <v>1076</v>
      </c>
      <c r="D19" s="15" t="s">
        <v>4126</v>
      </c>
    </row>
    <row r="20" spans="1:6" ht="45" x14ac:dyDescent="0.25">
      <c r="A20" s="15">
        <v>15572716</v>
      </c>
      <c r="B20" s="15">
        <v>7</v>
      </c>
      <c r="C20" s="52" t="s">
        <v>1077</v>
      </c>
      <c r="D20" s="15" t="s">
        <v>4412</v>
      </c>
    </row>
    <row r="21" spans="1:6" ht="60" x14ac:dyDescent="0.25">
      <c r="A21" s="15">
        <v>15572716</v>
      </c>
      <c r="B21" s="15">
        <v>8</v>
      </c>
      <c r="C21" s="52" t="s">
        <v>1078</v>
      </c>
      <c r="D21" s="15" t="s">
        <v>4097</v>
      </c>
    </row>
    <row r="22" spans="1:6" ht="60" x14ac:dyDescent="0.25">
      <c r="A22" s="15">
        <v>15572716</v>
      </c>
      <c r="B22" s="15">
        <v>9</v>
      </c>
      <c r="C22" s="52" t="s">
        <v>1079</v>
      </c>
      <c r="D22" s="15" t="s">
        <v>4089</v>
      </c>
    </row>
    <row r="23" spans="1:6" ht="120" x14ac:dyDescent="0.25">
      <c r="A23" s="15">
        <v>15572716</v>
      </c>
      <c r="B23" s="15">
        <v>10</v>
      </c>
      <c r="C23" s="52" t="s">
        <v>1080</v>
      </c>
      <c r="D23" s="15" t="s">
        <v>4089</v>
      </c>
    </row>
    <row r="24" spans="1:6" ht="45" x14ac:dyDescent="0.25">
      <c r="A24" s="15">
        <v>15572716</v>
      </c>
      <c r="B24" s="15">
        <v>11</v>
      </c>
      <c r="C24" s="52" t="s">
        <v>1081</v>
      </c>
      <c r="D24" s="15" t="s">
        <v>4097</v>
      </c>
    </row>
    <row r="25" spans="1:6" ht="90" x14ac:dyDescent="0.25">
      <c r="A25" s="15">
        <v>15572716</v>
      </c>
      <c r="B25" s="15">
        <v>12</v>
      </c>
      <c r="C25" s="52" t="s">
        <v>1082</v>
      </c>
      <c r="D25" s="15" t="s">
        <v>4116</v>
      </c>
    </row>
    <row r="26" spans="1:6" ht="135" x14ac:dyDescent="0.25">
      <c r="A26" s="15">
        <v>15572716</v>
      </c>
      <c r="B26" s="15">
        <v>13</v>
      </c>
      <c r="C26" s="52" t="s">
        <v>1083</v>
      </c>
      <c r="D26" s="15" t="s">
        <v>4096</v>
      </c>
    </row>
    <row r="27" spans="1:6" ht="75" x14ac:dyDescent="0.25">
      <c r="A27" s="15">
        <v>15572716</v>
      </c>
      <c r="B27" s="15">
        <v>14</v>
      </c>
      <c r="C27" s="52" t="s">
        <v>1084</v>
      </c>
      <c r="D27" s="15" t="s">
        <v>4147</v>
      </c>
      <c r="E27" s="52" t="s">
        <v>1085</v>
      </c>
      <c r="F27" s="15" t="s">
        <v>4620</v>
      </c>
    </row>
    <row r="28" spans="1:6" ht="45" x14ac:dyDescent="0.25">
      <c r="A28" s="15">
        <v>15572716</v>
      </c>
      <c r="B28" s="15">
        <v>15</v>
      </c>
      <c r="C28" s="52" t="s">
        <v>1086</v>
      </c>
      <c r="D28" s="15" t="s">
        <v>4096</v>
      </c>
    </row>
    <row r="29" spans="1:6" ht="75" x14ac:dyDescent="0.25">
      <c r="A29" s="15">
        <v>15598480</v>
      </c>
      <c r="B29" s="15">
        <v>1</v>
      </c>
      <c r="C29" s="52" t="s">
        <v>1087</v>
      </c>
      <c r="D29" s="15" t="s">
        <v>4084</v>
      </c>
    </row>
    <row r="30" spans="1:6" ht="75" x14ac:dyDescent="0.25">
      <c r="A30" s="15">
        <v>15598480</v>
      </c>
      <c r="B30" s="15">
        <v>2</v>
      </c>
      <c r="C30" s="52" t="s">
        <v>1088</v>
      </c>
      <c r="D30" s="15" t="s">
        <v>4104</v>
      </c>
    </row>
    <row r="31" spans="1:6" ht="105" x14ac:dyDescent="0.25">
      <c r="A31" s="15">
        <v>15598480</v>
      </c>
      <c r="B31" s="15">
        <v>3</v>
      </c>
      <c r="C31" s="52" t="s">
        <v>1089</v>
      </c>
      <c r="D31" s="15" t="s">
        <v>4232</v>
      </c>
    </row>
    <row r="32" spans="1:6" ht="90" x14ac:dyDescent="0.25">
      <c r="A32" s="15">
        <v>15598480</v>
      </c>
      <c r="B32" s="15">
        <v>4</v>
      </c>
      <c r="C32" s="52" t="s">
        <v>1090</v>
      </c>
      <c r="D32" s="15" t="s">
        <v>4276</v>
      </c>
    </row>
    <row r="33" spans="1:4" ht="150" x14ac:dyDescent="0.25">
      <c r="A33" s="15">
        <v>15598480</v>
      </c>
      <c r="B33" s="15">
        <v>5</v>
      </c>
      <c r="C33" s="52" t="s">
        <v>1091</v>
      </c>
      <c r="D33" s="15" t="s">
        <v>4393</v>
      </c>
    </row>
    <row r="34" spans="1:4" ht="45" x14ac:dyDescent="0.25">
      <c r="A34" s="15">
        <v>15598480</v>
      </c>
      <c r="B34" s="15">
        <v>6</v>
      </c>
      <c r="C34" s="52" t="s">
        <v>1092</v>
      </c>
      <c r="D34" s="15" t="s">
        <v>4083</v>
      </c>
    </row>
    <row r="35" spans="1:4" ht="60" x14ac:dyDescent="0.25">
      <c r="A35" s="15">
        <v>15598480</v>
      </c>
      <c r="B35" s="15">
        <v>7</v>
      </c>
      <c r="C35" s="52" t="s">
        <v>1093</v>
      </c>
      <c r="D35" s="15" t="s">
        <v>4103</v>
      </c>
    </row>
    <row r="36" spans="1:4" ht="60" x14ac:dyDescent="0.25">
      <c r="A36" s="15">
        <v>15598480</v>
      </c>
      <c r="B36" s="15">
        <v>8</v>
      </c>
      <c r="C36" s="52" t="s">
        <v>1094</v>
      </c>
      <c r="D36" s="15" t="s">
        <v>4263</v>
      </c>
    </row>
    <row r="37" spans="1:4" ht="90" x14ac:dyDescent="0.25">
      <c r="A37" s="15">
        <v>15598480</v>
      </c>
      <c r="B37" s="15">
        <v>9</v>
      </c>
      <c r="C37" s="52" t="s">
        <v>1095</v>
      </c>
      <c r="D37" s="15" t="s">
        <v>4241</v>
      </c>
    </row>
    <row r="38" spans="1:4" ht="120" x14ac:dyDescent="0.25">
      <c r="A38" s="15">
        <v>15598480</v>
      </c>
      <c r="B38" s="15">
        <v>10</v>
      </c>
      <c r="C38" s="52" t="s">
        <v>1096</v>
      </c>
      <c r="D38" s="15" t="s">
        <v>4089</v>
      </c>
    </row>
    <row r="39" spans="1:4" ht="150" x14ac:dyDescent="0.25">
      <c r="A39" s="15">
        <v>15598480</v>
      </c>
      <c r="B39" s="15">
        <v>11</v>
      </c>
      <c r="C39" s="52" t="s">
        <v>1097</v>
      </c>
      <c r="D39" s="15">
        <v>11</v>
      </c>
    </row>
    <row r="40" spans="1:4" ht="105" x14ac:dyDescent="0.25">
      <c r="A40" s="15">
        <v>15598480</v>
      </c>
      <c r="B40" s="15">
        <v>12</v>
      </c>
      <c r="C40" s="52" t="s">
        <v>1098</v>
      </c>
      <c r="D40" s="15" t="s">
        <v>4089</v>
      </c>
    </row>
    <row r="41" spans="1:4" ht="75" x14ac:dyDescent="0.25">
      <c r="A41" s="15">
        <v>15606447</v>
      </c>
      <c r="B41" s="15">
        <v>1</v>
      </c>
      <c r="C41" s="52" t="s">
        <v>1099</v>
      </c>
      <c r="D41" s="15" t="s">
        <v>4084</v>
      </c>
    </row>
    <row r="42" spans="1:4" ht="90" x14ac:dyDescent="0.25">
      <c r="A42" s="15">
        <v>15606447</v>
      </c>
      <c r="B42" s="15">
        <v>2</v>
      </c>
      <c r="C42" s="52" t="s">
        <v>1100</v>
      </c>
      <c r="D42" s="15" t="s">
        <v>4394</v>
      </c>
    </row>
    <row r="43" spans="1:4" ht="45" x14ac:dyDescent="0.25">
      <c r="A43" s="15">
        <v>15606447</v>
      </c>
      <c r="B43" s="15">
        <v>3</v>
      </c>
      <c r="C43" s="52" t="s">
        <v>1101</v>
      </c>
      <c r="D43" s="15" t="s">
        <v>4276</v>
      </c>
    </row>
    <row r="44" spans="1:4" ht="45" x14ac:dyDescent="0.25">
      <c r="A44" s="15">
        <v>15606447</v>
      </c>
      <c r="B44" s="15">
        <v>4</v>
      </c>
      <c r="C44" s="52" t="s">
        <v>1102</v>
      </c>
      <c r="D44" s="15" t="s">
        <v>4076</v>
      </c>
    </row>
    <row r="45" spans="1:4" ht="30" x14ac:dyDescent="0.25">
      <c r="A45" s="15">
        <v>15606447</v>
      </c>
      <c r="B45" s="15">
        <v>5</v>
      </c>
      <c r="C45" s="52" t="s">
        <v>1103</v>
      </c>
      <c r="D45" s="15" t="s">
        <v>4083</v>
      </c>
    </row>
    <row r="46" spans="1:4" ht="90" x14ac:dyDescent="0.25">
      <c r="A46" s="15">
        <v>15606447</v>
      </c>
      <c r="B46" s="15">
        <v>6</v>
      </c>
      <c r="C46" s="52" t="s">
        <v>1104</v>
      </c>
      <c r="D46" s="15" t="s">
        <v>4199</v>
      </c>
    </row>
    <row r="47" spans="1:4" ht="45" x14ac:dyDescent="0.25">
      <c r="A47" s="15">
        <v>15606447</v>
      </c>
      <c r="B47" s="15">
        <v>7</v>
      </c>
      <c r="C47" s="52" t="s">
        <v>1105</v>
      </c>
      <c r="D47" s="15" t="s">
        <v>4239</v>
      </c>
    </row>
    <row r="48" spans="1:4" ht="135" x14ac:dyDescent="0.25">
      <c r="A48" s="15">
        <v>15606447</v>
      </c>
      <c r="B48" s="15">
        <v>8</v>
      </c>
      <c r="C48" s="52" t="s">
        <v>1106</v>
      </c>
      <c r="D48" s="15" t="s">
        <v>4370</v>
      </c>
    </row>
    <row r="49" spans="1:6" ht="75" x14ac:dyDescent="0.25">
      <c r="A49" s="15">
        <v>15606447</v>
      </c>
      <c r="B49" s="15">
        <v>9</v>
      </c>
      <c r="C49" s="52" t="s">
        <v>1107</v>
      </c>
      <c r="D49" s="15" t="s">
        <v>4116</v>
      </c>
      <c r="E49" s="52" t="s">
        <v>1108</v>
      </c>
      <c r="F49" s="15" t="s">
        <v>4323</v>
      </c>
    </row>
    <row r="50" spans="1:6" ht="45" x14ac:dyDescent="0.25">
      <c r="A50" s="15">
        <v>15606447</v>
      </c>
      <c r="B50" s="15">
        <v>10</v>
      </c>
      <c r="C50" s="52" t="s">
        <v>1109</v>
      </c>
      <c r="D50" s="15" t="s">
        <v>4303</v>
      </c>
    </row>
    <row r="51" spans="1:6" ht="120" x14ac:dyDescent="0.25">
      <c r="A51" s="15">
        <v>15606447</v>
      </c>
      <c r="B51" s="15">
        <v>11</v>
      </c>
      <c r="C51" s="52" t="s">
        <v>1110</v>
      </c>
      <c r="D51" s="15" t="s">
        <v>4461</v>
      </c>
      <c r="E51" s="52" t="s">
        <v>1111</v>
      </c>
      <c r="F51" s="15" t="s">
        <v>4733</v>
      </c>
    </row>
    <row r="52" spans="1:6" ht="60" x14ac:dyDescent="0.25">
      <c r="A52" s="15">
        <v>15668365</v>
      </c>
      <c r="B52" s="15">
        <v>1</v>
      </c>
      <c r="C52" s="52" t="s">
        <v>1112</v>
      </c>
      <c r="D52" s="15" t="s">
        <v>4084</v>
      </c>
    </row>
    <row r="53" spans="1:6" ht="75" x14ac:dyDescent="0.25">
      <c r="A53" s="15">
        <v>15668365</v>
      </c>
      <c r="B53" s="15">
        <v>2</v>
      </c>
      <c r="C53" s="52" t="s">
        <v>1113</v>
      </c>
      <c r="D53" s="15" t="s">
        <v>4395</v>
      </c>
    </row>
    <row r="54" spans="1:6" ht="105" x14ac:dyDescent="0.25">
      <c r="A54" s="15">
        <v>15668365</v>
      </c>
      <c r="B54" s="15">
        <v>3</v>
      </c>
      <c r="C54" s="52" t="s">
        <v>1114</v>
      </c>
      <c r="D54" s="15" t="s">
        <v>4276</v>
      </c>
    </row>
    <row r="55" spans="1:6" ht="90" x14ac:dyDescent="0.25">
      <c r="A55" s="15">
        <v>15668365</v>
      </c>
      <c r="B55" s="15">
        <v>4</v>
      </c>
      <c r="C55" s="52" t="s">
        <v>1115</v>
      </c>
      <c r="D55" s="15" t="s">
        <v>4103</v>
      </c>
    </row>
    <row r="56" spans="1:6" ht="45" x14ac:dyDescent="0.25">
      <c r="A56" s="15">
        <v>15668365</v>
      </c>
      <c r="B56" s="15">
        <v>5</v>
      </c>
      <c r="C56" s="52" t="s">
        <v>1116</v>
      </c>
      <c r="D56" s="15" t="s">
        <v>4393</v>
      </c>
    </row>
    <row r="57" spans="1:6" ht="90" x14ac:dyDescent="0.25">
      <c r="A57" s="15">
        <v>15668365</v>
      </c>
      <c r="B57" s="15">
        <v>6</v>
      </c>
      <c r="C57" s="52" t="s">
        <v>1117</v>
      </c>
      <c r="D57" s="15" t="s">
        <v>4103</v>
      </c>
    </row>
    <row r="58" spans="1:6" ht="90" x14ac:dyDescent="0.25">
      <c r="A58" s="15">
        <v>15668365</v>
      </c>
      <c r="B58" s="15">
        <v>7</v>
      </c>
      <c r="C58" s="52" t="s">
        <v>1118</v>
      </c>
      <c r="D58" s="15" t="s">
        <v>4276</v>
      </c>
    </row>
    <row r="59" spans="1:6" ht="45" x14ac:dyDescent="0.25">
      <c r="A59" s="15">
        <v>15668365</v>
      </c>
      <c r="B59" s="15">
        <v>8</v>
      </c>
      <c r="C59" s="52" t="s">
        <v>1119</v>
      </c>
      <c r="D59" s="15" t="s">
        <v>4119</v>
      </c>
    </row>
    <row r="60" spans="1:6" ht="45" x14ac:dyDescent="0.25">
      <c r="A60" s="15">
        <v>15668365</v>
      </c>
      <c r="B60" s="15">
        <v>9</v>
      </c>
      <c r="C60" s="52" t="s">
        <v>1120</v>
      </c>
      <c r="D60" s="15" t="s">
        <v>4097</v>
      </c>
    </row>
    <row r="61" spans="1:6" ht="135" x14ac:dyDescent="0.25">
      <c r="A61" s="15">
        <v>15668365</v>
      </c>
      <c r="B61" s="15">
        <v>10</v>
      </c>
      <c r="C61" s="52" t="s">
        <v>1121</v>
      </c>
      <c r="D61" s="15" t="s">
        <v>4396</v>
      </c>
    </row>
    <row r="62" spans="1:6" ht="75" x14ac:dyDescent="0.25">
      <c r="A62" s="15">
        <v>15668365</v>
      </c>
      <c r="B62" s="15">
        <v>11</v>
      </c>
      <c r="C62" s="52" t="s">
        <v>1122</v>
      </c>
      <c r="D62" s="15" t="s">
        <v>4230</v>
      </c>
    </row>
    <row r="63" spans="1:6" ht="45" x14ac:dyDescent="0.25">
      <c r="A63" s="15">
        <v>15668365</v>
      </c>
      <c r="B63" s="15">
        <v>12</v>
      </c>
      <c r="C63" s="52" t="s">
        <v>1123</v>
      </c>
      <c r="D63" s="15" t="s">
        <v>4195</v>
      </c>
    </row>
    <row r="64" spans="1:6" ht="75" x14ac:dyDescent="0.25">
      <c r="A64" s="15">
        <v>15733030</v>
      </c>
      <c r="B64" s="15">
        <v>1</v>
      </c>
      <c r="C64" s="52" t="s">
        <v>1124</v>
      </c>
      <c r="D64" s="15" t="s">
        <v>4147</v>
      </c>
    </row>
    <row r="65" spans="1:6" ht="45" x14ac:dyDescent="0.25">
      <c r="A65" s="15">
        <v>15733030</v>
      </c>
      <c r="B65" s="15">
        <v>2</v>
      </c>
      <c r="C65" s="52" t="s">
        <v>1125</v>
      </c>
      <c r="D65" s="15" t="s">
        <v>4228</v>
      </c>
    </row>
    <row r="66" spans="1:6" ht="90" x14ac:dyDescent="0.25">
      <c r="A66" s="15">
        <v>15733030</v>
      </c>
      <c r="B66" s="15">
        <v>3</v>
      </c>
      <c r="C66" s="52" t="s">
        <v>1126</v>
      </c>
      <c r="D66" s="15" t="s">
        <v>4203</v>
      </c>
    </row>
    <row r="67" spans="1:6" ht="105" x14ac:dyDescent="0.25">
      <c r="A67" s="15">
        <v>15733030</v>
      </c>
      <c r="B67" s="15">
        <v>4</v>
      </c>
      <c r="C67" s="52" t="s">
        <v>1127</v>
      </c>
      <c r="D67" s="15" t="s">
        <v>4263</v>
      </c>
    </row>
    <row r="68" spans="1:6" ht="60" x14ac:dyDescent="0.25">
      <c r="A68" s="15">
        <v>15733030</v>
      </c>
      <c r="B68" s="15">
        <v>5</v>
      </c>
      <c r="C68" s="52" t="s">
        <v>1128</v>
      </c>
      <c r="D68" s="15" t="s">
        <v>4103</v>
      </c>
    </row>
    <row r="69" spans="1:6" ht="60" x14ac:dyDescent="0.25">
      <c r="A69" s="15">
        <v>15733030</v>
      </c>
      <c r="B69" s="15">
        <v>6</v>
      </c>
      <c r="C69" s="52" t="s">
        <v>1129</v>
      </c>
      <c r="D69" s="15" t="s">
        <v>4393</v>
      </c>
    </row>
    <row r="70" spans="1:6" ht="75" x14ac:dyDescent="0.25">
      <c r="A70" s="15">
        <v>15733030</v>
      </c>
      <c r="B70" s="15">
        <v>7</v>
      </c>
      <c r="C70" s="52" t="s">
        <v>1130</v>
      </c>
      <c r="D70" s="15" t="s">
        <v>4083</v>
      </c>
    </row>
    <row r="71" spans="1:6" ht="45" x14ac:dyDescent="0.25">
      <c r="A71" s="15">
        <v>15733030</v>
      </c>
      <c r="B71" s="15">
        <v>8</v>
      </c>
      <c r="C71" s="52" t="s">
        <v>1131</v>
      </c>
      <c r="D71" s="15" t="s">
        <v>4089</v>
      </c>
    </row>
    <row r="72" spans="1:6" ht="90" x14ac:dyDescent="0.25">
      <c r="A72" s="15">
        <v>15733030</v>
      </c>
      <c r="B72" s="15">
        <v>9</v>
      </c>
      <c r="C72" s="52" t="s">
        <v>1132</v>
      </c>
      <c r="D72" s="15" t="s">
        <v>4206</v>
      </c>
    </row>
    <row r="73" spans="1:6" ht="75" x14ac:dyDescent="0.25">
      <c r="A73" s="15">
        <v>15733030</v>
      </c>
      <c r="B73" s="15">
        <v>10</v>
      </c>
      <c r="C73" s="52" t="s">
        <v>1133</v>
      </c>
      <c r="D73" s="15" t="s">
        <v>4206</v>
      </c>
    </row>
    <row r="74" spans="1:6" ht="45" x14ac:dyDescent="0.25">
      <c r="A74" s="15">
        <v>15733030</v>
      </c>
      <c r="B74" s="15">
        <v>11</v>
      </c>
      <c r="C74" s="52" t="s">
        <v>1134</v>
      </c>
      <c r="D74" s="15" t="s">
        <v>4119</v>
      </c>
    </row>
    <row r="75" spans="1:6" ht="45" x14ac:dyDescent="0.25">
      <c r="A75" s="15">
        <v>15733030</v>
      </c>
      <c r="B75" s="15">
        <v>12</v>
      </c>
      <c r="C75" s="52" t="s">
        <v>1135</v>
      </c>
      <c r="D75" s="15" t="s">
        <v>4297</v>
      </c>
    </row>
    <row r="76" spans="1:6" ht="105" x14ac:dyDescent="0.25">
      <c r="A76" s="15">
        <v>15733030</v>
      </c>
      <c r="B76" s="15">
        <v>13</v>
      </c>
      <c r="C76" s="52" t="s">
        <v>1136</v>
      </c>
      <c r="D76" s="15" t="s">
        <v>4301</v>
      </c>
      <c r="E76" s="52" t="s">
        <v>1137</v>
      </c>
      <c r="F76" s="15" t="s">
        <v>4662</v>
      </c>
    </row>
    <row r="77" spans="1:6" ht="90" x14ac:dyDescent="0.25">
      <c r="A77" s="15">
        <v>15765254</v>
      </c>
      <c r="B77" s="15">
        <v>1</v>
      </c>
      <c r="C77" s="52" t="s">
        <v>1138</v>
      </c>
      <c r="D77" s="15" t="s">
        <v>4397</v>
      </c>
    </row>
    <row r="78" spans="1:6" ht="75" x14ac:dyDescent="0.25">
      <c r="A78" s="15">
        <v>15765254</v>
      </c>
      <c r="B78" s="15">
        <v>2</v>
      </c>
      <c r="C78" s="52" t="s">
        <v>1139</v>
      </c>
      <c r="D78" s="15" t="s">
        <v>4228</v>
      </c>
    </row>
    <row r="79" spans="1:6" ht="135" x14ac:dyDescent="0.25">
      <c r="A79" s="15">
        <v>15765254</v>
      </c>
      <c r="B79" s="15">
        <v>3</v>
      </c>
      <c r="C79" s="52" t="s">
        <v>1140</v>
      </c>
      <c r="D79" s="15" t="s">
        <v>4158</v>
      </c>
    </row>
    <row r="80" spans="1:6" ht="75" x14ac:dyDescent="0.25">
      <c r="A80" s="15">
        <v>15765254</v>
      </c>
      <c r="B80" s="15">
        <v>4</v>
      </c>
      <c r="C80" s="52" t="s">
        <v>1141</v>
      </c>
      <c r="D80" s="15" t="s">
        <v>4263</v>
      </c>
    </row>
    <row r="81" spans="1:6" ht="105" x14ac:dyDescent="0.25">
      <c r="A81" s="15">
        <v>15765254</v>
      </c>
      <c r="B81" s="15">
        <v>5</v>
      </c>
      <c r="C81" s="52" t="s">
        <v>1142</v>
      </c>
      <c r="D81" s="15" t="s">
        <v>4312</v>
      </c>
      <c r="E81" s="52" t="s">
        <v>1143</v>
      </c>
      <c r="F81" s="15" t="s">
        <v>4331</v>
      </c>
    </row>
    <row r="82" spans="1:6" ht="75" x14ac:dyDescent="0.25">
      <c r="A82" s="15">
        <v>15765254</v>
      </c>
      <c r="B82" s="15">
        <v>6</v>
      </c>
      <c r="C82" s="52" t="s">
        <v>1144</v>
      </c>
      <c r="D82" s="15">
        <v>11</v>
      </c>
    </row>
    <row r="83" spans="1:6" ht="120" x14ac:dyDescent="0.25">
      <c r="A83" s="15">
        <v>15765254</v>
      </c>
      <c r="B83" s="15">
        <v>7</v>
      </c>
      <c r="C83" s="52" t="s">
        <v>1145</v>
      </c>
      <c r="D83" s="15">
        <v>11</v>
      </c>
    </row>
    <row r="84" spans="1:6" ht="60" x14ac:dyDescent="0.25">
      <c r="A84" s="15">
        <v>15765254</v>
      </c>
      <c r="B84" s="15">
        <v>8</v>
      </c>
      <c r="C84" s="52" t="s">
        <v>1146</v>
      </c>
      <c r="D84" s="15">
        <v>11</v>
      </c>
    </row>
    <row r="85" spans="1:6" ht="45" x14ac:dyDescent="0.25">
      <c r="A85" s="15">
        <v>15765254</v>
      </c>
      <c r="B85" s="15">
        <v>9</v>
      </c>
      <c r="C85" s="52" t="s">
        <v>1147</v>
      </c>
      <c r="D85" s="15" t="s">
        <v>4302</v>
      </c>
    </row>
    <row r="86" spans="1:6" ht="60" x14ac:dyDescent="0.25">
      <c r="A86" s="15">
        <v>15765254</v>
      </c>
      <c r="B86" s="15">
        <v>10</v>
      </c>
      <c r="C86" s="52" t="s">
        <v>1148</v>
      </c>
      <c r="D86" s="15" t="s">
        <v>4613</v>
      </c>
    </row>
    <row r="87" spans="1:6" ht="45" x14ac:dyDescent="0.25">
      <c r="A87" s="15">
        <v>15791520</v>
      </c>
      <c r="B87" s="15">
        <v>1</v>
      </c>
      <c r="C87" s="52" t="s">
        <v>1149</v>
      </c>
      <c r="D87" s="15" t="s">
        <v>4147</v>
      </c>
    </row>
    <row r="88" spans="1:6" ht="120" x14ac:dyDescent="0.25">
      <c r="A88" s="15">
        <v>15791520</v>
      </c>
      <c r="B88" s="15">
        <v>2</v>
      </c>
      <c r="C88" s="52" t="s">
        <v>1150</v>
      </c>
      <c r="D88" s="15" t="s">
        <v>4298</v>
      </c>
    </row>
    <row r="89" spans="1:6" ht="90" x14ac:dyDescent="0.25">
      <c r="A89" s="15">
        <v>15791520</v>
      </c>
      <c r="B89" s="15">
        <v>3</v>
      </c>
      <c r="C89" s="52" t="s">
        <v>1151</v>
      </c>
      <c r="D89" s="15" t="s">
        <v>4158</v>
      </c>
    </row>
    <row r="90" spans="1:6" ht="45" x14ac:dyDescent="0.25">
      <c r="A90" s="15">
        <v>15791520</v>
      </c>
      <c r="B90" s="15">
        <v>4</v>
      </c>
      <c r="C90" s="52" t="s">
        <v>1152</v>
      </c>
      <c r="D90" s="15" t="s">
        <v>4398</v>
      </c>
    </row>
    <row r="91" spans="1:6" ht="60" x14ac:dyDescent="0.25">
      <c r="A91" s="15">
        <v>15791520</v>
      </c>
      <c r="B91" s="15">
        <v>5</v>
      </c>
      <c r="C91" s="52" t="s">
        <v>1153</v>
      </c>
      <c r="D91" s="15" t="s">
        <v>4083</v>
      </c>
    </row>
    <row r="92" spans="1:6" ht="30" x14ac:dyDescent="0.25">
      <c r="A92" s="15">
        <v>15791520</v>
      </c>
      <c r="B92" s="15">
        <v>6</v>
      </c>
      <c r="C92" s="52" t="s">
        <v>1154</v>
      </c>
      <c r="D92" s="15" t="s">
        <v>4721</v>
      </c>
    </row>
    <row r="93" spans="1:6" ht="90" x14ac:dyDescent="0.25">
      <c r="A93" s="15">
        <v>15791520</v>
      </c>
      <c r="B93" s="15">
        <v>7</v>
      </c>
      <c r="C93" s="52" t="s">
        <v>1155</v>
      </c>
      <c r="D93" s="15" t="s">
        <v>4083</v>
      </c>
    </row>
    <row r="94" spans="1:6" ht="135" x14ac:dyDescent="0.25">
      <c r="A94" s="15">
        <v>15791520</v>
      </c>
      <c r="B94" s="15">
        <v>8</v>
      </c>
      <c r="C94" s="52" t="s">
        <v>1156</v>
      </c>
      <c r="D94" s="15" t="s">
        <v>4274</v>
      </c>
    </row>
    <row r="95" spans="1:6" ht="60" x14ac:dyDescent="0.25">
      <c r="A95" s="15">
        <v>15791520</v>
      </c>
      <c r="B95" s="15">
        <v>9</v>
      </c>
      <c r="C95" s="52" t="s">
        <v>1157</v>
      </c>
      <c r="D95" s="15" t="s">
        <v>4421</v>
      </c>
    </row>
    <row r="96" spans="1:6" ht="105" x14ac:dyDescent="0.25">
      <c r="A96" s="15">
        <v>15791520</v>
      </c>
      <c r="B96" s="15">
        <v>10</v>
      </c>
      <c r="C96" s="52" t="s">
        <v>1158</v>
      </c>
      <c r="D96" s="15" t="s">
        <v>4089</v>
      </c>
    </row>
    <row r="97" spans="1:6" ht="90" x14ac:dyDescent="0.25">
      <c r="A97" s="15">
        <v>15791520</v>
      </c>
      <c r="B97" s="15">
        <v>11</v>
      </c>
      <c r="C97" s="52" t="s">
        <v>1159</v>
      </c>
      <c r="D97" s="15" t="s">
        <v>4722</v>
      </c>
    </row>
    <row r="98" spans="1:6" ht="90" x14ac:dyDescent="0.25">
      <c r="A98" s="15">
        <v>15791520</v>
      </c>
      <c r="B98" s="15">
        <v>12</v>
      </c>
      <c r="C98" s="52" t="s">
        <v>1160</v>
      </c>
      <c r="D98" s="15" t="s">
        <v>4152</v>
      </c>
    </row>
    <row r="99" spans="1:6" ht="75" x14ac:dyDescent="0.25">
      <c r="A99" s="15">
        <v>15843281</v>
      </c>
      <c r="B99" s="15">
        <v>1</v>
      </c>
      <c r="C99" s="52" t="s">
        <v>1161</v>
      </c>
      <c r="D99" s="15" t="s">
        <v>4147</v>
      </c>
    </row>
    <row r="100" spans="1:6" ht="105" x14ac:dyDescent="0.25">
      <c r="A100" s="15">
        <v>15843281</v>
      </c>
      <c r="B100" s="15">
        <v>2</v>
      </c>
      <c r="C100" s="52" t="s">
        <v>1162</v>
      </c>
      <c r="D100" s="15" t="s">
        <v>4399</v>
      </c>
      <c r="E100" s="52" t="s">
        <v>1163</v>
      </c>
      <c r="F100" s="15" t="s">
        <v>4432</v>
      </c>
    </row>
    <row r="101" spans="1:6" x14ac:dyDescent="0.25">
      <c r="A101" s="15">
        <v>15843281</v>
      </c>
      <c r="B101" s="15">
        <v>3</v>
      </c>
      <c r="C101" s="52" t="s">
        <v>1164</v>
      </c>
      <c r="D101" s="15" t="s">
        <v>4275</v>
      </c>
    </row>
    <row r="102" spans="1:6" ht="60" x14ac:dyDescent="0.25">
      <c r="A102" s="15">
        <v>15843281</v>
      </c>
      <c r="B102" s="15">
        <v>4</v>
      </c>
      <c r="C102" s="52" t="s">
        <v>1165</v>
      </c>
      <c r="D102" s="15" t="s">
        <v>4207</v>
      </c>
    </row>
    <row r="103" spans="1:6" ht="75" x14ac:dyDescent="0.25">
      <c r="A103" s="15">
        <v>15843281</v>
      </c>
      <c r="B103" s="15">
        <v>5</v>
      </c>
      <c r="C103" s="52" t="s">
        <v>1166</v>
      </c>
      <c r="D103" s="15" t="s">
        <v>4126</v>
      </c>
    </row>
    <row r="104" spans="1:6" ht="45" x14ac:dyDescent="0.25">
      <c r="A104" s="15">
        <v>15843281</v>
      </c>
      <c r="B104" s="15">
        <v>6</v>
      </c>
      <c r="C104" s="52" t="s">
        <v>1167</v>
      </c>
      <c r="D104" s="15" t="s">
        <v>4393</v>
      </c>
    </row>
    <row r="105" spans="1:6" ht="90" x14ac:dyDescent="0.25">
      <c r="A105" s="15">
        <v>15843281</v>
      </c>
      <c r="B105" s="15">
        <v>7</v>
      </c>
      <c r="C105" s="52" t="s">
        <v>1168</v>
      </c>
      <c r="D105" s="15" t="s">
        <v>4103</v>
      </c>
    </row>
    <row r="106" spans="1:6" ht="60" x14ac:dyDescent="0.25">
      <c r="A106" s="15">
        <v>15843281</v>
      </c>
      <c r="B106" s="15">
        <v>8</v>
      </c>
      <c r="C106" s="52" t="s">
        <v>1169</v>
      </c>
      <c r="D106" s="15">
        <v>11</v>
      </c>
    </row>
    <row r="107" spans="1:6" ht="60" x14ac:dyDescent="0.25">
      <c r="A107" s="15">
        <v>15843281</v>
      </c>
      <c r="B107" s="15">
        <v>9</v>
      </c>
      <c r="C107" s="52" t="s">
        <v>1170</v>
      </c>
      <c r="D107" s="15" t="s">
        <v>4089</v>
      </c>
      <c r="E107" s="52" t="s">
        <v>1171</v>
      </c>
      <c r="F107" s="15" t="s">
        <v>4374</v>
      </c>
    </row>
    <row r="108" spans="1:6" ht="75" x14ac:dyDescent="0.25">
      <c r="A108" s="15">
        <v>15843281</v>
      </c>
      <c r="B108" s="15">
        <v>10</v>
      </c>
      <c r="C108" s="52" t="s">
        <v>1172</v>
      </c>
      <c r="D108" s="15" t="s">
        <v>4301</v>
      </c>
    </row>
    <row r="109" spans="1:6" ht="45" x14ac:dyDescent="0.25">
      <c r="A109" s="15">
        <v>15843281</v>
      </c>
      <c r="B109" s="15">
        <v>11</v>
      </c>
      <c r="C109" s="52" t="s">
        <v>1173</v>
      </c>
      <c r="D109" s="15" t="s">
        <v>4089</v>
      </c>
    </row>
    <row r="110" spans="1:6" ht="75" x14ac:dyDescent="0.25">
      <c r="A110" s="15">
        <v>15843281</v>
      </c>
      <c r="B110" s="15">
        <v>12</v>
      </c>
      <c r="C110" s="52" t="s">
        <v>1174</v>
      </c>
      <c r="D110" s="15" t="s">
        <v>4445</v>
      </c>
    </row>
    <row r="111" spans="1:6" ht="60" x14ac:dyDescent="0.25">
      <c r="A111" s="15">
        <v>15843281</v>
      </c>
      <c r="B111" s="15">
        <v>13</v>
      </c>
      <c r="C111" s="52" t="s">
        <v>1175</v>
      </c>
      <c r="D111" s="15" t="s">
        <v>4147</v>
      </c>
    </row>
    <row r="112" spans="1:6" ht="60" x14ac:dyDescent="0.25">
      <c r="A112" s="15">
        <v>15935028</v>
      </c>
      <c r="B112" s="15">
        <v>1</v>
      </c>
      <c r="C112" s="52" t="s">
        <v>1176</v>
      </c>
      <c r="D112" s="15" t="s">
        <v>4471</v>
      </c>
    </row>
    <row r="113" spans="1:6" ht="150" x14ac:dyDescent="0.25">
      <c r="A113" s="15">
        <v>15935028</v>
      </c>
      <c r="B113" s="15">
        <v>2</v>
      </c>
      <c r="C113" s="52" t="s">
        <v>1177</v>
      </c>
      <c r="D113" s="15" t="s">
        <v>4472</v>
      </c>
    </row>
    <row r="114" spans="1:6" ht="30" x14ac:dyDescent="0.25">
      <c r="A114" s="15">
        <v>15935028</v>
      </c>
      <c r="B114" s="15">
        <v>3</v>
      </c>
      <c r="C114" s="52" t="s">
        <v>1178</v>
      </c>
      <c r="D114" s="15" t="s">
        <v>4263</v>
      </c>
    </row>
    <row r="115" spans="1:6" ht="30" x14ac:dyDescent="0.25">
      <c r="A115" s="15">
        <v>15935028</v>
      </c>
      <c r="B115" s="15">
        <v>4</v>
      </c>
      <c r="C115" s="52" t="s">
        <v>1179</v>
      </c>
      <c r="D115" s="15" t="s">
        <v>4275</v>
      </c>
    </row>
    <row r="116" spans="1:6" ht="60" x14ac:dyDescent="0.25">
      <c r="A116" s="15">
        <v>15935028</v>
      </c>
      <c r="B116" s="15">
        <v>5</v>
      </c>
      <c r="C116" s="52" t="s">
        <v>1180</v>
      </c>
      <c r="D116" s="15" t="s">
        <v>4083</v>
      </c>
    </row>
    <row r="117" spans="1:6" ht="75" x14ac:dyDescent="0.25">
      <c r="A117" s="15">
        <v>15935028</v>
      </c>
      <c r="B117" s="15">
        <v>6</v>
      </c>
      <c r="C117" s="52" t="s">
        <v>1181</v>
      </c>
      <c r="D117" s="15" t="s">
        <v>4393</v>
      </c>
    </row>
    <row r="118" spans="1:6" ht="105" x14ac:dyDescent="0.25">
      <c r="A118" s="15">
        <v>15935028</v>
      </c>
      <c r="B118" s="15">
        <v>7</v>
      </c>
      <c r="C118" s="52" t="s">
        <v>1182</v>
      </c>
      <c r="D118" s="15" t="s">
        <v>4429</v>
      </c>
    </row>
    <row r="119" spans="1:6" ht="45" x14ac:dyDescent="0.25">
      <c r="A119" s="15">
        <v>15935028</v>
      </c>
      <c r="B119" s="15">
        <v>8</v>
      </c>
      <c r="C119" s="52" t="s">
        <v>1183</v>
      </c>
      <c r="D119" s="15" t="s">
        <v>4206</v>
      </c>
    </row>
    <row r="120" spans="1:6" ht="60" x14ac:dyDescent="0.25">
      <c r="A120" s="15">
        <v>15935028</v>
      </c>
      <c r="B120" s="15">
        <v>9</v>
      </c>
      <c r="C120" s="52" t="s">
        <v>1184</v>
      </c>
      <c r="D120" s="15" t="s">
        <v>4123</v>
      </c>
      <c r="E120" s="52" t="s">
        <v>1185</v>
      </c>
      <c r="F120" s="15" t="s">
        <v>4619</v>
      </c>
    </row>
    <row r="121" spans="1:6" ht="60" x14ac:dyDescent="0.25">
      <c r="A121" s="15">
        <v>15935028</v>
      </c>
      <c r="B121" s="15">
        <v>10</v>
      </c>
      <c r="C121" s="52" t="s">
        <v>1186</v>
      </c>
      <c r="D121" s="15" t="s">
        <v>4230</v>
      </c>
    </row>
    <row r="122" spans="1:6" ht="45" x14ac:dyDescent="0.25">
      <c r="A122" s="15">
        <v>15935028</v>
      </c>
      <c r="B122" s="15">
        <v>11</v>
      </c>
      <c r="C122" s="52" t="s">
        <v>1187</v>
      </c>
      <c r="D122" s="15" t="s">
        <v>4084</v>
      </c>
    </row>
    <row r="123" spans="1:6" ht="105" x14ac:dyDescent="0.25">
      <c r="A123" s="15">
        <v>15935028</v>
      </c>
      <c r="B123" s="15">
        <v>12</v>
      </c>
      <c r="C123" s="52" t="s">
        <v>1188</v>
      </c>
      <c r="D123" s="15" t="s">
        <v>4089</v>
      </c>
    </row>
    <row r="124" spans="1:6" ht="75" x14ac:dyDescent="0.25">
      <c r="A124" s="15">
        <v>15961979</v>
      </c>
      <c r="B124" s="15">
        <v>1</v>
      </c>
      <c r="C124" s="52" t="s">
        <v>1189</v>
      </c>
      <c r="D124" s="15" t="s">
        <v>4297</v>
      </c>
    </row>
    <row r="125" spans="1:6" ht="75" x14ac:dyDescent="0.25">
      <c r="A125" s="15">
        <v>15961979</v>
      </c>
      <c r="B125" s="15">
        <v>2</v>
      </c>
      <c r="C125" s="52" t="s">
        <v>1190</v>
      </c>
      <c r="D125" s="15" t="s">
        <v>4400</v>
      </c>
    </row>
    <row r="126" spans="1:6" ht="90" x14ac:dyDescent="0.25">
      <c r="A126" s="15">
        <v>15961979</v>
      </c>
      <c r="B126" s="15">
        <v>3</v>
      </c>
      <c r="C126" s="52" t="s">
        <v>1191</v>
      </c>
      <c r="D126" s="15" t="s">
        <v>4360</v>
      </c>
      <c r="E126" s="52" t="s">
        <v>1192</v>
      </c>
      <c r="F126" s="15" t="s">
        <v>4433</v>
      </c>
    </row>
    <row r="127" spans="1:6" ht="60" x14ac:dyDescent="0.25">
      <c r="A127" s="15">
        <v>15961979</v>
      </c>
      <c r="B127" s="15">
        <v>4</v>
      </c>
      <c r="C127" s="52" t="s">
        <v>1193</v>
      </c>
      <c r="D127" s="15" t="s">
        <v>4276</v>
      </c>
      <c r="E127" s="52" t="s">
        <v>1194</v>
      </c>
      <c r="F127" s="15" t="s">
        <v>4734</v>
      </c>
    </row>
    <row r="128" spans="1:6" ht="105" x14ac:dyDescent="0.25">
      <c r="A128" s="15">
        <v>15961979</v>
      </c>
      <c r="B128" s="15">
        <v>5</v>
      </c>
      <c r="C128" s="52" t="s">
        <v>1195</v>
      </c>
      <c r="D128" s="15" t="s">
        <v>4103</v>
      </c>
    </row>
    <row r="129" spans="1:6" ht="75" x14ac:dyDescent="0.25">
      <c r="A129" s="15">
        <v>15961979</v>
      </c>
      <c r="B129" s="15">
        <v>6</v>
      </c>
      <c r="C129" s="52" t="s">
        <v>1196</v>
      </c>
      <c r="D129" s="15" t="s">
        <v>4126</v>
      </c>
    </row>
    <row r="130" spans="1:6" ht="105" x14ac:dyDescent="0.25">
      <c r="A130" s="15">
        <v>15961979</v>
      </c>
      <c r="B130" s="15">
        <v>7</v>
      </c>
      <c r="C130" s="52" t="s">
        <v>1197</v>
      </c>
      <c r="D130" s="15" t="s">
        <v>4158</v>
      </c>
    </row>
    <row r="131" spans="1:6" ht="75" x14ac:dyDescent="0.25">
      <c r="A131" s="15">
        <v>15961979</v>
      </c>
      <c r="B131" s="15">
        <v>8</v>
      </c>
      <c r="C131" s="52" t="s">
        <v>1198</v>
      </c>
      <c r="D131" s="15" t="s">
        <v>4253</v>
      </c>
    </row>
    <row r="132" spans="1:6" ht="30" x14ac:dyDescent="0.25">
      <c r="A132" s="15">
        <v>15961979</v>
      </c>
      <c r="B132" s="15">
        <v>9</v>
      </c>
      <c r="C132" s="52" t="s">
        <v>1199</v>
      </c>
      <c r="D132" s="15" t="s">
        <v>4097</v>
      </c>
    </row>
    <row r="133" spans="1:6" ht="30" x14ac:dyDescent="0.25">
      <c r="A133" s="15">
        <v>15961979</v>
      </c>
      <c r="B133" s="15">
        <v>10</v>
      </c>
      <c r="C133" s="52" t="s">
        <v>1200</v>
      </c>
      <c r="D133" s="15" t="s">
        <v>4301</v>
      </c>
    </row>
    <row r="134" spans="1:6" ht="105" x14ac:dyDescent="0.25">
      <c r="A134" s="15">
        <v>15961979</v>
      </c>
      <c r="B134" s="15">
        <v>11</v>
      </c>
      <c r="C134" s="52" t="s">
        <v>1201</v>
      </c>
      <c r="D134" s="15" t="s">
        <v>4426</v>
      </c>
    </row>
    <row r="135" spans="1:6" ht="30" x14ac:dyDescent="0.25">
      <c r="A135" s="15">
        <v>15961979</v>
      </c>
      <c r="B135" s="15">
        <v>12</v>
      </c>
      <c r="C135" s="52" t="s">
        <v>1202</v>
      </c>
      <c r="D135" s="15" t="s">
        <v>4147</v>
      </c>
    </row>
    <row r="136" spans="1:6" ht="45" x14ac:dyDescent="0.25">
      <c r="A136" s="15">
        <v>15961979</v>
      </c>
      <c r="B136" s="15">
        <v>13</v>
      </c>
      <c r="C136" s="52" t="s">
        <v>1203</v>
      </c>
      <c r="D136" s="15" t="s">
        <v>4692</v>
      </c>
    </row>
    <row r="137" spans="1:6" ht="30" x14ac:dyDescent="0.25">
      <c r="A137" s="15">
        <v>15961979</v>
      </c>
      <c r="B137" s="15">
        <v>14</v>
      </c>
      <c r="C137" s="52" t="s">
        <v>1204</v>
      </c>
      <c r="D137" s="15" t="s">
        <v>4147</v>
      </c>
    </row>
    <row r="138" spans="1:6" ht="45" x14ac:dyDescent="0.25">
      <c r="A138" s="15">
        <v>15963503</v>
      </c>
      <c r="B138" s="15">
        <v>1</v>
      </c>
      <c r="C138" s="52" t="s">
        <v>1205</v>
      </c>
      <c r="D138" s="15" t="s">
        <v>4723</v>
      </c>
    </row>
    <row r="139" spans="1:6" ht="60" x14ac:dyDescent="0.25">
      <c r="A139" s="15">
        <v>15963503</v>
      </c>
      <c r="B139" s="15">
        <v>2</v>
      </c>
      <c r="C139" s="52" t="s">
        <v>1206</v>
      </c>
      <c r="D139" s="15" t="s">
        <v>4401</v>
      </c>
      <c r="E139" s="52" t="s">
        <v>1207</v>
      </c>
      <c r="F139" s="15" t="s">
        <v>4178</v>
      </c>
    </row>
    <row r="140" spans="1:6" ht="60" x14ac:dyDescent="0.25">
      <c r="A140" s="15">
        <v>15963503</v>
      </c>
      <c r="B140" s="15">
        <v>3</v>
      </c>
      <c r="C140" s="52" t="s">
        <v>1208</v>
      </c>
      <c r="D140" s="15" t="s">
        <v>4410</v>
      </c>
    </row>
    <row r="141" spans="1:6" ht="30" x14ac:dyDescent="0.25">
      <c r="A141" s="15">
        <v>15963503</v>
      </c>
      <c r="B141" s="15">
        <v>4</v>
      </c>
      <c r="C141" s="52" t="s">
        <v>1209</v>
      </c>
      <c r="D141" s="15" t="s">
        <v>4402</v>
      </c>
    </row>
    <row r="142" spans="1:6" ht="90" x14ac:dyDescent="0.25">
      <c r="A142" s="15">
        <v>15963503</v>
      </c>
      <c r="B142" s="15">
        <v>5</v>
      </c>
      <c r="C142" s="52" t="s">
        <v>1210</v>
      </c>
      <c r="D142" s="15" t="s">
        <v>4263</v>
      </c>
    </row>
    <row r="143" spans="1:6" ht="60" x14ac:dyDescent="0.25">
      <c r="A143" s="15">
        <v>15963503</v>
      </c>
      <c r="B143" s="15">
        <v>6</v>
      </c>
      <c r="C143" s="52" t="s">
        <v>1211</v>
      </c>
      <c r="D143" s="15" t="s">
        <v>4419</v>
      </c>
    </row>
    <row r="144" spans="1:6" ht="75" x14ac:dyDescent="0.25">
      <c r="A144" s="15">
        <v>15963503</v>
      </c>
      <c r="B144" s="15">
        <v>7</v>
      </c>
      <c r="C144" s="52" t="s">
        <v>1212</v>
      </c>
      <c r="D144" s="15" t="s">
        <v>4253</v>
      </c>
    </row>
    <row r="145" spans="1:6" ht="45" x14ac:dyDescent="0.25">
      <c r="A145" s="15">
        <v>15963503</v>
      </c>
      <c r="B145" s="15">
        <v>8</v>
      </c>
      <c r="C145" s="52" t="s">
        <v>1213</v>
      </c>
      <c r="D145" s="15" t="s">
        <v>4263</v>
      </c>
    </row>
    <row r="146" spans="1:6" ht="60" x14ac:dyDescent="0.25">
      <c r="A146" s="15">
        <v>15963503</v>
      </c>
      <c r="B146" s="15">
        <v>9</v>
      </c>
      <c r="C146" s="52" t="s">
        <v>1214</v>
      </c>
      <c r="D146" s="15" t="s">
        <v>4724</v>
      </c>
      <c r="E146" s="52" t="s">
        <v>1215</v>
      </c>
      <c r="F146" s="15" t="s">
        <v>4535</v>
      </c>
    </row>
    <row r="147" spans="1:6" ht="60" x14ac:dyDescent="0.25">
      <c r="A147" s="15">
        <v>15963503</v>
      </c>
      <c r="B147" s="15">
        <v>10</v>
      </c>
      <c r="C147" s="52" t="s">
        <v>1216</v>
      </c>
      <c r="D147" s="15" t="s">
        <v>4128</v>
      </c>
      <c r="E147" s="52" t="s">
        <v>1217</v>
      </c>
      <c r="F147" s="15" t="s">
        <v>4323</v>
      </c>
    </row>
    <row r="148" spans="1:6" ht="30" x14ac:dyDescent="0.25">
      <c r="A148" s="15">
        <v>15963503</v>
      </c>
      <c r="B148" s="15">
        <v>11</v>
      </c>
      <c r="C148" s="52" t="s">
        <v>1218</v>
      </c>
      <c r="D148" s="15" t="s">
        <v>4093</v>
      </c>
    </row>
    <row r="149" spans="1:6" ht="45" x14ac:dyDescent="0.25">
      <c r="A149" s="15">
        <v>15963503</v>
      </c>
      <c r="B149" s="15">
        <v>12</v>
      </c>
      <c r="C149" s="52" t="s">
        <v>1219</v>
      </c>
      <c r="D149" s="15" t="s">
        <v>4403</v>
      </c>
    </row>
    <row r="150" spans="1:6" ht="60" x14ac:dyDescent="0.25">
      <c r="A150" s="15">
        <v>15963503</v>
      </c>
      <c r="B150" s="15">
        <v>13</v>
      </c>
      <c r="C150" s="52" t="s">
        <v>1220</v>
      </c>
      <c r="D150" s="15" t="s">
        <v>4404</v>
      </c>
    </row>
    <row r="151" spans="1:6" ht="45" x14ac:dyDescent="0.25">
      <c r="A151" s="15">
        <v>15977911</v>
      </c>
      <c r="B151" s="15">
        <v>1</v>
      </c>
      <c r="C151" s="52" t="s">
        <v>1221</v>
      </c>
      <c r="D151" s="15" t="s">
        <v>4147</v>
      </c>
    </row>
    <row r="152" spans="1:6" ht="60" x14ac:dyDescent="0.25">
      <c r="A152" s="15">
        <v>15977911</v>
      </c>
      <c r="B152" s="15">
        <v>2</v>
      </c>
      <c r="C152" s="52" t="s">
        <v>1222</v>
      </c>
      <c r="D152" s="15" t="s">
        <v>4472</v>
      </c>
    </row>
    <row r="153" spans="1:6" x14ac:dyDescent="0.25">
      <c r="A153" s="15">
        <v>15977911</v>
      </c>
      <c r="B153" s="15">
        <v>3</v>
      </c>
      <c r="C153" s="52" t="s">
        <v>1223</v>
      </c>
      <c r="D153" s="15" t="s">
        <v>4253</v>
      </c>
    </row>
    <row r="154" spans="1:6" x14ac:dyDescent="0.25">
      <c r="A154" s="15">
        <v>15977911</v>
      </c>
      <c r="B154" s="15">
        <v>4</v>
      </c>
      <c r="C154" s="52" t="s">
        <v>1224</v>
      </c>
      <c r="D154" s="15" t="s">
        <v>4207</v>
      </c>
    </row>
    <row r="155" spans="1:6" ht="90" x14ac:dyDescent="0.25">
      <c r="A155" s="15">
        <v>15977911</v>
      </c>
      <c r="B155" s="15">
        <v>5</v>
      </c>
      <c r="C155" s="52" t="s">
        <v>1225</v>
      </c>
      <c r="D155" s="15" t="s">
        <v>4126</v>
      </c>
    </row>
    <row r="156" spans="1:6" ht="75" x14ac:dyDescent="0.25">
      <c r="A156" s="15">
        <v>15977911</v>
      </c>
      <c r="B156" s="15">
        <v>6</v>
      </c>
      <c r="C156" s="52" t="s">
        <v>1226</v>
      </c>
      <c r="D156" s="15" t="s">
        <v>4126</v>
      </c>
    </row>
    <row r="157" spans="1:6" ht="45" x14ac:dyDescent="0.25">
      <c r="A157" s="15">
        <v>15977911</v>
      </c>
      <c r="B157" s="15">
        <v>7</v>
      </c>
      <c r="C157" s="52" t="s">
        <v>1227</v>
      </c>
      <c r="D157" s="15" t="s">
        <v>4263</v>
      </c>
    </row>
    <row r="158" spans="1:6" ht="60" x14ac:dyDescent="0.25">
      <c r="A158" s="15">
        <v>15977911</v>
      </c>
      <c r="B158" s="15">
        <v>8</v>
      </c>
      <c r="C158" s="52" t="s">
        <v>1228</v>
      </c>
      <c r="D158" s="15" t="s">
        <v>4239</v>
      </c>
    </row>
    <row r="159" spans="1:6" ht="180" x14ac:dyDescent="0.25">
      <c r="A159" s="15">
        <v>15977911</v>
      </c>
      <c r="B159" s="15">
        <v>9</v>
      </c>
      <c r="C159" s="52" t="s">
        <v>1229</v>
      </c>
      <c r="D159" s="15" t="s">
        <v>4089</v>
      </c>
    </row>
    <row r="160" spans="1:6" ht="105" x14ac:dyDescent="0.25">
      <c r="A160" s="15">
        <v>15977911</v>
      </c>
      <c r="B160" s="15">
        <v>10</v>
      </c>
      <c r="C160" s="52" t="s">
        <v>1230</v>
      </c>
      <c r="D160" s="15">
        <v>11</v>
      </c>
    </row>
    <row r="161" spans="1:4" ht="90" x14ac:dyDescent="0.25">
      <c r="A161" s="15">
        <v>15977911</v>
      </c>
      <c r="B161" s="15">
        <v>11</v>
      </c>
      <c r="C161" s="52" t="s">
        <v>1231</v>
      </c>
      <c r="D161" s="15" t="s">
        <v>4079</v>
      </c>
    </row>
    <row r="162" spans="1:4" ht="45" x14ac:dyDescent="0.25">
      <c r="A162" s="15">
        <v>15977911</v>
      </c>
      <c r="B162" s="15">
        <v>12</v>
      </c>
      <c r="C162" s="52" t="s">
        <v>1232</v>
      </c>
      <c r="D162" s="15" t="s">
        <v>4096</v>
      </c>
    </row>
    <row r="163" spans="1:4" ht="75" x14ac:dyDescent="0.25">
      <c r="A163" s="15">
        <v>15977911</v>
      </c>
      <c r="B163" s="15">
        <v>13</v>
      </c>
      <c r="C163" s="52" t="s">
        <v>1233</v>
      </c>
      <c r="D163" s="15" t="s">
        <v>4405</v>
      </c>
    </row>
    <row r="164" spans="1:4" ht="45" x14ac:dyDescent="0.25">
      <c r="A164" s="15">
        <v>15977911</v>
      </c>
      <c r="B164" s="15">
        <v>14</v>
      </c>
      <c r="C164" s="52" t="s">
        <v>1234</v>
      </c>
      <c r="D164" s="15" t="s">
        <v>4725</v>
      </c>
    </row>
    <row r="165" spans="1:4" ht="45" x14ac:dyDescent="0.25">
      <c r="A165" s="15">
        <v>16052246</v>
      </c>
      <c r="B165" s="15">
        <v>1</v>
      </c>
      <c r="C165" s="52" t="s">
        <v>1235</v>
      </c>
      <c r="D165" s="15" t="s">
        <v>4088</v>
      </c>
    </row>
    <row r="166" spans="1:4" ht="60" x14ac:dyDescent="0.25">
      <c r="A166" s="15">
        <v>16052246</v>
      </c>
      <c r="B166" s="15">
        <v>2</v>
      </c>
      <c r="C166" s="52" t="s">
        <v>1236</v>
      </c>
      <c r="D166" s="15" t="s">
        <v>4342</v>
      </c>
    </row>
    <row r="167" spans="1:4" ht="60" x14ac:dyDescent="0.25">
      <c r="A167" s="15">
        <v>16052246</v>
      </c>
      <c r="B167" s="15">
        <v>3</v>
      </c>
      <c r="C167" s="52" t="s">
        <v>1237</v>
      </c>
      <c r="D167" s="15" t="s">
        <v>4207</v>
      </c>
    </row>
    <row r="168" spans="1:4" ht="75" x14ac:dyDescent="0.25">
      <c r="A168" s="15">
        <v>16052246</v>
      </c>
      <c r="B168" s="15">
        <v>4</v>
      </c>
      <c r="C168" s="52" t="s">
        <v>1238</v>
      </c>
      <c r="D168" s="15" t="s">
        <v>4427</v>
      </c>
    </row>
    <row r="169" spans="1:4" ht="105" x14ac:dyDescent="0.25">
      <c r="A169" s="15">
        <v>16052246</v>
      </c>
      <c r="B169" s="15">
        <v>5</v>
      </c>
      <c r="C169" s="52" t="s">
        <v>1239</v>
      </c>
      <c r="D169" s="15" t="s">
        <v>4082</v>
      </c>
    </row>
    <row r="170" spans="1:4" ht="105" x14ac:dyDescent="0.25">
      <c r="A170" s="15">
        <v>16052246</v>
      </c>
      <c r="B170" s="15">
        <v>6</v>
      </c>
      <c r="C170" s="52" t="s">
        <v>1240</v>
      </c>
      <c r="D170" s="15" t="s">
        <v>4595</v>
      </c>
    </row>
    <row r="171" spans="1:4" ht="45" x14ac:dyDescent="0.25">
      <c r="A171" s="15">
        <v>16052246</v>
      </c>
      <c r="B171" s="15">
        <v>7</v>
      </c>
      <c r="C171" s="52" t="s">
        <v>1241</v>
      </c>
      <c r="D171" s="15" t="s">
        <v>4253</v>
      </c>
    </row>
    <row r="172" spans="1:4" ht="60" x14ac:dyDescent="0.25">
      <c r="A172" s="15">
        <v>16052246</v>
      </c>
      <c r="B172" s="15">
        <v>8</v>
      </c>
      <c r="C172" s="52" t="s">
        <v>1242</v>
      </c>
      <c r="D172" s="15" t="s">
        <v>4263</v>
      </c>
    </row>
    <row r="173" spans="1:4" ht="30" x14ac:dyDescent="0.25">
      <c r="A173" s="15">
        <v>16052246</v>
      </c>
      <c r="B173" s="15">
        <v>9</v>
      </c>
      <c r="C173" s="52" t="s">
        <v>1243</v>
      </c>
      <c r="D173" s="15" t="s">
        <v>4076</v>
      </c>
    </row>
    <row r="174" spans="1:4" ht="90" x14ac:dyDescent="0.25">
      <c r="A174" s="15">
        <v>16052246</v>
      </c>
      <c r="B174" s="15">
        <v>10</v>
      </c>
      <c r="C174" s="52" t="s">
        <v>1244</v>
      </c>
      <c r="D174" s="15" t="s">
        <v>4406</v>
      </c>
    </row>
    <row r="175" spans="1:4" ht="90" x14ac:dyDescent="0.25">
      <c r="A175" s="15">
        <v>16052246</v>
      </c>
      <c r="B175" s="15">
        <v>11</v>
      </c>
      <c r="C175" s="52" t="s">
        <v>1245</v>
      </c>
      <c r="D175" s="15" t="s">
        <v>4230</v>
      </c>
    </row>
    <row r="176" spans="1:4" ht="45" x14ac:dyDescent="0.25">
      <c r="A176" s="15">
        <v>16052246</v>
      </c>
      <c r="B176" s="15">
        <v>12</v>
      </c>
      <c r="C176" s="52" t="s">
        <v>1246</v>
      </c>
      <c r="D176" s="15" t="s">
        <v>4090</v>
      </c>
    </row>
    <row r="177" spans="1:6" ht="60" x14ac:dyDescent="0.25">
      <c r="A177" s="15">
        <v>16052246</v>
      </c>
      <c r="B177" s="15">
        <v>13</v>
      </c>
      <c r="C177" s="52" t="s">
        <v>1247</v>
      </c>
      <c r="D177" s="15" t="s">
        <v>4088</v>
      </c>
    </row>
    <row r="178" spans="1:6" ht="60" x14ac:dyDescent="0.25">
      <c r="A178" s="15">
        <v>16052246</v>
      </c>
      <c r="B178" s="15">
        <v>14</v>
      </c>
      <c r="C178" s="52" t="s">
        <v>1248</v>
      </c>
      <c r="D178" s="15" t="s">
        <v>4302</v>
      </c>
    </row>
    <row r="179" spans="1:6" ht="45" x14ac:dyDescent="0.25">
      <c r="A179" s="15">
        <v>16083526</v>
      </c>
      <c r="B179" s="15">
        <v>1</v>
      </c>
      <c r="C179" s="52" t="s">
        <v>1249</v>
      </c>
      <c r="D179" s="15" t="s">
        <v>4297</v>
      </c>
    </row>
    <row r="180" spans="1:6" ht="150" x14ac:dyDescent="0.25">
      <c r="A180" s="15">
        <v>16083526</v>
      </c>
      <c r="B180" s="15">
        <v>2</v>
      </c>
      <c r="C180" s="52" t="s">
        <v>1250</v>
      </c>
      <c r="D180" s="15" t="s">
        <v>4427</v>
      </c>
    </row>
    <row r="181" spans="1:6" ht="165" x14ac:dyDescent="0.25">
      <c r="A181" s="15">
        <v>16083526</v>
      </c>
      <c r="B181" s="15">
        <v>3</v>
      </c>
      <c r="C181" s="52" t="s">
        <v>1251</v>
      </c>
      <c r="D181" s="15" t="s">
        <v>4158</v>
      </c>
    </row>
    <row r="182" spans="1:6" ht="60" x14ac:dyDescent="0.25">
      <c r="A182" s="15">
        <v>16083526</v>
      </c>
      <c r="B182" s="15">
        <v>4</v>
      </c>
      <c r="C182" s="52" t="s">
        <v>1252</v>
      </c>
      <c r="D182" s="15" t="s">
        <v>4705</v>
      </c>
    </row>
    <row r="183" spans="1:6" ht="75" x14ac:dyDescent="0.25">
      <c r="A183" s="15">
        <v>16083526</v>
      </c>
      <c r="B183" s="15">
        <v>5</v>
      </c>
      <c r="C183" s="52" t="s">
        <v>1253</v>
      </c>
      <c r="D183" s="15" t="s">
        <v>4194</v>
      </c>
    </row>
    <row r="184" spans="1:6" ht="60" x14ac:dyDescent="0.25">
      <c r="A184" s="15">
        <v>16083526</v>
      </c>
      <c r="B184" s="15">
        <v>6</v>
      </c>
      <c r="C184" s="52" t="s">
        <v>1254</v>
      </c>
      <c r="D184" s="15" t="s">
        <v>4194</v>
      </c>
      <c r="E184" s="52" t="s">
        <v>1255</v>
      </c>
      <c r="F184" s="15" t="s">
        <v>4735</v>
      </c>
    </row>
    <row r="185" spans="1:6" ht="90" x14ac:dyDescent="0.25">
      <c r="A185" s="15">
        <v>16083526</v>
      </c>
      <c r="B185" s="15">
        <v>7</v>
      </c>
      <c r="C185" s="52" t="s">
        <v>1256</v>
      </c>
      <c r="D185" s="15" t="s">
        <v>4079</v>
      </c>
    </row>
    <row r="186" spans="1:6" ht="45" x14ac:dyDescent="0.25">
      <c r="A186" s="15">
        <v>16083526</v>
      </c>
      <c r="B186" s="15">
        <v>8</v>
      </c>
      <c r="C186" s="52" t="s">
        <v>1257</v>
      </c>
      <c r="D186" s="15" t="s">
        <v>4088</v>
      </c>
    </row>
    <row r="187" spans="1:6" ht="45" x14ac:dyDescent="0.25">
      <c r="A187" s="15">
        <v>16083526</v>
      </c>
      <c r="B187" s="15">
        <v>9</v>
      </c>
      <c r="C187" s="52" t="s">
        <v>1258</v>
      </c>
      <c r="D187" s="15" t="s">
        <v>4442</v>
      </c>
    </row>
    <row r="188" spans="1:6" ht="105" x14ac:dyDescent="0.25">
      <c r="A188" s="15">
        <v>16083526</v>
      </c>
      <c r="B188" s="15">
        <v>10</v>
      </c>
      <c r="C188" s="52" t="s">
        <v>1259</v>
      </c>
      <c r="D188" s="15" t="s">
        <v>4084</v>
      </c>
      <c r="E188" s="52" t="s">
        <v>1260</v>
      </c>
      <c r="F188" s="15" t="s">
        <v>4333</v>
      </c>
    </row>
    <row r="189" spans="1:6" ht="45" x14ac:dyDescent="0.25">
      <c r="A189" s="15">
        <v>16083526</v>
      </c>
      <c r="B189" s="15">
        <v>11</v>
      </c>
      <c r="C189" s="52" t="s">
        <v>1261</v>
      </c>
      <c r="D189" s="15" t="s">
        <v>4406</v>
      </c>
    </row>
    <row r="190" spans="1:6" ht="75" x14ac:dyDescent="0.25">
      <c r="A190" s="15">
        <v>16083526</v>
      </c>
      <c r="B190" s="15">
        <v>12</v>
      </c>
      <c r="C190" s="52" t="s">
        <v>1262</v>
      </c>
      <c r="D190" s="15" t="s">
        <v>4442</v>
      </c>
      <c r="E190" s="52" t="s">
        <v>1263</v>
      </c>
      <c r="F190" s="15" t="s">
        <v>4670</v>
      </c>
    </row>
    <row r="191" spans="1:6" ht="90" x14ac:dyDescent="0.25">
      <c r="A191" s="15">
        <v>16091054</v>
      </c>
      <c r="B191" s="15">
        <v>1</v>
      </c>
      <c r="C191" s="52" t="s">
        <v>1264</v>
      </c>
      <c r="D191" s="15" t="s">
        <v>4407</v>
      </c>
    </row>
    <row r="192" spans="1:6" ht="90" x14ac:dyDescent="0.25">
      <c r="A192" s="15">
        <v>16091054</v>
      </c>
      <c r="B192" s="15">
        <v>2</v>
      </c>
      <c r="C192" s="52" t="s">
        <v>1265</v>
      </c>
      <c r="D192" s="15" t="s">
        <v>4218</v>
      </c>
    </row>
    <row r="193" spans="1:15" ht="45" x14ac:dyDescent="0.25">
      <c r="A193" s="15">
        <v>16091054</v>
      </c>
      <c r="B193" s="15">
        <v>3</v>
      </c>
      <c r="C193" s="52" t="s">
        <v>1266</v>
      </c>
      <c r="D193" s="15" t="s">
        <v>4360</v>
      </c>
    </row>
    <row r="194" spans="1:15" ht="90" x14ac:dyDescent="0.25">
      <c r="A194" s="15">
        <v>16091054</v>
      </c>
      <c r="B194" s="15">
        <v>4</v>
      </c>
      <c r="C194" s="52" t="s">
        <v>1267</v>
      </c>
      <c r="D194" s="15" t="s">
        <v>4276</v>
      </c>
    </row>
    <row r="195" spans="1:15" ht="90" x14ac:dyDescent="0.25">
      <c r="A195" s="15">
        <v>16091054</v>
      </c>
      <c r="B195" s="15">
        <v>5</v>
      </c>
      <c r="C195" s="52" t="s">
        <v>1268</v>
      </c>
      <c r="D195" s="15" t="s">
        <v>4126</v>
      </c>
    </row>
    <row r="196" spans="1:15" ht="30" x14ac:dyDescent="0.25">
      <c r="A196" s="15">
        <v>16091054</v>
      </c>
      <c r="B196" s="15">
        <v>6</v>
      </c>
      <c r="C196" s="52" t="s">
        <v>1269</v>
      </c>
      <c r="D196" s="15" t="s">
        <v>4253</v>
      </c>
    </row>
    <row r="197" spans="1:15" ht="120" x14ac:dyDescent="0.25">
      <c r="A197" s="15">
        <v>16091054</v>
      </c>
      <c r="B197" s="15">
        <v>7</v>
      </c>
      <c r="C197" s="52" t="s">
        <v>1270</v>
      </c>
      <c r="D197" s="15" t="s">
        <v>4077</v>
      </c>
    </row>
    <row r="198" spans="1:15" ht="60" x14ac:dyDescent="0.25">
      <c r="A198" s="15">
        <v>16091054</v>
      </c>
      <c r="B198" s="15">
        <v>8</v>
      </c>
      <c r="C198" s="52" t="s">
        <v>1271</v>
      </c>
      <c r="D198" s="15" t="s">
        <v>4112</v>
      </c>
    </row>
    <row r="199" spans="1:15" ht="90" x14ac:dyDescent="0.25">
      <c r="A199" s="15">
        <v>16091054</v>
      </c>
      <c r="B199" s="15">
        <v>9</v>
      </c>
      <c r="C199" s="52" t="s">
        <v>1272</v>
      </c>
      <c r="D199" s="15" t="s">
        <v>4077</v>
      </c>
      <c r="E199" s="52" t="s">
        <v>1273</v>
      </c>
      <c r="F199" s="15" t="s">
        <v>4173</v>
      </c>
    </row>
    <row r="200" spans="1:15" ht="45" x14ac:dyDescent="0.25">
      <c r="A200" s="15">
        <v>16091054</v>
      </c>
      <c r="B200" s="15">
        <v>10</v>
      </c>
      <c r="C200" s="52" t="s">
        <v>1274</v>
      </c>
      <c r="D200" s="15" t="s">
        <v>4097</v>
      </c>
    </row>
    <row r="201" spans="1:15" s="58" customFormat="1" ht="45" x14ac:dyDescent="0.25">
      <c r="A201" s="58">
        <v>16091054</v>
      </c>
      <c r="B201" s="58">
        <v>11</v>
      </c>
      <c r="C201" s="59" t="s">
        <v>1275</v>
      </c>
      <c r="D201" s="58" t="s">
        <v>4087</v>
      </c>
      <c r="E201" s="59"/>
      <c r="G201" s="59"/>
      <c r="K201" s="1"/>
      <c r="L201" s="68"/>
      <c r="M201" s="68"/>
      <c r="N201" s="68"/>
      <c r="O201" s="68"/>
    </row>
    <row r="202" spans="1:15" ht="90" x14ac:dyDescent="0.25">
      <c r="A202" s="15">
        <v>16091054</v>
      </c>
      <c r="B202" s="15">
        <v>12</v>
      </c>
      <c r="C202" s="52" t="s">
        <v>1276</v>
      </c>
      <c r="D202" s="15" t="s">
        <v>4349</v>
      </c>
    </row>
    <row r="203" spans="1:15" ht="105" x14ac:dyDescent="0.25">
      <c r="A203" s="15">
        <v>16091054</v>
      </c>
      <c r="B203" s="15">
        <v>13</v>
      </c>
      <c r="C203" s="52" t="s">
        <v>1277</v>
      </c>
      <c r="D203" s="15" t="s">
        <v>4265</v>
      </c>
    </row>
    <row r="204" spans="1:15" ht="60" x14ac:dyDescent="0.25">
      <c r="A204" s="15">
        <v>16096702</v>
      </c>
      <c r="B204" s="15">
        <v>1</v>
      </c>
      <c r="C204" s="52" t="s">
        <v>1278</v>
      </c>
      <c r="D204" s="15" t="s">
        <v>4699</v>
      </c>
    </row>
    <row r="205" spans="1:15" ht="105" x14ac:dyDescent="0.25">
      <c r="A205" s="15">
        <v>16096702</v>
      </c>
      <c r="B205" s="15">
        <v>2</v>
      </c>
      <c r="C205" s="52" t="s">
        <v>1279</v>
      </c>
      <c r="D205" s="15" t="s">
        <v>4622</v>
      </c>
    </row>
    <row r="206" spans="1:15" ht="75" x14ac:dyDescent="0.25">
      <c r="A206" s="15">
        <v>16096702</v>
      </c>
      <c r="B206" s="15">
        <v>3</v>
      </c>
      <c r="C206" s="52" t="s">
        <v>1280</v>
      </c>
      <c r="D206" s="15" t="s">
        <v>4397</v>
      </c>
    </row>
    <row r="207" spans="1:15" ht="90" x14ac:dyDescent="0.25">
      <c r="A207" s="15">
        <v>16096702</v>
      </c>
      <c r="B207" s="15">
        <v>4</v>
      </c>
      <c r="C207" s="52" t="s">
        <v>1281</v>
      </c>
      <c r="D207" s="15" t="s">
        <v>4082</v>
      </c>
    </row>
    <row r="208" spans="1:15" ht="60" x14ac:dyDescent="0.25">
      <c r="A208" s="15">
        <v>16096702</v>
      </c>
      <c r="B208" s="15">
        <v>5</v>
      </c>
      <c r="C208" s="52" t="s">
        <v>1282</v>
      </c>
      <c r="D208" s="15" t="s">
        <v>4083</v>
      </c>
    </row>
    <row r="209" spans="1:4" ht="45" x14ac:dyDescent="0.25">
      <c r="A209" s="15">
        <v>16096702</v>
      </c>
      <c r="B209" s="15">
        <v>6</v>
      </c>
      <c r="C209" s="52" t="s">
        <v>1283</v>
      </c>
      <c r="D209" s="15" t="s">
        <v>4253</v>
      </c>
    </row>
    <row r="210" spans="1:4" ht="45" x14ac:dyDescent="0.25">
      <c r="A210" s="15">
        <v>16096702</v>
      </c>
      <c r="B210" s="15">
        <v>7</v>
      </c>
      <c r="C210" s="52" t="s">
        <v>1284</v>
      </c>
      <c r="D210" s="15" t="s">
        <v>4076</v>
      </c>
    </row>
    <row r="211" spans="1:4" ht="45" x14ac:dyDescent="0.25">
      <c r="A211" s="15">
        <v>16096702</v>
      </c>
      <c r="B211" s="15">
        <v>8</v>
      </c>
      <c r="C211" s="52" t="s">
        <v>1285</v>
      </c>
      <c r="D211" s="15" t="s">
        <v>4097</v>
      </c>
    </row>
    <row r="212" spans="1:4" ht="90" x14ac:dyDescent="0.25">
      <c r="A212" s="15">
        <v>16096702</v>
      </c>
      <c r="B212" s="15">
        <v>9</v>
      </c>
      <c r="C212" s="52" t="s">
        <v>1286</v>
      </c>
      <c r="D212" s="15" t="s">
        <v>4397</v>
      </c>
    </row>
    <row r="213" spans="1:4" ht="75" x14ac:dyDescent="0.25">
      <c r="A213" s="15">
        <v>16096702</v>
      </c>
      <c r="B213" s="15">
        <v>10</v>
      </c>
      <c r="C213" s="52" t="s">
        <v>1287</v>
      </c>
      <c r="D213" s="15" t="s">
        <v>4097</v>
      </c>
    </row>
    <row r="214" spans="1:4" ht="75" x14ac:dyDescent="0.25">
      <c r="A214" s="15">
        <v>16096702</v>
      </c>
      <c r="B214" s="15">
        <v>11</v>
      </c>
      <c r="C214" s="52" t="s">
        <v>1288</v>
      </c>
      <c r="D214" s="15" t="s">
        <v>4206</v>
      </c>
    </row>
    <row r="215" spans="1:4" ht="30" x14ac:dyDescent="0.25">
      <c r="A215" s="15">
        <v>16096702</v>
      </c>
      <c r="B215" s="15">
        <v>12</v>
      </c>
      <c r="C215" s="52" t="s">
        <v>1289</v>
      </c>
      <c r="D215" s="15" t="s">
        <v>4087</v>
      </c>
    </row>
    <row r="216" spans="1:4" ht="30" x14ac:dyDescent="0.25">
      <c r="A216" s="15">
        <v>16096702</v>
      </c>
      <c r="B216" s="15">
        <v>13</v>
      </c>
      <c r="C216" s="52" t="s">
        <v>1290</v>
      </c>
      <c r="D216" s="15" t="s">
        <v>4088</v>
      </c>
    </row>
    <row r="217" spans="1:4" ht="60" x14ac:dyDescent="0.25">
      <c r="A217" s="15">
        <v>16096702</v>
      </c>
      <c r="B217" s="15">
        <v>14</v>
      </c>
      <c r="C217" s="52" t="s">
        <v>1291</v>
      </c>
      <c r="D217" s="15" t="s">
        <v>4136</v>
      </c>
    </row>
    <row r="218" spans="1:4" ht="60" x14ac:dyDescent="0.25">
      <c r="A218" s="15">
        <v>16096702</v>
      </c>
      <c r="B218" s="15">
        <v>15</v>
      </c>
      <c r="C218" s="52" t="s">
        <v>1292</v>
      </c>
      <c r="D218" s="15" t="s">
        <v>4084</v>
      </c>
    </row>
    <row r="219" spans="1:4" ht="30" x14ac:dyDescent="0.25">
      <c r="A219" s="15">
        <v>16096702</v>
      </c>
      <c r="B219" s="15">
        <v>16</v>
      </c>
      <c r="C219" s="52" t="s">
        <v>1293</v>
      </c>
      <c r="D219" s="15" t="s">
        <v>4397</v>
      </c>
    </row>
    <row r="220" spans="1:4" x14ac:dyDescent="0.25">
      <c r="A220" s="15">
        <v>16096702</v>
      </c>
      <c r="B220" s="15">
        <v>17</v>
      </c>
      <c r="C220" s="52" t="s">
        <v>1294</v>
      </c>
      <c r="D220" s="15" t="s">
        <v>4471</v>
      </c>
    </row>
    <row r="221" spans="1:4" ht="60" x14ac:dyDescent="0.25">
      <c r="A221" s="15">
        <v>16096702</v>
      </c>
      <c r="B221" s="15">
        <v>18</v>
      </c>
      <c r="C221" s="52" t="s">
        <v>1295</v>
      </c>
      <c r="D221" s="15" t="s">
        <v>4726</v>
      </c>
    </row>
    <row r="222" spans="1:4" ht="45" x14ac:dyDescent="0.25">
      <c r="A222" s="15">
        <v>16101667</v>
      </c>
      <c r="B222" s="15">
        <v>1</v>
      </c>
      <c r="C222" s="52" t="s">
        <v>1296</v>
      </c>
      <c r="D222" s="15" t="s">
        <v>4727</v>
      </c>
    </row>
    <row r="223" spans="1:4" ht="45" x14ac:dyDescent="0.25">
      <c r="A223" s="15">
        <v>16101667</v>
      </c>
      <c r="B223" s="15">
        <v>2</v>
      </c>
      <c r="C223" s="52" t="s">
        <v>1297</v>
      </c>
      <c r="D223" s="15" t="s">
        <v>4342</v>
      </c>
    </row>
    <row r="224" spans="1:4" ht="90" x14ac:dyDescent="0.25">
      <c r="A224" s="15">
        <v>16101667</v>
      </c>
      <c r="B224" s="15">
        <v>3</v>
      </c>
      <c r="C224" s="52" t="s">
        <v>1298</v>
      </c>
      <c r="D224" s="15" t="s">
        <v>4408</v>
      </c>
    </row>
    <row r="225" spans="1:6" ht="60" x14ac:dyDescent="0.25">
      <c r="A225" s="15">
        <v>16101667</v>
      </c>
      <c r="B225" s="15">
        <v>4</v>
      </c>
      <c r="C225" s="52" t="s">
        <v>1299</v>
      </c>
      <c r="D225" s="15" t="s">
        <v>4475</v>
      </c>
    </row>
    <row r="226" spans="1:6" ht="135" x14ac:dyDescent="0.25">
      <c r="A226" s="15">
        <v>16101667</v>
      </c>
      <c r="B226" s="15">
        <v>5</v>
      </c>
      <c r="C226" s="52" t="s">
        <v>1300</v>
      </c>
      <c r="D226" s="15" t="s">
        <v>4409</v>
      </c>
    </row>
    <row r="227" spans="1:6" ht="60" x14ac:dyDescent="0.25">
      <c r="A227" s="15">
        <v>16101667</v>
      </c>
      <c r="B227" s="15">
        <v>6</v>
      </c>
      <c r="C227" s="52" t="s">
        <v>1301</v>
      </c>
      <c r="D227" s="15">
        <v>11</v>
      </c>
    </row>
    <row r="228" spans="1:6" ht="45" x14ac:dyDescent="0.25">
      <c r="A228" s="15">
        <v>16101667</v>
      </c>
      <c r="B228" s="15">
        <v>7</v>
      </c>
      <c r="C228" s="52" t="s">
        <v>1302</v>
      </c>
      <c r="D228" s="15" t="s">
        <v>4419</v>
      </c>
    </row>
    <row r="229" spans="1:6" ht="60" x14ac:dyDescent="0.25">
      <c r="A229" s="15">
        <v>16101667</v>
      </c>
      <c r="B229" s="15">
        <v>8</v>
      </c>
      <c r="C229" s="52" t="s">
        <v>1303</v>
      </c>
      <c r="D229" s="15" t="s">
        <v>4586</v>
      </c>
    </row>
    <row r="230" spans="1:6" ht="45" x14ac:dyDescent="0.25">
      <c r="A230" s="15">
        <v>16101667</v>
      </c>
      <c r="B230" s="15">
        <v>9</v>
      </c>
      <c r="C230" s="52" t="s">
        <v>1304</v>
      </c>
      <c r="D230" s="15" t="s">
        <v>4152</v>
      </c>
      <c r="E230" s="52" t="s">
        <v>1305</v>
      </c>
      <c r="F230" s="15" t="s">
        <v>4323</v>
      </c>
    </row>
    <row r="231" spans="1:6" ht="60" x14ac:dyDescent="0.25">
      <c r="A231" s="15">
        <v>16101667</v>
      </c>
      <c r="B231" s="15">
        <v>10</v>
      </c>
      <c r="C231" s="52" t="s">
        <v>1306</v>
      </c>
      <c r="D231" s="15" t="s">
        <v>4261</v>
      </c>
    </row>
    <row r="232" spans="1:6" ht="60" x14ac:dyDescent="0.25">
      <c r="A232" s="15">
        <v>16101667</v>
      </c>
      <c r="B232" s="15">
        <v>11</v>
      </c>
      <c r="C232" s="52" t="s">
        <v>1307</v>
      </c>
      <c r="D232" s="15" t="s">
        <v>4088</v>
      </c>
    </row>
    <row r="233" spans="1:6" ht="90" x14ac:dyDescent="0.25">
      <c r="A233" s="15">
        <v>16101667</v>
      </c>
      <c r="B233" s="15">
        <v>12</v>
      </c>
      <c r="C233" s="52" t="s">
        <v>1308</v>
      </c>
      <c r="D233" s="15" t="s">
        <v>4084</v>
      </c>
    </row>
    <row r="234" spans="1:6" ht="90" x14ac:dyDescent="0.25">
      <c r="A234" s="15">
        <v>16101667</v>
      </c>
      <c r="B234" s="15">
        <v>13</v>
      </c>
      <c r="C234" s="52" t="s">
        <v>1309</v>
      </c>
      <c r="D234" s="15" t="s">
        <v>4261</v>
      </c>
    </row>
    <row r="235" spans="1:6" ht="45" x14ac:dyDescent="0.25">
      <c r="A235" s="15">
        <v>16133549</v>
      </c>
      <c r="B235" s="15">
        <v>1</v>
      </c>
      <c r="C235" s="52" t="s">
        <v>1310</v>
      </c>
      <c r="D235" s="15" t="s">
        <v>4638</v>
      </c>
    </row>
    <row r="236" spans="1:6" ht="90" x14ac:dyDescent="0.25">
      <c r="A236" s="15">
        <v>16133549</v>
      </c>
      <c r="B236" s="15">
        <v>2</v>
      </c>
      <c r="C236" s="52" t="s">
        <v>1311</v>
      </c>
      <c r="D236" s="15" t="s">
        <v>4276</v>
      </c>
    </row>
    <row r="237" spans="1:6" ht="105" x14ac:dyDescent="0.25">
      <c r="A237" s="15">
        <v>16133549</v>
      </c>
      <c r="B237" s="15">
        <v>3</v>
      </c>
      <c r="C237" s="52" t="s">
        <v>1312</v>
      </c>
      <c r="D237" s="15" t="s">
        <v>4083</v>
      </c>
    </row>
    <row r="238" spans="1:6" ht="60" x14ac:dyDescent="0.25">
      <c r="A238" s="15">
        <v>16133549</v>
      </c>
      <c r="B238" s="15">
        <v>4</v>
      </c>
      <c r="C238" s="52" t="s">
        <v>1313</v>
      </c>
      <c r="D238" s="15" t="s">
        <v>4083</v>
      </c>
    </row>
    <row r="239" spans="1:6" ht="75" x14ac:dyDescent="0.25">
      <c r="A239" s="15">
        <v>16133549</v>
      </c>
      <c r="B239" s="15">
        <v>5</v>
      </c>
      <c r="C239" s="52" t="s">
        <v>1314</v>
      </c>
      <c r="D239" s="15" t="s">
        <v>4126</v>
      </c>
    </row>
    <row r="240" spans="1:6" ht="60" x14ac:dyDescent="0.25">
      <c r="A240" s="15">
        <v>16133549</v>
      </c>
      <c r="B240" s="15">
        <v>6</v>
      </c>
      <c r="C240" s="52" t="s">
        <v>1315</v>
      </c>
      <c r="D240" s="15" t="s">
        <v>4103</v>
      </c>
    </row>
    <row r="241" spans="1:4" ht="45" x14ac:dyDescent="0.25">
      <c r="A241" s="15">
        <v>16133549</v>
      </c>
      <c r="B241" s="15">
        <v>7</v>
      </c>
      <c r="C241" s="52" t="s">
        <v>1316</v>
      </c>
      <c r="D241" s="15" t="s">
        <v>4126</v>
      </c>
    </row>
    <row r="242" spans="1:4" ht="30" x14ac:dyDescent="0.25">
      <c r="A242" s="15">
        <v>16133549</v>
      </c>
      <c r="B242" s="15">
        <v>8</v>
      </c>
      <c r="C242" s="52" t="s">
        <v>1317</v>
      </c>
      <c r="D242" s="15" t="s">
        <v>4076</v>
      </c>
    </row>
    <row r="243" spans="1:4" ht="60" x14ac:dyDescent="0.25">
      <c r="A243" s="15">
        <v>16133549</v>
      </c>
      <c r="B243" s="15">
        <v>9</v>
      </c>
      <c r="C243" s="52" t="s">
        <v>1318</v>
      </c>
      <c r="D243" s="15" t="s">
        <v>4088</v>
      </c>
    </row>
    <row r="244" spans="1:4" ht="45" x14ac:dyDescent="0.25">
      <c r="A244" s="15">
        <v>16133549</v>
      </c>
      <c r="B244" s="15">
        <v>10</v>
      </c>
      <c r="C244" s="52" t="s">
        <v>1319</v>
      </c>
      <c r="D244" s="15" t="s">
        <v>4461</v>
      </c>
    </row>
    <row r="245" spans="1:4" ht="45" x14ac:dyDescent="0.25">
      <c r="A245" s="15">
        <v>16174833</v>
      </c>
      <c r="B245" s="15">
        <v>1</v>
      </c>
      <c r="C245" s="52" t="s">
        <v>1320</v>
      </c>
      <c r="D245" s="15" t="s">
        <v>4471</v>
      </c>
    </row>
    <row r="246" spans="1:4" ht="105" x14ac:dyDescent="0.25">
      <c r="A246" s="15">
        <v>16174833</v>
      </c>
      <c r="B246" s="15">
        <v>2</v>
      </c>
      <c r="C246" s="52" t="s">
        <v>1321</v>
      </c>
      <c r="D246" s="15" t="s">
        <v>4410</v>
      </c>
    </row>
    <row r="247" spans="1:4" ht="90" x14ac:dyDescent="0.25">
      <c r="A247" s="15">
        <v>16174833</v>
      </c>
      <c r="B247" s="15">
        <v>3</v>
      </c>
      <c r="C247" s="52" t="s">
        <v>1322</v>
      </c>
      <c r="D247" s="15" t="s">
        <v>4126</v>
      </c>
    </row>
    <row r="248" spans="1:4" ht="75" x14ac:dyDescent="0.25">
      <c r="A248" s="15">
        <v>16174833</v>
      </c>
      <c r="B248" s="15">
        <v>4</v>
      </c>
      <c r="C248" s="52" t="s">
        <v>1323</v>
      </c>
      <c r="D248" s="15" t="s">
        <v>4076</v>
      </c>
    </row>
    <row r="249" spans="1:4" ht="75" x14ac:dyDescent="0.25">
      <c r="A249" s="15">
        <v>16174833</v>
      </c>
      <c r="B249" s="15">
        <v>5</v>
      </c>
      <c r="C249" s="52" t="s">
        <v>1324</v>
      </c>
      <c r="D249" s="15">
        <v>11</v>
      </c>
    </row>
    <row r="250" spans="1:4" ht="75" x14ac:dyDescent="0.25">
      <c r="A250" s="15">
        <v>16174833</v>
      </c>
      <c r="B250" s="15">
        <v>6</v>
      </c>
      <c r="C250" s="52" t="s">
        <v>1325</v>
      </c>
      <c r="D250" s="15">
        <v>11</v>
      </c>
    </row>
    <row r="251" spans="1:4" ht="105" x14ac:dyDescent="0.25">
      <c r="A251" s="15">
        <v>16174833</v>
      </c>
      <c r="B251" s="15">
        <v>7</v>
      </c>
      <c r="C251" s="52" t="s">
        <v>1326</v>
      </c>
      <c r="D251" s="15" t="s">
        <v>4096</v>
      </c>
    </row>
    <row r="252" spans="1:4" ht="45" x14ac:dyDescent="0.25">
      <c r="A252" s="15">
        <v>16174833</v>
      </c>
      <c r="B252" s="15">
        <v>8</v>
      </c>
      <c r="C252" s="52" t="s">
        <v>1327</v>
      </c>
      <c r="D252" s="15" t="s">
        <v>4728</v>
      </c>
    </row>
    <row r="253" spans="1:4" ht="60" x14ac:dyDescent="0.25">
      <c r="A253" s="15">
        <v>16174833</v>
      </c>
      <c r="B253" s="15">
        <v>9</v>
      </c>
      <c r="C253" s="52" t="s">
        <v>1328</v>
      </c>
      <c r="D253" s="15" t="s">
        <v>4097</v>
      </c>
    </row>
    <row r="254" spans="1:4" ht="75.75" customHeight="1" x14ac:dyDescent="0.25">
      <c r="A254" s="15">
        <v>16174833</v>
      </c>
      <c r="B254" s="15">
        <v>10</v>
      </c>
      <c r="C254" s="52" t="s">
        <v>1329</v>
      </c>
      <c r="D254" s="15">
        <v>11</v>
      </c>
    </row>
    <row r="255" spans="1:4" ht="18.75" customHeight="1" x14ac:dyDescent="0.25">
      <c r="A255" s="15">
        <v>16174833</v>
      </c>
      <c r="B255" s="15">
        <v>11</v>
      </c>
      <c r="C255" s="52" t="s">
        <v>1330</v>
      </c>
      <c r="D255" s="15" t="s">
        <v>4097</v>
      </c>
    </row>
    <row r="256" spans="1:4" ht="13.5" customHeight="1" x14ac:dyDescent="0.25">
      <c r="A256" s="15">
        <v>16268469</v>
      </c>
      <c r="B256" s="15">
        <v>1</v>
      </c>
      <c r="C256" s="52" t="s">
        <v>1331</v>
      </c>
      <c r="D256" s="15" t="s">
        <v>4147</v>
      </c>
    </row>
    <row r="257" spans="1:6" ht="18" customHeight="1" x14ac:dyDescent="0.25">
      <c r="A257" s="15">
        <v>16268469</v>
      </c>
      <c r="B257" s="15">
        <v>2</v>
      </c>
      <c r="C257" s="52" t="s">
        <v>1332</v>
      </c>
      <c r="D257" s="15" t="s">
        <v>4411</v>
      </c>
    </row>
    <row r="258" spans="1:6" ht="16.5" customHeight="1" x14ac:dyDescent="0.25">
      <c r="A258" s="15">
        <v>16268469</v>
      </c>
      <c r="B258" s="15">
        <v>3</v>
      </c>
      <c r="C258" s="52" t="s">
        <v>1333</v>
      </c>
      <c r="D258" s="15" t="s">
        <v>4288</v>
      </c>
    </row>
    <row r="259" spans="1:6" ht="15" customHeight="1" x14ac:dyDescent="0.25">
      <c r="A259" s="15">
        <v>16268469</v>
      </c>
      <c r="B259" s="15">
        <v>4</v>
      </c>
      <c r="C259" s="52" t="s">
        <v>1334</v>
      </c>
      <c r="D259" s="15" t="s">
        <v>4253</v>
      </c>
    </row>
    <row r="260" spans="1:6" ht="22.5" customHeight="1" x14ac:dyDescent="0.25">
      <c r="A260" s="15">
        <v>16268469</v>
      </c>
      <c r="B260" s="15">
        <v>5</v>
      </c>
      <c r="C260" s="52" t="s">
        <v>1335</v>
      </c>
      <c r="D260" s="15" t="s">
        <v>4119</v>
      </c>
    </row>
    <row r="261" spans="1:6" ht="59.25" customHeight="1" x14ac:dyDescent="0.25">
      <c r="A261" s="15">
        <v>16268469</v>
      </c>
      <c r="B261" s="15">
        <v>6</v>
      </c>
      <c r="C261" s="52" t="s">
        <v>1336</v>
      </c>
      <c r="D261" s="15" t="s">
        <v>4097</v>
      </c>
    </row>
    <row r="262" spans="1:6" ht="165" x14ac:dyDescent="0.25">
      <c r="A262" s="15">
        <v>16268469</v>
      </c>
      <c r="B262" s="15">
        <v>7</v>
      </c>
      <c r="C262" s="52" t="s">
        <v>1337</v>
      </c>
      <c r="D262" s="15" t="s">
        <v>4239</v>
      </c>
      <c r="E262" s="52" t="s">
        <v>1338</v>
      </c>
      <c r="F262" s="15" t="s">
        <v>4334</v>
      </c>
    </row>
    <row r="263" spans="1:6" ht="75" x14ac:dyDescent="0.25">
      <c r="A263" s="15">
        <v>16268469</v>
      </c>
      <c r="B263" s="15">
        <v>8</v>
      </c>
      <c r="C263" s="52" t="s">
        <v>1339</v>
      </c>
      <c r="D263" s="15" t="s">
        <v>4077</v>
      </c>
    </row>
    <row r="264" spans="1:6" ht="60" x14ac:dyDescent="0.25">
      <c r="A264" s="15">
        <v>16364864</v>
      </c>
      <c r="B264" s="15">
        <v>1</v>
      </c>
      <c r="C264" s="52" t="s">
        <v>1340</v>
      </c>
      <c r="D264" s="15" t="s">
        <v>4084</v>
      </c>
    </row>
    <row r="265" spans="1:6" ht="60" x14ac:dyDescent="0.25">
      <c r="A265" s="15">
        <v>16364864</v>
      </c>
      <c r="B265" s="15">
        <v>2</v>
      </c>
      <c r="C265" s="52" t="s">
        <v>1341</v>
      </c>
      <c r="D265" s="15" t="s">
        <v>4197</v>
      </c>
    </row>
    <row r="266" spans="1:6" ht="75" x14ac:dyDescent="0.25">
      <c r="A266" s="15">
        <v>16364864</v>
      </c>
      <c r="B266" s="15">
        <v>3</v>
      </c>
      <c r="C266" s="52" t="s">
        <v>1342</v>
      </c>
      <c r="D266" s="15" t="s">
        <v>4276</v>
      </c>
    </row>
    <row r="267" spans="1:6" ht="45" x14ac:dyDescent="0.25">
      <c r="A267" s="15">
        <v>16364864</v>
      </c>
      <c r="B267" s="15">
        <v>4</v>
      </c>
      <c r="C267" s="52" t="s">
        <v>1343</v>
      </c>
      <c r="D267" s="15" t="s">
        <v>4076</v>
      </c>
    </row>
    <row r="268" spans="1:6" ht="60" x14ac:dyDescent="0.25">
      <c r="A268" s="15">
        <v>16364864</v>
      </c>
      <c r="B268" s="15">
        <v>5</v>
      </c>
      <c r="C268" s="52" t="s">
        <v>1344</v>
      </c>
      <c r="D268" s="15" t="s">
        <v>4083</v>
      </c>
    </row>
    <row r="269" spans="1:6" ht="45" x14ac:dyDescent="0.25">
      <c r="A269" s="15">
        <v>16364864</v>
      </c>
      <c r="B269" s="15">
        <v>6</v>
      </c>
      <c r="C269" s="52" t="s">
        <v>1345</v>
      </c>
      <c r="D269" s="15" t="s">
        <v>4412</v>
      </c>
    </row>
    <row r="270" spans="1:6" ht="30" x14ac:dyDescent="0.25">
      <c r="A270" s="15">
        <v>16364864</v>
      </c>
      <c r="B270" s="15">
        <v>7</v>
      </c>
      <c r="C270" s="52" t="s">
        <v>1346</v>
      </c>
      <c r="D270" s="15" t="s">
        <v>4263</v>
      </c>
    </row>
    <row r="271" spans="1:6" ht="60" x14ac:dyDescent="0.25">
      <c r="A271" s="15">
        <v>16364864</v>
      </c>
      <c r="B271" s="15">
        <v>8</v>
      </c>
      <c r="C271" s="52" t="s">
        <v>1347</v>
      </c>
      <c r="D271" s="15" t="s">
        <v>4269</v>
      </c>
    </row>
    <row r="272" spans="1:6" ht="105" x14ac:dyDescent="0.25">
      <c r="A272" s="15">
        <v>16364864</v>
      </c>
      <c r="B272" s="15">
        <v>9</v>
      </c>
      <c r="C272" s="52" t="s">
        <v>1348</v>
      </c>
      <c r="D272" s="15" t="s">
        <v>4096</v>
      </c>
    </row>
    <row r="273" spans="1:6" ht="75" x14ac:dyDescent="0.25">
      <c r="A273" s="15">
        <v>16364864</v>
      </c>
      <c r="B273" s="15">
        <v>10</v>
      </c>
      <c r="C273" s="52" t="s">
        <v>1349</v>
      </c>
      <c r="D273" s="15" t="s">
        <v>4079</v>
      </c>
    </row>
    <row r="274" spans="1:6" ht="75" x14ac:dyDescent="0.25">
      <c r="A274" s="15">
        <v>16364864</v>
      </c>
      <c r="B274" s="15">
        <v>11</v>
      </c>
      <c r="C274" s="52" t="s">
        <v>1350</v>
      </c>
      <c r="D274" s="15" t="s">
        <v>4405</v>
      </c>
      <c r="E274" s="52" t="s">
        <v>1351</v>
      </c>
      <c r="F274" s="15" t="s">
        <v>4736</v>
      </c>
    </row>
    <row r="275" spans="1:6" ht="30" x14ac:dyDescent="0.25">
      <c r="A275" s="15">
        <v>16364864</v>
      </c>
      <c r="B275" s="15">
        <v>12</v>
      </c>
      <c r="C275" s="52" t="s">
        <v>1352</v>
      </c>
      <c r="D275" s="15" t="s">
        <v>4152</v>
      </c>
    </row>
    <row r="276" spans="1:6" ht="60" x14ac:dyDescent="0.25">
      <c r="A276" s="15">
        <v>16364864</v>
      </c>
      <c r="B276" s="15">
        <v>13</v>
      </c>
      <c r="C276" s="52" t="s">
        <v>1354</v>
      </c>
      <c r="D276" s="15" t="s">
        <v>4261</v>
      </c>
      <c r="E276" s="52" t="s">
        <v>1353</v>
      </c>
      <c r="F276" s="15" t="s">
        <v>4737</v>
      </c>
    </row>
    <row r="277" spans="1:6" ht="45" x14ac:dyDescent="0.25">
      <c r="A277" s="15">
        <v>16491523</v>
      </c>
      <c r="B277" s="15">
        <v>1</v>
      </c>
      <c r="C277" s="52" t="s">
        <v>1355</v>
      </c>
      <c r="D277" s="15" t="s">
        <v>4124</v>
      </c>
    </row>
    <row r="278" spans="1:6" ht="75" x14ac:dyDescent="0.25">
      <c r="A278" s="15">
        <v>16491523</v>
      </c>
      <c r="B278" s="15">
        <v>2</v>
      </c>
      <c r="C278" s="52" t="s">
        <v>1356</v>
      </c>
      <c r="D278" s="15" t="s">
        <v>4254</v>
      </c>
    </row>
    <row r="279" spans="1:6" ht="90" x14ac:dyDescent="0.25">
      <c r="A279" s="15">
        <v>16491523</v>
      </c>
      <c r="B279" s="15">
        <v>3</v>
      </c>
      <c r="C279" s="52" t="s">
        <v>1357</v>
      </c>
      <c r="D279" s="15" t="s">
        <v>4475</v>
      </c>
    </row>
    <row r="280" spans="1:6" ht="75" x14ac:dyDescent="0.25">
      <c r="A280" s="15">
        <v>16491523</v>
      </c>
      <c r="B280" s="15">
        <v>4</v>
      </c>
      <c r="C280" s="52" t="s">
        <v>1358</v>
      </c>
      <c r="D280" s="15" t="s">
        <v>4126</v>
      </c>
    </row>
    <row r="281" spans="1:6" ht="90" x14ac:dyDescent="0.25">
      <c r="A281" s="15">
        <v>16491523</v>
      </c>
      <c r="B281" s="15">
        <v>5</v>
      </c>
      <c r="C281" s="52" t="s">
        <v>1359</v>
      </c>
      <c r="D281" s="15" t="s">
        <v>4412</v>
      </c>
    </row>
    <row r="282" spans="1:6" ht="90" x14ac:dyDescent="0.25">
      <c r="A282" s="15">
        <v>16491523</v>
      </c>
      <c r="B282" s="15">
        <v>6</v>
      </c>
      <c r="C282" s="52" t="s">
        <v>1360</v>
      </c>
      <c r="D282" s="15" t="s">
        <v>4269</v>
      </c>
    </row>
    <row r="283" spans="1:6" ht="30" x14ac:dyDescent="0.25">
      <c r="A283" s="15">
        <v>16491523</v>
      </c>
      <c r="B283" s="15">
        <v>7</v>
      </c>
      <c r="C283" s="52" t="s">
        <v>1361</v>
      </c>
      <c r="D283" s="15" t="s">
        <v>4087</v>
      </c>
    </row>
    <row r="284" spans="1:6" ht="60" x14ac:dyDescent="0.25">
      <c r="A284" s="15">
        <v>16491523</v>
      </c>
      <c r="B284" s="15">
        <v>8</v>
      </c>
      <c r="C284" s="52" t="s">
        <v>1362</v>
      </c>
      <c r="D284" s="15" t="s">
        <v>4082</v>
      </c>
    </row>
    <row r="285" spans="1:6" ht="90" x14ac:dyDescent="0.25">
      <c r="A285" s="15">
        <v>16491523</v>
      </c>
      <c r="B285" s="15">
        <v>9</v>
      </c>
      <c r="C285" s="52" t="s">
        <v>1363</v>
      </c>
      <c r="D285" s="15" t="s">
        <v>4096</v>
      </c>
    </row>
    <row r="286" spans="1:6" ht="45" x14ac:dyDescent="0.25">
      <c r="A286" s="15">
        <v>16491523</v>
      </c>
      <c r="B286" s="15">
        <v>10</v>
      </c>
      <c r="C286" s="52" t="s">
        <v>1364</v>
      </c>
      <c r="D286" s="15" t="s">
        <v>4087</v>
      </c>
      <c r="E286" s="52" t="s">
        <v>1365</v>
      </c>
      <c r="F286" s="15" t="s">
        <v>4726</v>
      </c>
    </row>
    <row r="287" spans="1:6" ht="60" x14ac:dyDescent="0.25">
      <c r="A287" s="15">
        <v>16491523</v>
      </c>
      <c r="B287" s="15">
        <v>11</v>
      </c>
      <c r="C287" s="52" t="s">
        <v>1366</v>
      </c>
      <c r="D287" s="15" t="s">
        <v>4461</v>
      </c>
    </row>
    <row r="288" spans="1:6" ht="45" x14ac:dyDescent="0.25">
      <c r="A288" s="15">
        <v>16581331</v>
      </c>
      <c r="B288" s="15">
        <v>1</v>
      </c>
      <c r="C288" s="52" t="s">
        <v>1367</v>
      </c>
      <c r="D288" s="15" t="s">
        <v>4147</v>
      </c>
    </row>
    <row r="289" spans="1:6" ht="90" x14ac:dyDescent="0.25">
      <c r="A289" s="15">
        <v>16581331</v>
      </c>
      <c r="B289" s="15">
        <v>2</v>
      </c>
      <c r="C289" s="52" t="s">
        <v>1368</v>
      </c>
      <c r="D289" s="15" t="s">
        <v>4298</v>
      </c>
    </row>
    <row r="290" spans="1:6" ht="90" x14ac:dyDescent="0.25">
      <c r="A290" s="15">
        <v>16581331</v>
      </c>
      <c r="B290" s="15">
        <v>3</v>
      </c>
      <c r="C290" s="52" t="s">
        <v>1369</v>
      </c>
      <c r="D290" s="15" t="s">
        <v>4413</v>
      </c>
    </row>
    <row r="291" spans="1:6" ht="75" x14ac:dyDescent="0.25">
      <c r="A291" s="15">
        <v>16581331</v>
      </c>
      <c r="B291" s="15">
        <v>4</v>
      </c>
      <c r="C291" s="52" t="s">
        <v>1370</v>
      </c>
      <c r="D291" s="15" t="s">
        <v>4103</v>
      </c>
    </row>
    <row r="292" spans="1:6" ht="180" x14ac:dyDescent="0.25">
      <c r="A292" s="15">
        <v>16581331</v>
      </c>
      <c r="B292" s="15">
        <v>5</v>
      </c>
      <c r="C292" s="52" t="s">
        <v>1371</v>
      </c>
      <c r="D292" s="15" t="s">
        <v>4269</v>
      </c>
    </row>
    <row r="293" spans="1:6" ht="75" x14ac:dyDescent="0.25">
      <c r="A293" s="15">
        <v>16581331</v>
      </c>
      <c r="B293" s="15">
        <v>6</v>
      </c>
      <c r="C293" s="52" t="s">
        <v>1372</v>
      </c>
      <c r="D293" s="15" t="s">
        <v>4097</v>
      </c>
    </row>
    <row r="294" spans="1:6" ht="75" x14ac:dyDescent="0.25">
      <c r="A294" s="15">
        <v>16581331</v>
      </c>
      <c r="B294" s="15">
        <v>7</v>
      </c>
      <c r="C294" s="52" t="s">
        <v>1373</v>
      </c>
      <c r="D294" s="15" t="s">
        <v>4147</v>
      </c>
      <c r="E294" s="52" t="s">
        <v>1374</v>
      </c>
      <c r="F294" s="15" t="s">
        <v>4318</v>
      </c>
    </row>
    <row r="295" spans="1:6" ht="90" x14ac:dyDescent="0.25">
      <c r="A295" s="15">
        <v>16581331</v>
      </c>
      <c r="B295" s="15">
        <v>8</v>
      </c>
      <c r="C295" s="52" t="s">
        <v>1375</v>
      </c>
      <c r="D295" s="15" t="s">
        <v>4077</v>
      </c>
    </row>
    <row r="296" spans="1:6" ht="75" x14ac:dyDescent="0.25">
      <c r="A296" s="15">
        <v>16581331</v>
      </c>
      <c r="B296" s="15">
        <v>9</v>
      </c>
      <c r="C296" s="52" t="s">
        <v>1376</v>
      </c>
      <c r="D296" s="15" t="s">
        <v>4112</v>
      </c>
    </row>
    <row r="297" spans="1:6" ht="60" x14ac:dyDescent="0.25">
      <c r="A297" s="15">
        <v>16581331</v>
      </c>
      <c r="B297" s="15">
        <v>10</v>
      </c>
      <c r="C297" s="52" t="s">
        <v>1377</v>
      </c>
      <c r="D297" s="15" t="s">
        <v>4405</v>
      </c>
    </row>
    <row r="298" spans="1:6" ht="45" x14ac:dyDescent="0.25">
      <c r="A298" s="15">
        <v>16581331</v>
      </c>
      <c r="B298" s="15">
        <v>11</v>
      </c>
      <c r="C298" s="52" t="s">
        <v>1378</v>
      </c>
      <c r="D298" s="15" t="s">
        <v>4147</v>
      </c>
    </row>
    <row r="299" spans="1:6" ht="60" x14ac:dyDescent="0.25">
      <c r="A299" s="15">
        <v>16865013</v>
      </c>
      <c r="B299" s="15">
        <v>1</v>
      </c>
      <c r="C299" s="52" t="s">
        <v>1379</v>
      </c>
      <c r="D299" s="15" t="s">
        <v>4414</v>
      </c>
    </row>
    <row r="300" spans="1:6" ht="60" x14ac:dyDescent="0.25">
      <c r="A300" s="15">
        <v>16865013</v>
      </c>
      <c r="B300" s="15">
        <v>2</v>
      </c>
      <c r="C300" s="52" t="s">
        <v>1380</v>
      </c>
      <c r="D300" s="15" t="s">
        <v>4857</v>
      </c>
    </row>
    <row r="301" spans="1:6" ht="30" x14ac:dyDescent="0.25">
      <c r="A301" s="15">
        <v>16865013</v>
      </c>
      <c r="B301" s="15">
        <v>3</v>
      </c>
      <c r="C301" s="52" t="s">
        <v>1381</v>
      </c>
      <c r="D301" s="15" t="s">
        <v>4263</v>
      </c>
    </row>
    <row r="302" spans="1:6" ht="150" x14ac:dyDescent="0.25">
      <c r="A302" s="15">
        <v>16865013</v>
      </c>
      <c r="B302" s="15">
        <v>4</v>
      </c>
      <c r="C302" s="52" t="s">
        <v>1382</v>
      </c>
      <c r="D302" s="15" t="s">
        <v>4158</v>
      </c>
    </row>
    <row r="303" spans="1:6" ht="45" x14ac:dyDescent="0.25">
      <c r="A303" s="15">
        <v>16865013</v>
      </c>
      <c r="B303" s="15">
        <v>5</v>
      </c>
      <c r="C303" s="52" t="s">
        <v>1383</v>
      </c>
      <c r="D303" s="15" t="s">
        <v>4126</v>
      </c>
    </row>
    <row r="304" spans="1:6" ht="45" x14ac:dyDescent="0.25">
      <c r="A304" s="15">
        <v>16865013</v>
      </c>
      <c r="B304" s="15">
        <v>6</v>
      </c>
      <c r="C304" s="52" t="s">
        <v>1384</v>
      </c>
      <c r="D304" s="15" t="s">
        <v>4263</v>
      </c>
    </row>
    <row r="305" spans="1:6" ht="30" x14ac:dyDescent="0.25">
      <c r="A305" s="15">
        <v>16865013</v>
      </c>
      <c r="B305" s="15">
        <v>7</v>
      </c>
      <c r="C305" s="52" t="s">
        <v>1385</v>
      </c>
      <c r="D305" s="15" t="s">
        <v>4087</v>
      </c>
    </row>
    <row r="306" spans="1:6" ht="75" x14ac:dyDescent="0.25">
      <c r="A306" s="15">
        <v>16865013</v>
      </c>
      <c r="B306" s="15">
        <v>8</v>
      </c>
      <c r="C306" s="52" t="s">
        <v>1386</v>
      </c>
      <c r="D306" s="15" t="s">
        <v>4096</v>
      </c>
    </row>
    <row r="307" spans="1:6" ht="60" x14ac:dyDescent="0.25">
      <c r="A307" s="15">
        <v>16865013</v>
      </c>
      <c r="B307" s="15">
        <v>9</v>
      </c>
      <c r="C307" s="52" t="s">
        <v>1387</v>
      </c>
      <c r="D307" s="15" t="s">
        <v>4194</v>
      </c>
      <c r="E307" s="52" t="s">
        <v>1388</v>
      </c>
      <c r="F307" s="15" t="s">
        <v>4248</v>
      </c>
    </row>
    <row r="308" spans="1:6" ht="60" x14ac:dyDescent="0.25">
      <c r="A308" s="15">
        <v>16865013</v>
      </c>
      <c r="B308" s="15">
        <v>10</v>
      </c>
      <c r="C308" s="52" t="s">
        <v>1389</v>
      </c>
      <c r="D308" s="15" t="s">
        <v>4089</v>
      </c>
    </row>
    <row r="309" spans="1:6" ht="60" x14ac:dyDescent="0.25">
      <c r="A309" s="15">
        <v>16865013</v>
      </c>
      <c r="B309" s="15">
        <v>11</v>
      </c>
      <c r="C309" s="52" t="s">
        <v>1390</v>
      </c>
      <c r="D309" s="15" t="s">
        <v>4089</v>
      </c>
    </row>
    <row r="310" spans="1:6" ht="75" x14ac:dyDescent="0.25">
      <c r="A310" s="15">
        <v>16865013</v>
      </c>
      <c r="B310" s="15">
        <v>12</v>
      </c>
      <c r="C310" s="52" t="s">
        <v>1391</v>
      </c>
      <c r="D310" s="15" t="s">
        <v>4079</v>
      </c>
    </row>
    <row r="311" spans="1:6" ht="45" x14ac:dyDescent="0.25">
      <c r="A311" s="15">
        <v>16865013</v>
      </c>
      <c r="B311" s="15">
        <v>13</v>
      </c>
      <c r="C311" s="52" t="s">
        <v>1392</v>
      </c>
      <c r="D311" s="15" t="s">
        <v>4725</v>
      </c>
    </row>
    <row r="312" spans="1:6" ht="75" x14ac:dyDescent="0.25">
      <c r="A312" s="15">
        <v>16865013</v>
      </c>
      <c r="B312" s="15">
        <v>14</v>
      </c>
      <c r="C312" s="52" t="s">
        <v>1393</v>
      </c>
      <c r="D312" s="15" t="s">
        <v>4729</v>
      </c>
    </row>
    <row r="313" spans="1:6" ht="60" x14ac:dyDescent="0.25">
      <c r="A313" s="15">
        <v>16874847</v>
      </c>
      <c r="B313" s="15">
        <v>1</v>
      </c>
      <c r="C313" s="52" t="s">
        <v>1394</v>
      </c>
      <c r="D313" s="15" t="s">
        <v>4152</v>
      </c>
    </row>
    <row r="314" spans="1:6" ht="90" x14ac:dyDescent="0.25">
      <c r="A314" s="15">
        <v>16874847</v>
      </c>
      <c r="B314" s="15">
        <v>2</v>
      </c>
      <c r="C314" s="52" t="s">
        <v>1395</v>
      </c>
      <c r="D314" s="15" t="s">
        <v>4415</v>
      </c>
    </row>
    <row r="315" spans="1:6" ht="45" x14ac:dyDescent="0.25">
      <c r="A315" s="15">
        <v>16874847</v>
      </c>
      <c r="B315" s="15">
        <v>3</v>
      </c>
      <c r="C315" s="52" t="s">
        <v>1396</v>
      </c>
      <c r="D315" s="15" t="s">
        <v>4439</v>
      </c>
    </row>
    <row r="316" spans="1:6" ht="75" x14ac:dyDescent="0.25">
      <c r="A316" s="15">
        <v>16874847</v>
      </c>
      <c r="B316" s="15">
        <v>4</v>
      </c>
      <c r="C316" s="52" t="s">
        <v>1397</v>
      </c>
      <c r="D316" s="15" t="s">
        <v>4393</v>
      </c>
    </row>
    <row r="317" spans="1:6" ht="75" x14ac:dyDescent="0.25">
      <c r="A317" s="15">
        <v>16874847</v>
      </c>
      <c r="B317" s="15">
        <v>5</v>
      </c>
      <c r="C317" s="52" t="s">
        <v>1398</v>
      </c>
      <c r="D317" s="15" t="s">
        <v>4083</v>
      </c>
    </row>
    <row r="318" spans="1:6" ht="75" x14ac:dyDescent="0.25">
      <c r="A318" s="15">
        <v>16874847</v>
      </c>
      <c r="B318" s="15">
        <v>6</v>
      </c>
      <c r="C318" s="52" t="s">
        <v>1399</v>
      </c>
      <c r="D318" s="15" t="s">
        <v>4253</v>
      </c>
    </row>
    <row r="319" spans="1:6" ht="90" x14ac:dyDescent="0.25">
      <c r="A319" s="15">
        <v>16874847</v>
      </c>
      <c r="B319" s="15">
        <v>7</v>
      </c>
      <c r="C319" s="52" t="s">
        <v>1400</v>
      </c>
      <c r="D319" s="15" t="s">
        <v>4119</v>
      </c>
    </row>
    <row r="320" spans="1:6" ht="45" x14ac:dyDescent="0.25">
      <c r="A320" s="15">
        <v>16874847</v>
      </c>
      <c r="B320" s="15">
        <v>8</v>
      </c>
      <c r="C320" s="52" t="s">
        <v>1401</v>
      </c>
      <c r="D320" s="15" t="s">
        <v>4077</v>
      </c>
    </row>
    <row r="321" spans="1:8" ht="75" x14ac:dyDescent="0.25">
      <c r="A321" s="15">
        <v>16874847</v>
      </c>
      <c r="B321" s="15">
        <v>9</v>
      </c>
      <c r="C321" s="52" t="s">
        <v>1402</v>
      </c>
      <c r="D321" s="15" t="s">
        <v>4194</v>
      </c>
      <c r="E321" s="52" t="s">
        <v>1403</v>
      </c>
      <c r="F321" s="15" t="s">
        <v>4318</v>
      </c>
    </row>
    <row r="322" spans="1:8" ht="75" x14ac:dyDescent="0.25">
      <c r="A322" s="15">
        <v>16874847</v>
      </c>
      <c r="B322" s="15">
        <v>10</v>
      </c>
      <c r="C322" s="52" t="s">
        <v>1404</v>
      </c>
      <c r="D322" s="15" t="s">
        <v>4152</v>
      </c>
    </row>
    <row r="323" spans="1:8" ht="90" x14ac:dyDescent="0.25">
      <c r="A323" s="15">
        <v>16874847</v>
      </c>
      <c r="B323" s="15">
        <v>11</v>
      </c>
      <c r="C323" s="52" t="s">
        <v>1405</v>
      </c>
      <c r="D323" s="15" t="s">
        <v>4507</v>
      </c>
    </row>
    <row r="324" spans="1:8" ht="60" x14ac:dyDescent="0.25">
      <c r="A324" s="15">
        <v>16875906</v>
      </c>
      <c r="B324" s="15">
        <v>1</v>
      </c>
      <c r="C324" s="52" t="s">
        <v>1406</v>
      </c>
      <c r="D324" s="15" t="s">
        <v>4084</v>
      </c>
    </row>
    <row r="325" spans="1:8" ht="75" x14ac:dyDescent="0.25">
      <c r="A325" s="15">
        <v>16875906</v>
      </c>
      <c r="B325" s="15">
        <v>2</v>
      </c>
      <c r="C325" s="52" t="s">
        <v>1407</v>
      </c>
      <c r="D325" s="15" t="s">
        <v>4109</v>
      </c>
    </row>
    <row r="326" spans="1:8" ht="90" x14ac:dyDescent="0.25">
      <c r="A326" s="15">
        <v>16875906</v>
      </c>
      <c r="B326" s="15">
        <v>3</v>
      </c>
      <c r="C326" s="52" t="s">
        <v>1408</v>
      </c>
      <c r="D326" s="15" t="s">
        <v>4428</v>
      </c>
      <c r="E326" s="52" t="s">
        <v>1409</v>
      </c>
      <c r="F326" s="15" t="s">
        <v>4434</v>
      </c>
    </row>
    <row r="327" spans="1:8" ht="150" x14ac:dyDescent="0.25">
      <c r="A327" s="15">
        <v>16875906</v>
      </c>
      <c r="B327" s="15">
        <v>4</v>
      </c>
      <c r="C327" s="52" t="s">
        <v>1410</v>
      </c>
      <c r="D327" s="15" t="s">
        <v>4416</v>
      </c>
    </row>
    <row r="328" spans="1:8" ht="90" x14ac:dyDescent="0.25">
      <c r="A328" s="15">
        <v>16875906</v>
      </c>
      <c r="B328" s="15">
        <v>5</v>
      </c>
      <c r="C328" s="52" t="s">
        <v>1411</v>
      </c>
      <c r="D328" s="15" t="s">
        <v>4103</v>
      </c>
    </row>
    <row r="329" spans="1:8" ht="105" x14ac:dyDescent="0.25">
      <c r="A329" s="15">
        <v>16875906</v>
      </c>
      <c r="B329" s="15">
        <v>6</v>
      </c>
      <c r="C329" s="52" t="s">
        <v>1412</v>
      </c>
      <c r="D329" s="15" t="s">
        <v>4126</v>
      </c>
    </row>
    <row r="330" spans="1:8" ht="60" x14ac:dyDescent="0.25">
      <c r="A330" s="15">
        <v>16875906</v>
      </c>
      <c r="B330" s="15">
        <v>7</v>
      </c>
      <c r="C330" s="52" t="s">
        <v>1413</v>
      </c>
      <c r="D330" s="15" t="s">
        <v>4263</v>
      </c>
    </row>
    <row r="331" spans="1:8" ht="45" x14ac:dyDescent="0.25">
      <c r="A331" s="15">
        <v>16875906</v>
      </c>
      <c r="B331" s="15">
        <v>8</v>
      </c>
      <c r="C331" s="52" t="s">
        <v>1414</v>
      </c>
      <c r="D331" s="15" t="s">
        <v>4103</v>
      </c>
    </row>
    <row r="332" spans="1:8" ht="30" x14ac:dyDescent="0.25">
      <c r="A332" s="15">
        <v>16875906</v>
      </c>
      <c r="B332" s="15">
        <v>9</v>
      </c>
      <c r="C332" s="52" t="s">
        <v>1415</v>
      </c>
      <c r="D332" s="15" t="s">
        <v>4083</v>
      </c>
    </row>
    <row r="333" spans="1:8" ht="45" x14ac:dyDescent="0.25">
      <c r="A333" s="15">
        <v>16875906</v>
      </c>
      <c r="B333" s="15">
        <v>10</v>
      </c>
      <c r="C333" s="52" t="s">
        <v>1416</v>
      </c>
      <c r="D333" s="15" t="s">
        <v>4089</v>
      </c>
      <c r="E333" s="52" t="s">
        <v>1417</v>
      </c>
      <c r="F333" s="15" t="s">
        <v>4248</v>
      </c>
    </row>
    <row r="334" spans="1:8" ht="90" x14ac:dyDescent="0.25">
      <c r="A334" s="15">
        <v>16875906</v>
      </c>
      <c r="B334" s="15">
        <v>11</v>
      </c>
      <c r="C334" s="52" t="s">
        <v>1418</v>
      </c>
      <c r="D334" s="15" t="s">
        <v>4096</v>
      </c>
    </row>
    <row r="335" spans="1:8" ht="60" x14ac:dyDescent="0.25">
      <c r="A335" s="15">
        <v>16875906</v>
      </c>
      <c r="B335" s="15">
        <v>12</v>
      </c>
      <c r="C335" s="52" t="s">
        <v>1419</v>
      </c>
      <c r="D335" s="15" t="s">
        <v>4087</v>
      </c>
      <c r="E335" s="52" t="s">
        <v>1420</v>
      </c>
      <c r="F335" s="15" t="s">
        <v>4173</v>
      </c>
      <c r="G335" s="52" t="s">
        <v>1421</v>
      </c>
      <c r="H335" s="15" t="s">
        <v>4438</v>
      </c>
    </row>
    <row r="336" spans="1:8" ht="120" x14ac:dyDescent="0.25">
      <c r="A336" s="15">
        <v>16875906</v>
      </c>
      <c r="B336" s="15">
        <v>13</v>
      </c>
      <c r="C336" s="52" t="s">
        <v>1422</v>
      </c>
      <c r="D336" s="15" t="s">
        <v>4090</v>
      </c>
    </row>
    <row r="337" spans="1:8" ht="90" x14ac:dyDescent="0.25">
      <c r="A337" s="15">
        <v>16875906</v>
      </c>
      <c r="B337" s="15">
        <v>14</v>
      </c>
      <c r="C337" s="52" t="s">
        <v>1423</v>
      </c>
      <c r="D337" s="15" t="s">
        <v>4235</v>
      </c>
    </row>
    <row r="338" spans="1:8" ht="75" x14ac:dyDescent="0.25">
      <c r="A338" s="15">
        <v>16875906</v>
      </c>
      <c r="B338" s="15">
        <v>15</v>
      </c>
      <c r="C338" s="52" t="s">
        <v>1424</v>
      </c>
      <c r="D338" s="15" t="s">
        <v>4252</v>
      </c>
    </row>
    <row r="339" spans="1:8" ht="75" x14ac:dyDescent="0.25">
      <c r="A339" s="15">
        <v>17080256</v>
      </c>
      <c r="B339" s="15">
        <v>1</v>
      </c>
      <c r="C339" s="52" t="s">
        <v>1425</v>
      </c>
      <c r="D339" s="15" t="s">
        <v>4147</v>
      </c>
    </row>
    <row r="340" spans="1:8" ht="90" x14ac:dyDescent="0.25">
      <c r="A340" s="15">
        <v>17080256</v>
      </c>
      <c r="B340" s="15">
        <v>2</v>
      </c>
      <c r="C340" s="52" t="s">
        <v>1426</v>
      </c>
      <c r="D340" s="15" t="s">
        <v>4226</v>
      </c>
    </row>
    <row r="341" spans="1:8" ht="105" x14ac:dyDescent="0.25">
      <c r="A341" s="15">
        <v>17080256</v>
      </c>
      <c r="B341" s="15">
        <v>3</v>
      </c>
      <c r="C341" s="52" t="s">
        <v>1427</v>
      </c>
      <c r="D341" s="15" t="s">
        <v>4472</v>
      </c>
    </row>
    <row r="342" spans="1:8" ht="105" x14ac:dyDescent="0.25">
      <c r="A342" s="15">
        <v>17080256</v>
      </c>
      <c r="B342" s="15">
        <v>4</v>
      </c>
      <c r="C342" s="52" t="s">
        <v>1428</v>
      </c>
      <c r="D342" s="15" t="s">
        <v>4103</v>
      </c>
    </row>
    <row r="343" spans="1:8" ht="45" x14ac:dyDescent="0.25">
      <c r="A343" s="15">
        <v>17080256</v>
      </c>
      <c r="B343" s="15">
        <v>5</v>
      </c>
      <c r="C343" s="52" t="s">
        <v>1429</v>
      </c>
      <c r="D343" s="15" t="s">
        <v>4221</v>
      </c>
    </row>
    <row r="344" spans="1:8" ht="30" x14ac:dyDescent="0.25">
      <c r="A344" s="15">
        <v>17080256</v>
      </c>
      <c r="B344" s="15">
        <v>6</v>
      </c>
      <c r="C344" s="52" t="s">
        <v>1430</v>
      </c>
      <c r="D344" s="15" t="s">
        <v>4730</v>
      </c>
    </row>
    <row r="345" spans="1:8" ht="45" x14ac:dyDescent="0.25">
      <c r="A345" s="15">
        <v>17080256</v>
      </c>
      <c r="B345" s="15">
        <v>7</v>
      </c>
      <c r="C345" s="52" t="s">
        <v>1431</v>
      </c>
      <c r="D345" s="15" t="s">
        <v>4126</v>
      </c>
    </row>
    <row r="346" spans="1:8" ht="30" x14ac:dyDescent="0.25">
      <c r="A346" s="15">
        <v>17080256</v>
      </c>
      <c r="B346" s="15">
        <v>8</v>
      </c>
      <c r="C346" s="52" t="s">
        <v>1432</v>
      </c>
      <c r="D346" s="15">
        <v>11</v>
      </c>
    </row>
    <row r="347" spans="1:8" ht="75" x14ac:dyDescent="0.25">
      <c r="A347" s="15">
        <v>17080256</v>
      </c>
      <c r="B347" s="15">
        <v>9</v>
      </c>
      <c r="C347" s="52" t="s">
        <v>1433</v>
      </c>
      <c r="D347" s="15">
        <v>11</v>
      </c>
    </row>
    <row r="348" spans="1:8" ht="30" x14ac:dyDescent="0.25">
      <c r="A348" s="15">
        <v>17080256</v>
      </c>
      <c r="B348" s="15">
        <v>10</v>
      </c>
      <c r="C348" s="52" t="s">
        <v>1434</v>
      </c>
      <c r="D348" s="15" t="s">
        <v>4097</v>
      </c>
    </row>
    <row r="349" spans="1:8" ht="90" x14ac:dyDescent="0.25">
      <c r="A349" s="15">
        <v>17080256</v>
      </c>
      <c r="B349" s="15">
        <v>11</v>
      </c>
      <c r="C349" s="52" t="s">
        <v>1435</v>
      </c>
      <c r="D349" s="15" t="s">
        <v>4220</v>
      </c>
    </row>
    <row r="350" spans="1:8" ht="45" x14ac:dyDescent="0.25">
      <c r="A350" s="15">
        <v>17080256</v>
      </c>
      <c r="B350" s="15">
        <v>12</v>
      </c>
      <c r="C350" s="52" t="s">
        <v>1436</v>
      </c>
      <c r="D350" s="15" t="s">
        <v>4103</v>
      </c>
    </row>
    <row r="351" spans="1:8" ht="120" x14ac:dyDescent="0.25">
      <c r="A351" s="15">
        <v>17080256</v>
      </c>
      <c r="B351" s="15">
        <v>13</v>
      </c>
      <c r="C351" s="52" t="s">
        <v>1437</v>
      </c>
      <c r="D351" s="15" t="s">
        <v>4147</v>
      </c>
      <c r="E351" s="52" t="s">
        <v>1438</v>
      </c>
      <c r="F351" s="15" t="s">
        <v>4738</v>
      </c>
      <c r="G351" s="52" t="s">
        <v>1439</v>
      </c>
      <c r="H351" s="15" t="s">
        <v>4742</v>
      </c>
    </row>
    <row r="352" spans="1:8" ht="105" x14ac:dyDescent="0.25">
      <c r="A352" s="15">
        <v>17261402</v>
      </c>
      <c r="B352" s="15">
        <v>1</v>
      </c>
      <c r="C352" s="52" t="s">
        <v>1440</v>
      </c>
      <c r="D352" s="15" t="s">
        <v>4084</v>
      </c>
    </row>
    <row r="353" spans="1:6" ht="60" x14ac:dyDescent="0.25">
      <c r="A353" s="15">
        <v>17261402</v>
      </c>
      <c r="B353" s="15">
        <v>2</v>
      </c>
      <c r="C353" s="52" t="s">
        <v>1441</v>
      </c>
      <c r="D353" s="15" t="s">
        <v>4228</v>
      </c>
    </row>
    <row r="354" spans="1:6" ht="45" x14ac:dyDescent="0.25">
      <c r="A354" s="15">
        <v>17261402</v>
      </c>
      <c r="B354" s="15">
        <v>3</v>
      </c>
      <c r="C354" s="52" t="s">
        <v>1442</v>
      </c>
      <c r="D354" s="15" t="s">
        <v>4417</v>
      </c>
    </row>
    <row r="355" spans="1:6" ht="30" x14ac:dyDescent="0.25">
      <c r="A355" s="15">
        <v>17261402</v>
      </c>
      <c r="B355" s="15">
        <v>4</v>
      </c>
      <c r="C355" s="52" t="s">
        <v>1443</v>
      </c>
      <c r="D355" s="15" t="s">
        <v>4360</v>
      </c>
    </row>
    <row r="356" spans="1:6" ht="135" x14ac:dyDescent="0.25">
      <c r="A356" s="15">
        <v>17261402</v>
      </c>
      <c r="B356" s="15">
        <v>5</v>
      </c>
      <c r="C356" s="52" t="s">
        <v>1444</v>
      </c>
      <c r="D356" s="15" t="s">
        <v>4269</v>
      </c>
    </row>
    <row r="357" spans="1:6" ht="105" x14ac:dyDescent="0.25">
      <c r="A357" s="15">
        <v>17261402</v>
      </c>
      <c r="B357" s="15">
        <v>6</v>
      </c>
      <c r="C357" s="52" t="s">
        <v>1445</v>
      </c>
      <c r="D357" s="15" t="s">
        <v>4263</v>
      </c>
    </row>
    <row r="358" spans="1:6" ht="45" x14ac:dyDescent="0.25">
      <c r="A358" s="15">
        <v>17261402</v>
      </c>
      <c r="B358" s="15">
        <v>7</v>
      </c>
      <c r="C358" s="52" t="s">
        <v>1446</v>
      </c>
      <c r="D358" s="15" t="s">
        <v>4269</v>
      </c>
    </row>
    <row r="359" spans="1:6" ht="60" x14ac:dyDescent="0.25">
      <c r="A359" s="15">
        <v>17261402</v>
      </c>
      <c r="B359" s="15">
        <v>8</v>
      </c>
      <c r="C359" s="52" t="s">
        <v>1447</v>
      </c>
      <c r="D359" s="15" t="s">
        <v>4084</v>
      </c>
      <c r="E359" s="52" t="s">
        <v>1448</v>
      </c>
      <c r="F359" s="15" t="s">
        <v>4739</v>
      </c>
    </row>
    <row r="360" spans="1:6" ht="105" x14ac:dyDescent="0.25">
      <c r="A360" s="15">
        <v>17261402</v>
      </c>
      <c r="B360" s="15">
        <v>9</v>
      </c>
      <c r="C360" s="52" t="s">
        <v>1449</v>
      </c>
      <c r="D360" s="15">
        <v>11</v>
      </c>
    </row>
    <row r="361" spans="1:6" ht="30" x14ac:dyDescent="0.25">
      <c r="A361" s="15">
        <v>17261402</v>
      </c>
      <c r="B361" s="15">
        <v>10</v>
      </c>
      <c r="C361" s="52" t="s">
        <v>1450</v>
      </c>
      <c r="D361" s="15" t="s">
        <v>4084</v>
      </c>
    </row>
    <row r="362" spans="1:6" ht="105" x14ac:dyDescent="0.25">
      <c r="A362" s="15">
        <v>17261402</v>
      </c>
      <c r="B362" s="15">
        <v>11</v>
      </c>
      <c r="C362" s="52" t="s">
        <v>1451</v>
      </c>
      <c r="D362" s="15" t="s">
        <v>4418</v>
      </c>
      <c r="E362" s="52" t="s">
        <v>1452</v>
      </c>
      <c r="F362" s="15" t="s">
        <v>4314</v>
      </c>
    </row>
    <row r="363" spans="1:6" ht="75" x14ac:dyDescent="0.25">
      <c r="A363" s="15">
        <v>17269842</v>
      </c>
      <c r="B363" s="15">
        <v>1</v>
      </c>
      <c r="C363" s="52" t="s">
        <v>1453</v>
      </c>
      <c r="D363" s="15" t="s">
        <v>4147</v>
      </c>
    </row>
    <row r="364" spans="1:6" ht="90" x14ac:dyDescent="0.25">
      <c r="A364" s="15">
        <v>17269842</v>
      </c>
      <c r="B364" s="15">
        <v>2</v>
      </c>
      <c r="C364" s="52" t="s">
        <v>1454</v>
      </c>
      <c r="D364" s="15" t="s">
        <v>4197</v>
      </c>
    </row>
    <row r="365" spans="1:6" ht="60" x14ac:dyDescent="0.25">
      <c r="A365" s="15">
        <v>17269842</v>
      </c>
      <c r="B365" s="15">
        <v>3</v>
      </c>
      <c r="C365" s="52" t="s">
        <v>1455</v>
      </c>
      <c r="D365" s="15" t="s">
        <v>4109</v>
      </c>
    </row>
    <row r="366" spans="1:6" ht="90" x14ac:dyDescent="0.25">
      <c r="A366" s="15">
        <v>17269842</v>
      </c>
      <c r="B366" s="15">
        <v>4</v>
      </c>
      <c r="C366" s="52" t="s">
        <v>1456</v>
      </c>
      <c r="D366" s="15" t="s">
        <v>4472</v>
      </c>
    </row>
    <row r="367" spans="1:6" ht="75" x14ac:dyDescent="0.25">
      <c r="A367" s="15">
        <v>17269842</v>
      </c>
      <c r="B367" s="15">
        <v>5</v>
      </c>
      <c r="C367" s="52" t="s">
        <v>1457</v>
      </c>
      <c r="D367" s="15" t="s">
        <v>4126</v>
      </c>
    </row>
    <row r="368" spans="1:6" ht="75" x14ac:dyDescent="0.25">
      <c r="A368" s="15">
        <v>17269842</v>
      </c>
      <c r="B368" s="15">
        <v>6</v>
      </c>
      <c r="C368" s="52" t="s">
        <v>1458</v>
      </c>
      <c r="D368" s="15" t="s">
        <v>4126</v>
      </c>
    </row>
    <row r="369" spans="1:6" ht="75" x14ac:dyDescent="0.25">
      <c r="A369" s="15">
        <v>17269842</v>
      </c>
      <c r="B369" s="15">
        <v>7</v>
      </c>
      <c r="C369" s="52" t="s">
        <v>1459</v>
      </c>
      <c r="D369" s="15" t="s">
        <v>4083</v>
      </c>
    </row>
    <row r="370" spans="1:6" ht="75" x14ac:dyDescent="0.25">
      <c r="A370" s="15">
        <v>17269842</v>
      </c>
      <c r="B370" s="15">
        <v>8</v>
      </c>
      <c r="C370" s="52" t="s">
        <v>1460</v>
      </c>
      <c r="D370" s="15" t="s">
        <v>4103</v>
      </c>
    </row>
    <row r="371" spans="1:6" ht="135" x14ac:dyDescent="0.25">
      <c r="A371" s="15">
        <v>17269842</v>
      </c>
      <c r="B371" s="15">
        <v>9</v>
      </c>
      <c r="C371" s="52" t="s">
        <v>1461</v>
      </c>
      <c r="D371" s="15" t="s">
        <v>4393</v>
      </c>
    </row>
    <row r="372" spans="1:6" ht="75" x14ac:dyDescent="0.25">
      <c r="A372" s="15">
        <v>17269842</v>
      </c>
      <c r="B372" s="15">
        <v>10</v>
      </c>
      <c r="C372" s="52" t="s">
        <v>1462</v>
      </c>
      <c r="D372" s="15" t="s">
        <v>4263</v>
      </c>
    </row>
    <row r="373" spans="1:6" ht="150" x14ac:dyDescent="0.25">
      <c r="A373" s="15">
        <v>17269842</v>
      </c>
      <c r="B373" s="15">
        <v>11</v>
      </c>
      <c r="C373" s="52" t="s">
        <v>1463</v>
      </c>
      <c r="D373" s="15" t="s">
        <v>4393</v>
      </c>
    </row>
    <row r="374" spans="1:6" ht="75" x14ac:dyDescent="0.25">
      <c r="A374" s="15">
        <v>17269842</v>
      </c>
      <c r="B374" s="15">
        <v>12</v>
      </c>
      <c r="C374" s="52" t="s">
        <v>1464</v>
      </c>
      <c r="D374" s="15" t="s">
        <v>4263</v>
      </c>
    </row>
    <row r="375" spans="1:6" ht="90" x14ac:dyDescent="0.25">
      <c r="A375" s="15">
        <v>17269842</v>
      </c>
      <c r="B375" s="15">
        <v>13</v>
      </c>
      <c r="C375" s="52" t="s">
        <v>1465</v>
      </c>
      <c r="D375" s="15" t="s">
        <v>4393</v>
      </c>
    </row>
    <row r="376" spans="1:6" ht="105" x14ac:dyDescent="0.25">
      <c r="A376" s="15">
        <v>17269842</v>
      </c>
      <c r="B376" s="15">
        <v>14</v>
      </c>
      <c r="C376" s="52" t="s">
        <v>1466</v>
      </c>
      <c r="D376" s="15" t="s">
        <v>4090</v>
      </c>
    </row>
    <row r="377" spans="1:6" ht="75" x14ac:dyDescent="0.25">
      <c r="A377" s="15">
        <v>17269842</v>
      </c>
      <c r="B377" s="15">
        <v>15</v>
      </c>
      <c r="C377" s="52" t="s">
        <v>1467</v>
      </c>
      <c r="D377" s="15" t="s">
        <v>4147</v>
      </c>
    </row>
    <row r="378" spans="1:6" ht="90" x14ac:dyDescent="0.25">
      <c r="A378" s="15">
        <v>17269842</v>
      </c>
      <c r="B378" s="15">
        <v>16</v>
      </c>
      <c r="C378" s="52" t="s">
        <v>1468</v>
      </c>
      <c r="D378" s="15" t="s">
        <v>4089</v>
      </c>
    </row>
    <row r="379" spans="1:6" ht="105" x14ac:dyDescent="0.25">
      <c r="A379" s="15">
        <v>17269842</v>
      </c>
      <c r="B379" s="15">
        <v>17</v>
      </c>
      <c r="C379" s="52" t="s">
        <v>1469</v>
      </c>
      <c r="D379" s="15" t="s">
        <v>4112</v>
      </c>
    </row>
    <row r="380" spans="1:6" ht="180" x14ac:dyDescent="0.25">
      <c r="A380" s="15">
        <v>17269842</v>
      </c>
      <c r="B380" s="15">
        <v>18</v>
      </c>
      <c r="C380" s="52" t="s">
        <v>1470</v>
      </c>
      <c r="D380" s="15" t="s">
        <v>4077</v>
      </c>
      <c r="E380" s="52" t="s">
        <v>1471</v>
      </c>
      <c r="F380" s="15" t="s">
        <v>4487</v>
      </c>
    </row>
    <row r="381" spans="1:6" ht="45" x14ac:dyDescent="0.25">
      <c r="A381" s="15">
        <v>17269842</v>
      </c>
      <c r="B381" s="15">
        <v>19</v>
      </c>
      <c r="C381" s="52" t="s">
        <v>1472</v>
      </c>
      <c r="D381" s="15" t="s">
        <v>4405</v>
      </c>
    </row>
    <row r="382" spans="1:6" ht="120" x14ac:dyDescent="0.25">
      <c r="A382" s="15">
        <v>17269842</v>
      </c>
      <c r="B382" s="15">
        <v>20</v>
      </c>
      <c r="C382" s="52" t="s">
        <v>1473</v>
      </c>
      <c r="D382" s="15" t="s">
        <v>4077</v>
      </c>
    </row>
    <row r="383" spans="1:6" ht="75" x14ac:dyDescent="0.25">
      <c r="A383" s="15">
        <v>17269842</v>
      </c>
      <c r="B383" s="15">
        <v>21</v>
      </c>
      <c r="C383" s="52" t="s">
        <v>1474</v>
      </c>
      <c r="D383" s="15" t="s">
        <v>4089</v>
      </c>
    </row>
    <row r="384" spans="1:6" ht="75" x14ac:dyDescent="0.25">
      <c r="A384" s="15">
        <v>17269842</v>
      </c>
      <c r="B384" s="15">
        <v>22</v>
      </c>
      <c r="C384" s="52" t="s">
        <v>1475</v>
      </c>
      <c r="D384" s="15" t="s">
        <v>4077</v>
      </c>
    </row>
    <row r="385" spans="1:6" ht="90" x14ac:dyDescent="0.25">
      <c r="A385" s="15">
        <v>17269842</v>
      </c>
      <c r="B385" s="15">
        <v>23</v>
      </c>
      <c r="C385" s="52" t="s">
        <v>1476</v>
      </c>
      <c r="D385" s="15" t="s">
        <v>4096</v>
      </c>
    </row>
    <row r="386" spans="1:6" ht="90" x14ac:dyDescent="0.25">
      <c r="A386" s="15">
        <v>17269842</v>
      </c>
      <c r="B386" s="15">
        <v>24</v>
      </c>
      <c r="C386" s="52" t="s">
        <v>1477</v>
      </c>
      <c r="D386" s="15" t="s">
        <v>4445</v>
      </c>
    </row>
    <row r="387" spans="1:6" ht="60" x14ac:dyDescent="0.25">
      <c r="A387" s="15">
        <v>17269842</v>
      </c>
      <c r="B387" s="15">
        <v>25</v>
      </c>
      <c r="C387" s="52" t="s">
        <v>1478</v>
      </c>
      <c r="D387" s="15" t="s">
        <v>4301</v>
      </c>
    </row>
    <row r="388" spans="1:6" ht="60" x14ac:dyDescent="0.25">
      <c r="A388" s="15">
        <v>17318526</v>
      </c>
      <c r="B388" s="15">
        <v>1</v>
      </c>
      <c r="C388" s="52" t="s">
        <v>1479</v>
      </c>
      <c r="D388" s="15" t="s">
        <v>4088</v>
      </c>
    </row>
    <row r="389" spans="1:6" ht="150" x14ac:dyDescent="0.25">
      <c r="A389" s="15">
        <v>17318526</v>
      </c>
      <c r="B389" s="15">
        <v>2</v>
      </c>
      <c r="C389" s="52" t="s">
        <v>1480</v>
      </c>
      <c r="D389" s="15" t="s">
        <v>4295</v>
      </c>
    </row>
    <row r="390" spans="1:6" ht="45" x14ac:dyDescent="0.25">
      <c r="A390" s="15">
        <v>17318526</v>
      </c>
      <c r="B390" s="15">
        <v>3</v>
      </c>
      <c r="C390" s="52" t="s">
        <v>1481</v>
      </c>
      <c r="D390" s="15" t="s">
        <v>4253</v>
      </c>
    </row>
    <row r="391" spans="1:6" ht="105" x14ac:dyDescent="0.25">
      <c r="A391" s="15">
        <v>17318526</v>
      </c>
      <c r="B391" s="15">
        <v>4</v>
      </c>
      <c r="C391" s="52" t="s">
        <v>1482</v>
      </c>
      <c r="D391" s="15" t="s">
        <v>4263</v>
      </c>
    </row>
    <row r="392" spans="1:6" ht="30" x14ac:dyDescent="0.25">
      <c r="A392" s="15">
        <v>17318526</v>
      </c>
      <c r="B392" s="15">
        <v>5</v>
      </c>
      <c r="C392" s="52" t="s">
        <v>1483</v>
      </c>
      <c r="D392" s="15" t="s">
        <v>4076</v>
      </c>
    </row>
    <row r="393" spans="1:6" ht="45" x14ac:dyDescent="0.25">
      <c r="A393" s="15">
        <v>17318526</v>
      </c>
      <c r="B393" s="15">
        <v>6</v>
      </c>
      <c r="C393" s="52" t="s">
        <v>1484</v>
      </c>
      <c r="D393" s="15" t="s">
        <v>4251</v>
      </c>
    </row>
    <row r="394" spans="1:6" ht="150" x14ac:dyDescent="0.25">
      <c r="A394" s="15">
        <v>17318526</v>
      </c>
      <c r="B394" s="15">
        <v>7</v>
      </c>
      <c r="C394" s="52" t="s">
        <v>1485</v>
      </c>
      <c r="D394" s="15" t="s">
        <v>4194</v>
      </c>
    </row>
    <row r="395" spans="1:6" ht="60" x14ac:dyDescent="0.25">
      <c r="A395" s="15">
        <v>17318526</v>
      </c>
      <c r="B395" s="15">
        <v>8</v>
      </c>
      <c r="C395" s="52" t="s">
        <v>1486</v>
      </c>
      <c r="D395" s="15" t="s">
        <v>4301</v>
      </c>
    </row>
    <row r="396" spans="1:6" ht="75" x14ac:dyDescent="0.25">
      <c r="A396" s="15">
        <v>17318526</v>
      </c>
      <c r="B396" s="15">
        <v>9</v>
      </c>
      <c r="C396" s="52" t="s">
        <v>1487</v>
      </c>
      <c r="D396" s="15" t="s">
        <v>4077</v>
      </c>
    </row>
    <row r="397" spans="1:6" ht="75" x14ac:dyDescent="0.25">
      <c r="A397" s="15">
        <v>17318526</v>
      </c>
      <c r="B397" s="15">
        <v>10</v>
      </c>
      <c r="C397" s="52" t="s">
        <v>1488</v>
      </c>
      <c r="D397" s="15" t="s">
        <v>4235</v>
      </c>
      <c r="E397" s="52" t="s">
        <v>1489</v>
      </c>
      <c r="F397" s="94" t="s">
        <v>4618</v>
      </c>
    </row>
    <row r="398" spans="1:6" ht="75" x14ac:dyDescent="0.25">
      <c r="A398" s="15">
        <v>17318526</v>
      </c>
      <c r="B398" s="15">
        <v>11</v>
      </c>
      <c r="C398" s="52" t="s">
        <v>1490</v>
      </c>
      <c r="D398" s="15" t="s">
        <v>4099</v>
      </c>
    </row>
    <row r="399" spans="1:6" ht="60" x14ac:dyDescent="0.25">
      <c r="A399" s="15">
        <v>17397249</v>
      </c>
      <c r="B399" s="15">
        <v>1</v>
      </c>
      <c r="C399" s="52" t="s">
        <v>1491</v>
      </c>
      <c r="D399" s="15" t="s">
        <v>4084</v>
      </c>
    </row>
    <row r="400" spans="1:6" ht="120" x14ac:dyDescent="0.25">
      <c r="A400" s="15">
        <v>17397249</v>
      </c>
      <c r="B400" s="15">
        <v>2</v>
      </c>
      <c r="C400" s="52" t="s">
        <v>1492</v>
      </c>
      <c r="D400" s="15" t="s">
        <v>4276</v>
      </c>
    </row>
    <row r="401" spans="1:4" ht="45" x14ac:dyDescent="0.25">
      <c r="A401" s="15">
        <v>17397249</v>
      </c>
      <c r="B401" s="15">
        <v>3</v>
      </c>
      <c r="C401" s="52" t="s">
        <v>1493</v>
      </c>
      <c r="D401" s="15" t="s">
        <v>4419</v>
      </c>
    </row>
    <row r="402" spans="1:4" ht="30" x14ac:dyDescent="0.25">
      <c r="A402" s="15">
        <v>17397249</v>
      </c>
      <c r="B402" s="15">
        <v>4</v>
      </c>
      <c r="C402" s="52" t="s">
        <v>1494</v>
      </c>
      <c r="D402" s="15" t="s">
        <v>4083</v>
      </c>
    </row>
    <row r="403" spans="1:4" ht="45" x14ac:dyDescent="0.25">
      <c r="A403" s="15">
        <v>17397249</v>
      </c>
      <c r="B403" s="15">
        <v>5</v>
      </c>
      <c r="C403" s="52" t="s">
        <v>1495</v>
      </c>
      <c r="D403" s="15" t="s">
        <v>4076</v>
      </c>
    </row>
    <row r="404" spans="1:4" ht="60" x14ac:dyDescent="0.25">
      <c r="A404" s="15">
        <v>17397249</v>
      </c>
      <c r="B404" s="15">
        <v>6</v>
      </c>
      <c r="C404" s="52" t="s">
        <v>1496</v>
      </c>
      <c r="D404" s="15" t="s">
        <v>4253</v>
      </c>
    </row>
    <row r="405" spans="1:4" ht="45" x14ac:dyDescent="0.25">
      <c r="A405" s="15">
        <v>17397249</v>
      </c>
      <c r="B405" s="15">
        <v>7</v>
      </c>
      <c r="C405" s="52" t="s">
        <v>1497</v>
      </c>
      <c r="D405" s="15" t="s">
        <v>4419</v>
      </c>
    </row>
    <row r="406" spans="1:4" ht="30" x14ac:dyDescent="0.25">
      <c r="A406" s="15">
        <v>17397249</v>
      </c>
      <c r="B406" s="15">
        <v>8</v>
      </c>
      <c r="C406" s="52" t="s">
        <v>1498</v>
      </c>
      <c r="D406" s="15" t="s">
        <v>4097</v>
      </c>
    </row>
    <row r="407" spans="1:4" ht="30" x14ac:dyDescent="0.25">
      <c r="A407" s="15">
        <v>17397249</v>
      </c>
      <c r="B407" s="15">
        <v>9</v>
      </c>
      <c r="C407" s="52" t="s">
        <v>1499</v>
      </c>
      <c r="D407" s="15" t="s">
        <v>4119</v>
      </c>
    </row>
    <row r="408" spans="1:4" ht="60" x14ac:dyDescent="0.25">
      <c r="A408" s="15">
        <v>17397249</v>
      </c>
      <c r="B408" s="15">
        <v>10</v>
      </c>
      <c r="C408" s="52" t="s">
        <v>1500</v>
      </c>
      <c r="D408" s="15" t="s">
        <v>4147</v>
      </c>
    </row>
    <row r="409" spans="1:4" ht="75" x14ac:dyDescent="0.25">
      <c r="A409" s="15">
        <v>17397249</v>
      </c>
      <c r="B409" s="15">
        <v>11</v>
      </c>
      <c r="C409" s="52" t="s">
        <v>1501</v>
      </c>
      <c r="D409" s="15">
        <v>11</v>
      </c>
    </row>
    <row r="410" spans="1:4" ht="60" x14ac:dyDescent="0.25">
      <c r="A410" s="15">
        <v>17397249</v>
      </c>
      <c r="B410" s="15">
        <v>12</v>
      </c>
      <c r="C410" s="52" t="s">
        <v>1502</v>
      </c>
      <c r="D410" s="15" t="s">
        <v>4420</v>
      </c>
    </row>
    <row r="411" spans="1:4" ht="45" x14ac:dyDescent="0.25">
      <c r="A411" s="15">
        <v>17397249</v>
      </c>
      <c r="B411" s="15">
        <v>13</v>
      </c>
      <c r="C411" s="52" t="s">
        <v>1503</v>
      </c>
      <c r="D411" s="15" t="s">
        <v>4421</v>
      </c>
    </row>
    <row r="412" spans="1:4" ht="45" x14ac:dyDescent="0.25">
      <c r="A412" s="15">
        <v>17398234</v>
      </c>
      <c r="B412" s="15">
        <v>1</v>
      </c>
      <c r="C412" s="52" t="s">
        <v>1504</v>
      </c>
      <c r="D412" s="15" t="s">
        <v>4157</v>
      </c>
    </row>
    <row r="413" spans="1:4" ht="105" x14ac:dyDescent="0.25">
      <c r="A413" s="15">
        <v>17398234</v>
      </c>
      <c r="B413" s="15">
        <v>2</v>
      </c>
      <c r="C413" s="52" t="s">
        <v>1505</v>
      </c>
      <c r="D413" s="15" t="s">
        <v>4254</v>
      </c>
    </row>
    <row r="414" spans="1:4" ht="90" x14ac:dyDescent="0.25">
      <c r="A414" s="15">
        <v>17398234</v>
      </c>
      <c r="B414" s="15">
        <v>3</v>
      </c>
      <c r="C414" s="52" t="s">
        <v>1506</v>
      </c>
      <c r="D414" s="15" t="s">
        <v>4475</v>
      </c>
    </row>
    <row r="415" spans="1:4" ht="75" x14ac:dyDescent="0.25">
      <c r="A415" s="15">
        <v>17398234</v>
      </c>
      <c r="B415" s="15">
        <v>4</v>
      </c>
      <c r="C415" s="52" t="s">
        <v>1507</v>
      </c>
      <c r="D415" s="15" t="s">
        <v>4103</v>
      </c>
    </row>
    <row r="416" spans="1:4" ht="75" x14ac:dyDescent="0.25">
      <c r="A416" s="15">
        <v>17398234</v>
      </c>
      <c r="B416" s="15">
        <v>5</v>
      </c>
      <c r="C416" s="52" t="s">
        <v>1508</v>
      </c>
      <c r="D416" s="15" t="s">
        <v>4393</v>
      </c>
    </row>
    <row r="417" spans="1:6" ht="30" x14ac:dyDescent="0.25">
      <c r="A417" s="15">
        <v>17398234</v>
      </c>
      <c r="B417" s="15">
        <v>6</v>
      </c>
      <c r="C417" s="52" t="s">
        <v>1509</v>
      </c>
      <c r="D417" s="15" t="s">
        <v>4221</v>
      </c>
    </row>
    <row r="418" spans="1:6" ht="75" x14ac:dyDescent="0.25">
      <c r="A418" s="15">
        <v>17398234</v>
      </c>
      <c r="B418" s="15">
        <v>7</v>
      </c>
      <c r="C418" s="52" t="s">
        <v>1510</v>
      </c>
      <c r="D418" s="15" t="s">
        <v>4393</v>
      </c>
    </row>
    <row r="419" spans="1:6" ht="30" x14ac:dyDescent="0.25">
      <c r="A419" s="15">
        <v>17398234</v>
      </c>
      <c r="B419" s="15">
        <v>8</v>
      </c>
      <c r="C419" s="52" t="s">
        <v>1511</v>
      </c>
      <c r="D419" s="15" t="s">
        <v>4089</v>
      </c>
    </row>
    <row r="420" spans="1:6" ht="60" x14ac:dyDescent="0.25">
      <c r="A420" s="15">
        <v>17398234</v>
      </c>
      <c r="B420" s="15">
        <v>9</v>
      </c>
      <c r="C420" s="52" t="s">
        <v>1512</v>
      </c>
      <c r="D420" s="15" t="s">
        <v>4097</v>
      </c>
    </row>
    <row r="421" spans="1:6" ht="60" x14ac:dyDescent="0.25">
      <c r="A421" s="15">
        <v>17398234</v>
      </c>
      <c r="B421" s="15">
        <v>10</v>
      </c>
      <c r="C421" s="52" t="s">
        <v>1513</v>
      </c>
      <c r="D421" s="15" t="s">
        <v>4194</v>
      </c>
    </row>
    <row r="422" spans="1:6" ht="90" x14ac:dyDescent="0.25">
      <c r="A422" s="15">
        <v>17398234</v>
      </c>
      <c r="B422" s="15">
        <v>11</v>
      </c>
      <c r="C422" s="52" t="s">
        <v>1514</v>
      </c>
      <c r="D422" s="15" t="s">
        <v>4422</v>
      </c>
      <c r="E422" s="52" t="s">
        <v>1515</v>
      </c>
      <c r="F422" s="15" t="s">
        <v>4435</v>
      </c>
    </row>
    <row r="423" spans="1:6" ht="60" x14ac:dyDescent="0.25">
      <c r="A423" s="15">
        <v>17398234</v>
      </c>
      <c r="B423" s="15">
        <v>12</v>
      </c>
      <c r="C423" s="52" t="s">
        <v>1516</v>
      </c>
      <c r="D423" s="15" t="s">
        <v>4278</v>
      </c>
    </row>
    <row r="424" spans="1:6" ht="45" x14ac:dyDescent="0.25">
      <c r="A424" s="15">
        <v>17398234</v>
      </c>
      <c r="B424" s="15">
        <v>13</v>
      </c>
      <c r="C424" s="52" t="s">
        <v>1517</v>
      </c>
      <c r="D424" s="15" t="s">
        <v>4275</v>
      </c>
    </row>
    <row r="425" spans="1:6" ht="45" x14ac:dyDescent="0.25">
      <c r="A425" s="15">
        <v>17426973</v>
      </c>
      <c r="B425" s="15">
        <v>1</v>
      </c>
      <c r="C425" s="52" t="s">
        <v>1518</v>
      </c>
      <c r="D425" s="15" t="s">
        <v>4084</v>
      </c>
    </row>
    <row r="426" spans="1:6" ht="60" x14ac:dyDescent="0.25">
      <c r="A426" s="15">
        <v>17426973</v>
      </c>
      <c r="B426" s="15">
        <v>2</v>
      </c>
      <c r="C426" s="52" t="s">
        <v>1519</v>
      </c>
      <c r="D426" s="15" t="s">
        <v>4203</v>
      </c>
    </row>
    <row r="427" spans="1:6" ht="105" x14ac:dyDescent="0.25">
      <c r="A427" s="15">
        <v>17426973</v>
      </c>
      <c r="B427" s="15">
        <v>3</v>
      </c>
      <c r="C427" s="52" t="s">
        <v>1520</v>
      </c>
      <c r="D427" s="15" t="s">
        <v>4195</v>
      </c>
    </row>
    <row r="428" spans="1:6" ht="60" x14ac:dyDescent="0.25">
      <c r="A428" s="15">
        <v>17426973</v>
      </c>
      <c r="B428" s="15">
        <v>4</v>
      </c>
      <c r="C428" s="52" t="s">
        <v>1521</v>
      </c>
      <c r="D428" s="15" t="s">
        <v>4423</v>
      </c>
    </row>
    <row r="429" spans="1:6" ht="75" x14ac:dyDescent="0.25">
      <c r="A429" s="15">
        <v>17426973</v>
      </c>
      <c r="B429" s="15">
        <v>5</v>
      </c>
      <c r="C429" s="52" t="s">
        <v>1522</v>
      </c>
      <c r="D429" s="15" t="s">
        <v>4084</v>
      </c>
    </row>
    <row r="430" spans="1:6" ht="60" x14ac:dyDescent="0.25">
      <c r="A430" s="15">
        <v>17426973</v>
      </c>
      <c r="B430" s="15">
        <v>6</v>
      </c>
      <c r="C430" s="52" t="s">
        <v>1523</v>
      </c>
      <c r="D430" s="15" t="s">
        <v>4472</v>
      </c>
    </row>
    <row r="431" spans="1:6" ht="75" x14ac:dyDescent="0.25">
      <c r="A431" s="15">
        <v>17426973</v>
      </c>
      <c r="B431" s="15">
        <v>7</v>
      </c>
      <c r="C431" s="52" t="s">
        <v>1524</v>
      </c>
      <c r="D431" s="15" t="s">
        <v>4103</v>
      </c>
    </row>
    <row r="432" spans="1:6" ht="105" x14ac:dyDescent="0.25">
      <c r="A432" s="15">
        <v>17426973</v>
      </c>
      <c r="B432" s="15">
        <v>8</v>
      </c>
      <c r="C432" s="52" t="s">
        <v>1525</v>
      </c>
      <c r="D432" s="15" t="s">
        <v>4103</v>
      </c>
    </row>
    <row r="433" spans="1:6" ht="30" x14ac:dyDescent="0.25">
      <c r="A433" s="15">
        <v>17426973</v>
      </c>
      <c r="B433" s="15">
        <v>9</v>
      </c>
      <c r="C433" s="52" t="s">
        <v>1526</v>
      </c>
      <c r="D433" s="15" t="s">
        <v>4076</v>
      </c>
    </row>
    <row r="434" spans="1:6" ht="75" x14ac:dyDescent="0.25">
      <c r="A434" s="15">
        <v>17426973</v>
      </c>
      <c r="B434" s="15">
        <v>10</v>
      </c>
      <c r="C434" s="52" t="s">
        <v>1527</v>
      </c>
      <c r="D434" s="15" t="s">
        <v>4082</v>
      </c>
    </row>
    <row r="435" spans="1:6" ht="30" x14ac:dyDescent="0.25">
      <c r="A435" s="15">
        <v>17426973</v>
      </c>
      <c r="B435" s="15">
        <v>11</v>
      </c>
      <c r="C435" s="52" t="s">
        <v>1528</v>
      </c>
      <c r="D435" s="15" t="s">
        <v>4253</v>
      </c>
    </row>
    <row r="436" spans="1:6" ht="30" x14ac:dyDescent="0.25">
      <c r="A436" s="15">
        <v>17426973</v>
      </c>
      <c r="B436" s="15">
        <v>12</v>
      </c>
      <c r="C436" s="52" t="s">
        <v>1529</v>
      </c>
      <c r="D436" s="15" t="s">
        <v>4126</v>
      </c>
    </row>
    <row r="437" spans="1:6" ht="75" x14ac:dyDescent="0.25">
      <c r="A437" s="15">
        <v>17426973</v>
      </c>
      <c r="B437" s="15">
        <v>13</v>
      </c>
      <c r="C437" s="52" t="s">
        <v>1530</v>
      </c>
      <c r="D437" s="15" t="s">
        <v>4239</v>
      </c>
    </row>
    <row r="438" spans="1:6" ht="30" x14ac:dyDescent="0.25">
      <c r="A438" s="15">
        <v>17426973</v>
      </c>
      <c r="B438" s="15">
        <v>14</v>
      </c>
      <c r="C438" s="52" t="s">
        <v>1531</v>
      </c>
      <c r="D438" s="15" t="s">
        <v>4097</v>
      </c>
    </row>
    <row r="439" spans="1:6" ht="45" x14ac:dyDescent="0.25">
      <c r="A439" s="15">
        <v>17426973</v>
      </c>
      <c r="B439" s="15">
        <v>15</v>
      </c>
      <c r="C439" s="52" t="s">
        <v>1532</v>
      </c>
      <c r="D439" s="15" t="s">
        <v>4263</v>
      </c>
    </row>
    <row r="440" spans="1:6" ht="90" x14ac:dyDescent="0.25">
      <c r="A440" s="15">
        <v>17426973</v>
      </c>
      <c r="B440" s="15">
        <v>16</v>
      </c>
      <c r="C440" s="52" t="s">
        <v>1533</v>
      </c>
      <c r="D440" s="15" t="s">
        <v>4089</v>
      </c>
    </row>
    <row r="441" spans="1:6" ht="30" x14ac:dyDescent="0.25">
      <c r="A441" s="15">
        <v>17426973</v>
      </c>
      <c r="B441" s="15">
        <v>17</v>
      </c>
      <c r="C441" s="52" t="s">
        <v>1534</v>
      </c>
      <c r="D441" s="15">
        <v>11</v>
      </c>
    </row>
    <row r="442" spans="1:6" ht="30" x14ac:dyDescent="0.25">
      <c r="A442" s="15">
        <v>17426973</v>
      </c>
      <c r="B442" s="15">
        <v>18</v>
      </c>
      <c r="C442" s="52" t="s">
        <v>1535</v>
      </c>
      <c r="D442" s="15" t="s">
        <v>4090</v>
      </c>
    </row>
    <row r="443" spans="1:6" ht="135" x14ac:dyDescent="0.25">
      <c r="A443" s="15">
        <v>17426973</v>
      </c>
      <c r="B443" s="15">
        <v>19</v>
      </c>
      <c r="C443" s="52" t="s">
        <v>1536</v>
      </c>
      <c r="D443" s="15" t="s">
        <v>4239</v>
      </c>
    </row>
    <row r="444" spans="1:6" ht="105" x14ac:dyDescent="0.25">
      <c r="A444" s="15">
        <v>17426973</v>
      </c>
      <c r="B444" s="15">
        <v>20</v>
      </c>
      <c r="C444" s="52" t="s">
        <v>1537</v>
      </c>
      <c r="D444" s="15" t="s">
        <v>4240</v>
      </c>
    </row>
    <row r="445" spans="1:6" ht="45" x14ac:dyDescent="0.25">
      <c r="A445" s="15">
        <v>17426973</v>
      </c>
      <c r="B445" s="15">
        <v>21</v>
      </c>
      <c r="C445" s="52" t="s">
        <v>1538</v>
      </c>
      <c r="D445" s="15" t="s">
        <v>4152</v>
      </c>
    </row>
    <row r="446" spans="1:6" ht="75" x14ac:dyDescent="0.25">
      <c r="A446" s="15">
        <v>17461704</v>
      </c>
      <c r="B446" s="15">
        <v>1</v>
      </c>
      <c r="C446" s="52" t="s">
        <v>1539</v>
      </c>
      <c r="D446" s="15" t="s">
        <v>4147</v>
      </c>
    </row>
    <row r="447" spans="1:6" ht="75" x14ac:dyDescent="0.25">
      <c r="A447" s="15">
        <v>17461704</v>
      </c>
      <c r="B447" s="15">
        <v>2</v>
      </c>
      <c r="C447" s="52" t="s">
        <v>1540</v>
      </c>
      <c r="D447" s="15" t="s">
        <v>4276</v>
      </c>
      <c r="E447" s="52" t="s">
        <v>1541</v>
      </c>
      <c r="F447" s="15" t="s">
        <v>4740</v>
      </c>
    </row>
    <row r="448" spans="1:6" x14ac:dyDescent="0.25">
      <c r="A448" s="15">
        <v>17461704</v>
      </c>
      <c r="B448" s="15">
        <v>3</v>
      </c>
      <c r="C448" s="52" t="s">
        <v>1542</v>
      </c>
      <c r="D448" s="15" t="s">
        <v>4263</v>
      </c>
    </row>
    <row r="449" spans="1:4" ht="30" x14ac:dyDescent="0.25">
      <c r="A449" s="15">
        <v>17461704</v>
      </c>
      <c r="B449" s="15">
        <v>4</v>
      </c>
      <c r="C449" s="52" t="s">
        <v>1543</v>
      </c>
      <c r="D449" s="15" t="s">
        <v>4148</v>
      </c>
    </row>
    <row r="450" spans="1:4" ht="135" x14ac:dyDescent="0.25">
      <c r="A450" s="15">
        <v>17461704</v>
      </c>
      <c r="B450" s="15">
        <v>5</v>
      </c>
      <c r="C450" s="52" t="s">
        <v>1544</v>
      </c>
      <c r="D450" s="15" t="s">
        <v>4240</v>
      </c>
    </row>
    <row r="451" spans="1:4" ht="30" x14ac:dyDescent="0.25">
      <c r="A451" s="15">
        <v>17461704</v>
      </c>
      <c r="B451" s="15">
        <v>6</v>
      </c>
      <c r="C451" s="52" t="s">
        <v>1545</v>
      </c>
      <c r="D451" s="15">
        <v>11</v>
      </c>
    </row>
    <row r="452" spans="1:4" ht="75" x14ac:dyDescent="0.25">
      <c r="A452" s="15">
        <v>17461704</v>
      </c>
      <c r="B452" s="15">
        <v>7</v>
      </c>
      <c r="C452" s="52" t="s">
        <v>1546</v>
      </c>
      <c r="D452" s="15" t="s">
        <v>4263</v>
      </c>
    </row>
    <row r="453" spans="1:4" ht="30" x14ac:dyDescent="0.25">
      <c r="A453" s="15">
        <v>17461704</v>
      </c>
      <c r="B453" s="15">
        <v>8</v>
      </c>
      <c r="C453" s="52" t="s">
        <v>1547</v>
      </c>
      <c r="D453" s="15" t="s">
        <v>4397</v>
      </c>
    </row>
    <row r="454" spans="1:4" ht="75" x14ac:dyDescent="0.25">
      <c r="A454" s="15">
        <v>17461704</v>
      </c>
      <c r="B454" s="15">
        <v>9</v>
      </c>
      <c r="C454" s="52" t="s">
        <v>1548</v>
      </c>
      <c r="D454" s="15" t="s">
        <v>4097</v>
      </c>
    </row>
    <row r="455" spans="1:4" ht="45" x14ac:dyDescent="0.25">
      <c r="A455" s="15">
        <v>17461704</v>
      </c>
      <c r="B455" s="15">
        <v>10</v>
      </c>
      <c r="C455" s="52" t="s">
        <v>1549</v>
      </c>
      <c r="D455" s="15" t="s">
        <v>4089</v>
      </c>
    </row>
    <row r="456" spans="1:4" ht="60" x14ac:dyDescent="0.25">
      <c r="A456" s="15">
        <v>17461704</v>
      </c>
      <c r="B456" s="15">
        <v>11</v>
      </c>
      <c r="C456" s="52" t="s">
        <v>1550</v>
      </c>
      <c r="D456" s="15">
        <v>11</v>
      </c>
    </row>
    <row r="457" spans="1:4" ht="30" x14ac:dyDescent="0.25">
      <c r="A457" s="15">
        <v>17461704</v>
      </c>
      <c r="B457" s="15">
        <v>12</v>
      </c>
      <c r="C457" s="52" t="s">
        <v>1551</v>
      </c>
      <c r="D457" s="15" t="s">
        <v>4097</v>
      </c>
    </row>
    <row r="458" spans="1:4" ht="60" x14ac:dyDescent="0.25">
      <c r="A458" s="15">
        <v>17461704</v>
      </c>
      <c r="B458" s="15">
        <v>13</v>
      </c>
      <c r="C458" s="52" t="s">
        <v>1552</v>
      </c>
      <c r="D458" s="15" t="s">
        <v>4089</v>
      </c>
    </row>
    <row r="459" spans="1:4" ht="120" x14ac:dyDescent="0.25">
      <c r="A459" s="15">
        <v>17461704</v>
      </c>
      <c r="B459" s="15">
        <v>14</v>
      </c>
      <c r="C459" s="52" t="s">
        <v>1553</v>
      </c>
      <c r="D459" s="15" t="s">
        <v>4090</v>
      </c>
    </row>
    <row r="460" spans="1:4" ht="60" x14ac:dyDescent="0.25">
      <c r="A460" s="15">
        <v>17461704</v>
      </c>
      <c r="B460" s="15">
        <v>15</v>
      </c>
      <c r="C460" s="52" t="s">
        <v>1554</v>
      </c>
      <c r="D460" s="15" t="s">
        <v>4084</v>
      </c>
    </row>
    <row r="461" spans="1:4" ht="75" x14ac:dyDescent="0.25">
      <c r="A461" s="15">
        <v>17461704</v>
      </c>
      <c r="B461" s="15">
        <v>16</v>
      </c>
      <c r="C461" s="52" t="s">
        <v>1555</v>
      </c>
      <c r="D461" s="15" t="s">
        <v>4084</v>
      </c>
    </row>
    <row r="462" spans="1:4" ht="60" x14ac:dyDescent="0.25">
      <c r="A462" s="15">
        <v>17530673</v>
      </c>
      <c r="B462" s="15">
        <v>1</v>
      </c>
      <c r="C462" s="52" t="s">
        <v>1556</v>
      </c>
      <c r="D462" s="15" t="s">
        <v>4124</v>
      </c>
    </row>
    <row r="463" spans="1:4" ht="75" x14ac:dyDescent="0.25">
      <c r="A463" s="15">
        <v>17530673</v>
      </c>
      <c r="B463" s="15">
        <v>2</v>
      </c>
      <c r="C463" s="52" t="s">
        <v>1557</v>
      </c>
      <c r="D463" s="15" t="s">
        <v>4342</v>
      </c>
    </row>
    <row r="464" spans="1:4" ht="60" x14ac:dyDescent="0.25">
      <c r="A464" s="15">
        <v>17530673</v>
      </c>
      <c r="B464" s="15">
        <v>3</v>
      </c>
      <c r="C464" s="52" t="s">
        <v>1558</v>
      </c>
      <c r="D464" s="15" t="s">
        <v>4424</v>
      </c>
    </row>
    <row r="465" spans="1:6" ht="75" x14ac:dyDescent="0.25">
      <c r="A465" s="15">
        <v>17530673</v>
      </c>
      <c r="B465" s="15">
        <v>4</v>
      </c>
      <c r="C465" s="52" t="s">
        <v>1559</v>
      </c>
      <c r="D465" s="15" t="s">
        <v>4276</v>
      </c>
    </row>
    <row r="466" spans="1:6" ht="60" x14ac:dyDescent="0.25">
      <c r="A466" s="15">
        <v>17530673</v>
      </c>
      <c r="B466" s="15">
        <v>5</v>
      </c>
      <c r="C466" s="52" t="s">
        <v>1560</v>
      </c>
      <c r="D466" s="15" t="s">
        <v>4263</v>
      </c>
    </row>
    <row r="467" spans="1:6" ht="60" x14ac:dyDescent="0.25">
      <c r="A467" s="15">
        <v>17530673</v>
      </c>
      <c r="B467" s="15">
        <v>6</v>
      </c>
      <c r="C467" s="52" t="s">
        <v>1561</v>
      </c>
      <c r="D467" s="15" t="s">
        <v>4158</v>
      </c>
    </row>
    <row r="468" spans="1:6" ht="45" x14ac:dyDescent="0.25">
      <c r="A468" s="15">
        <v>17530673</v>
      </c>
      <c r="B468" s="15">
        <v>7</v>
      </c>
      <c r="C468" s="52" t="s">
        <v>1562</v>
      </c>
      <c r="D468" s="15" t="s">
        <v>4412</v>
      </c>
    </row>
    <row r="469" spans="1:6" ht="90" x14ac:dyDescent="0.25">
      <c r="A469" s="15">
        <v>17530673</v>
      </c>
      <c r="B469" s="15">
        <v>8</v>
      </c>
      <c r="C469" s="52" t="s">
        <v>1563</v>
      </c>
      <c r="D469" s="15" t="s">
        <v>4263</v>
      </c>
    </row>
    <row r="470" spans="1:6" ht="60" x14ac:dyDescent="0.25">
      <c r="A470" s="15">
        <v>17530673</v>
      </c>
      <c r="B470" s="15">
        <v>9</v>
      </c>
      <c r="C470" s="52" t="s">
        <v>1564</v>
      </c>
      <c r="D470" s="15" t="s">
        <v>4206</v>
      </c>
    </row>
    <row r="471" spans="1:6" ht="105" x14ac:dyDescent="0.25">
      <c r="A471" s="15">
        <v>17530673</v>
      </c>
      <c r="B471" s="15">
        <v>10</v>
      </c>
      <c r="C471" s="52" t="s">
        <v>1565</v>
      </c>
      <c r="D471" s="15" t="s">
        <v>4096</v>
      </c>
    </row>
    <row r="472" spans="1:6" ht="75" x14ac:dyDescent="0.25">
      <c r="A472" s="15">
        <v>17530673</v>
      </c>
      <c r="B472" s="15">
        <v>11</v>
      </c>
      <c r="C472" s="52" t="s">
        <v>1566</v>
      </c>
      <c r="D472" s="15" t="s">
        <v>4425</v>
      </c>
      <c r="E472" s="52" t="s">
        <v>1567</v>
      </c>
      <c r="F472" s="15" t="s">
        <v>4247</v>
      </c>
    </row>
    <row r="473" spans="1:6" ht="45" x14ac:dyDescent="0.25">
      <c r="A473" s="15">
        <v>17530673</v>
      </c>
      <c r="B473" s="15">
        <v>12</v>
      </c>
      <c r="C473" s="52" t="s">
        <v>1568</v>
      </c>
      <c r="D473" s="15" t="s">
        <v>4346</v>
      </c>
    </row>
    <row r="474" spans="1:6" ht="45" x14ac:dyDescent="0.25">
      <c r="A474" s="15">
        <v>17530673</v>
      </c>
      <c r="B474" s="15">
        <v>13</v>
      </c>
      <c r="C474" s="52" t="s">
        <v>1569</v>
      </c>
      <c r="D474" s="15" t="s">
        <v>4209</v>
      </c>
    </row>
    <row r="475" spans="1:6" ht="45" x14ac:dyDescent="0.25">
      <c r="A475" s="15">
        <v>17581594</v>
      </c>
      <c r="B475" s="15">
        <v>1</v>
      </c>
      <c r="C475" s="52" t="s">
        <v>1570</v>
      </c>
      <c r="D475" s="15" t="s">
        <v>4078</v>
      </c>
      <c r="E475" s="52" t="s">
        <v>1571</v>
      </c>
      <c r="F475" s="60" t="s">
        <v>4436</v>
      </c>
    </row>
    <row r="476" spans="1:6" ht="75" x14ac:dyDescent="0.25">
      <c r="A476" s="15">
        <v>17581594</v>
      </c>
      <c r="B476" s="15">
        <v>2</v>
      </c>
      <c r="C476" s="52" t="s">
        <v>1572</v>
      </c>
      <c r="D476" s="15" t="s">
        <v>4731</v>
      </c>
    </row>
    <row r="477" spans="1:6" ht="90" x14ac:dyDescent="0.25">
      <c r="A477" s="15">
        <v>17581594</v>
      </c>
      <c r="B477" s="15">
        <v>3</v>
      </c>
      <c r="C477" s="52" t="s">
        <v>1573</v>
      </c>
      <c r="D477" s="15" t="s">
        <v>4103</v>
      </c>
    </row>
    <row r="478" spans="1:6" ht="75" x14ac:dyDescent="0.25">
      <c r="A478" s="15">
        <v>17581594</v>
      </c>
      <c r="B478" s="15">
        <v>4</v>
      </c>
      <c r="C478" s="52" t="s">
        <v>1574</v>
      </c>
      <c r="D478" s="15" t="s">
        <v>4078</v>
      </c>
    </row>
    <row r="479" spans="1:6" ht="75" x14ac:dyDescent="0.25">
      <c r="A479" s="15">
        <v>17581594</v>
      </c>
      <c r="B479" s="15">
        <v>5</v>
      </c>
      <c r="C479" s="52" t="s">
        <v>1575</v>
      </c>
      <c r="D479" s="15" t="s">
        <v>4312</v>
      </c>
    </row>
    <row r="480" spans="1:6" ht="45" x14ac:dyDescent="0.25">
      <c r="A480" s="15">
        <v>17581594</v>
      </c>
      <c r="B480" s="15">
        <v>6</v>
      </c>
      <c r="C480" s="52" t="s">
        <v>1576</v>
      </c>
      <c r="D480" s="15" t="s">
        <v>4078</v>
      </c>
    </row>
    <row r="481" spans="1:10" ht="90" x14ac:dyDescent="0.25">
      <c r="A481" s="15">
        <v>17581594</v>
      </c>
      <c r="B481" s="15">
        <v>7</v>
      </c>
      <c r="C481" s="52" t="s">
        <v>1577</v>
      </c>
      <c r="D481" s="15" t="s">
        <v>4732</v>
      </c>
      <c r="E481" s="52" t="s">
        <v>1578</v>
      </c>
      <c r="F481" s="15" t="s">
        <v>4663</v>
      </c>
      <c r="G481" s="52" t="s">
        <v>1579</v>
      </c>
      <c r="H481" s="15" t="s">
        <v>4743</v>
      </c>
      <c r="I481" s="52" t="s">
        <v>1580</v>
      </c>
      <c r="J481" s="15" t="s">
        <v>4856</v>
      </c>
    </row>
    <row r="482" spans="1:10" ht="60" x14ac:dyDescent="0.25">
      <c r="A482" s="15">
        <v>17606177</v>
      </c>
      <c r="B482" s="15">
        <v>1</v>
      </c>
      <c r="C482" s="52" t="s">
        <v>1581</v>
      </c>
      <c r="D482" s="15" t="s">
        <v>4230</v>
      </c>
    </row>
    <row r="483" spans="1:10" ht="75" x14ac:dyDescent="0.25">
      <c r="A483" s="15">
        <v>17606177</v>
      </c>
      <c r="B483" s="15">
        <v>2</v>
      </c>
      <c r="C483" s="52" t="s">
        <v>1582</v>
      </c>
      <c r="D483" s="15" t="s">
        <v>4269</v>
      </c>
    </row>
    <row r="484" spans="1:10" ht="30" x14ac:dyDescent="0.25">
      <c r="A484" s="15">
        <v>17606177</v>
      </c>
      <c r="B484" s="15">
        <v>3</v>
      </c>
      <c r="C484" s="52" t="s">
        <v>1583</v>
      </c>
      <c r="D484" s="15" t="s">
        <v>4076</v>
      </c>
    </row>
    <row r="485" spans="1:10" ht="45" x14ac:dyDescent="0.25">
      <c r="A485" s="15">
        <v>17606177</v>
      </c>
      <c r="B485" s="15">
        <v>4</v>
      </c>
      <c r="C485" s="52" t="s">
        <v>1584</v>
      </c>
      <c r="D485" s="15" t="s">
        <v>4097</v>
      </c>
    </row>
    <row r="486" spans="1:10" ht="60" x14ac:dyDescent="0.25">
      <c r="A486" s="15">
        <v>17606177</v>
      </c>
      <c r="B486" s="15">
        <v>5</v>
      </c>
      <c r="C486" s="52" t="s">
        <v>1585</v>
      </c>
      <c r="D486" s="15" t="s">
        <v>4393</v>
      </c>
    </row>
    <row r="487" spans="1:10" ht="60" x14ac:dyDescent="0.25">
      <c r="A487" s="15">
        <v>17606177</v>
      </c>
      <c r="B487" s="15">
        <v>6</v>
      </c>
      <c r="C487" s="52" t="s">
        <v>1586</v>
      </c>
      <c r="D487" s="15" t="s">
        <v>4263</v>
      </c>
    </row>
    <row r="488" spans="1:10" ht="45" x14ac:dyDescent="0.25">
      <c r="A488" s="15">
        <v>17606177</v>
      </c>
      <c r="B488" s="15">
        <v>7</v>
      </c>
      <c r="C488" s="52" t="s">
        <v>1587</v>
      </c>
      <c r="D488" s="15" t="s">
        <v>4263</v>
      </c>
    </row>
    <row r="489" spans="1:10" ht="105" x14ac:dyDescent="0.25">
      <c r="A489" s="15">
        <v>17606177</v>
      </c>
      <c r="B489" s="15">
        <v>8</v>
      </c>
      <c r="C489" s="52" t="s">
        <v>1588</v>
      </c>
      <c r="D489" s="15" t="s">
        <v>4096</v>
      </c>
    </row>
    <row r="490" spans="1:10" ht="45" x14ac:dyDescent="0.25">
      <c r="A490" s="15">
        <v>17606177</v>
      </c>
      <c r="B490" s="15">
        <v>9</v>
      </c>
      <c r="C490" s="52" t="s">
        <v>1589</v>
      </c>
      <c r="D490" s="15" t="s">
        <v>4097</v>
      </c>
    </row>
    <row r="491" spans="1:10" ht="60" x14ac:dyDescent="0.25">
      <c r="A491" s="15">
        <v>17606177</v>
      </c>
      <c r="B491" s="15">
        <v>10</v>
      </c>
      <c r="C491" s="52" t="s">
        <v>1590</v>
      </c>
      <c r="D491" s="15" t="s">
        <v>4206</v>
      </c>
    </row>
    <row r="492" spans="1:10" ht="45" x14ac:dyDescent="0.25">
      <c r="A492" s="15">
        <v>17606177</v>
      </c>
      <c r="B492" s="15">
        <v>11</v>
      </c>
      <c r="C492" s="52" t="s">
        <v>1591</v>
      </c>
      <c r="D492" s="15" t="s">
        <v>4112</v>
      </c>
    </row>
    <row r="493" spans="1:10" ht="75" x14ac:dyDescent="0.25">
      <c r="A493" s="15">
        <v>17606177</v>
      </c>
      <c r="B493" s="15">
        <v>12</v>
      </c>
      <c r="C493" s="52" t="s">
        <v>1592</v>
      </c>
      <c r="D493" s="15" t="s">
        <v>4230</v>
      </c>
    </row>
  </sheetData>
  <autoFilter ref="B1:B493"/>
  <mergeCells count="1">
    <mergeCell ref="A1:J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9"/>
  <sheetViews>
    <sheetView zoomScale="98" zoomScaleNormal="98" workbookViewId="0">
      <selection activeCell="B526" sqref="B1:B1048576"/>
    </sheetView>
  </sheetViews>
  <sheetFormatPr defaultRowHeight="15" x14ac:dyDescent="0.25"/>
  <cols>
    <col min="1" max="1" width="11.7109375" style="15" customWidth="1"/>
    <col min="2" max="2" width="3.42578125" style="15" customWidth="1"/>
    <col min="3" max="3" width="29.140625" style="52" customWidth="1"/>
    <col min="4" max="4" width="24.7109375" style="15" customWidth="1"/>
    <col min="5" max="5" width="26.42578125" style="52" customWidth="1"/>
    <col min="6" max="6" width="20.7109375" style="15" customWidth="1"/>
    <col min="7" max="7" width="21" style="52" customWidth="1"/>
    <col min="8" max="8" width="20" style="15" customWidth="1"/>
    <col min="9" max="9" width="24" style="52" customWidth="1"/>
    <col min="10" max="10" width="16.42578125" style="15" customWidth="1"/>
    <col min="11" max="11" width="3" style="1" customWidth="1"/>
    <col min="12" max="12" width="17.7109375" style="66" customWidth="1"/>
    <col min="13" max="15" width="9.140625" style="66"/>
    <col min="16" max="16384" width="9.140625" style="15"/>
  </cols>
  <sheetData>
    <row r="1" spans="1:15" x14ac:dyDescent="0.25">
      <c r="A1" s="93" t="s">
        <v>1</v>
      </c>
      <c r="B1" s="93"/>
      <c r="C1" s="93"/>
      <c r="D1" s="93"/>
      <c r="E1" s="93"/>
      <c r="F1" s="93"/>
      <c r="G1" s="93"/>
      <c r="H1" s="93"/>
      <c r="I1" s="93"/>
      <c r="J1" s="93"/>
    </row>
    <row r="2" spans="1:15" ht="75" x14ac:dyDescent="0.25">
      <c r="A2" s="15">
        <v>11584894</v>
      </c>
      <c r="B2" s="15">
        <v>1</v>
      </c>
      <c r="C2" s="52" t="s">
        <v>1593</v>
      </c>
      <c r="D2" s="15" t="s">
        <v>4084</v>
      </c>
      <c r="F2" s="15" t="s">
        <v>2168</v>
      </c>
      <c r="L2" s="63"/>
    </row>
    <row r="3" spans="1:15" ht="135" x14ac:dyDescent="0.25">
      <c r="A3" s="15">
        <v>11584894</v>
      </c>
      <c r="B3" s="15">
        <v>2</v>
      </c>
      <c r="C3" s="52" t="s">
        <v>1594</v>
      </c>
      <c r="D3" s="15" t="s">
        <v>4153</v>
      </c>
      <c r="L3" s="63"/>
    </row>
    <row r="4" spans="1:15" ht="150" x14ac:dyDescent="0.25">
      <c r="A4" s="15">
        <v>11584894</v>
      </c>
      <c r="B4" s="15">
        <v>3</v>
      </c>
      <c r="C4" s="52" t="s">
        <v>1595</v>
      </c>
      <c r="D4" s="15" t="s">
        <v>4687</v>
      </c>
      <c r="L4" s="63"/>
    </row>
    <row r="5" spans="1:15" ht="90" x14ac:dyDescent="0.25">
      <c r="A5" s="15">
        <v>11584894</v>
      </c>
      <c r="B5" s="15">
        <v>4</v>
      </c>
      <c r="C5" s="52" t="s">
        <v>1596</v>
      </c>
      <c r="D5" s="15" t="s">
        <v>4103</v>
      </c>
      <c r="L5" s="63"/>
      <c r="N5" s="67"/>
      <c r="O5" s="67"/>
    </row>
    <row r="6" spans="1:15" ht="45" x14ac:dyDescent="0.25">
      <c r="A6" s="15">
        <v>11584894</v>
      </c>
      <c r="B6" s="15">
        <v>5</v>
      </c>
      <c r="C6" s="52" t="s">
        <v>1597</v>
      </c>
      <c r="D6" s="15" t="s">
        <v>4083</v>
      </c>
      <c r="L6" s="63"/>
    </row>
    <row r="7" spans="1:15" ht="60" x14ac:dyDescent="0.25">
      <c r="A7" s="15">
        <v>11584894</v>
      </c>
      <c r="B7" s="15">
        <v>6</v>
      </c>
      <c r="C7" s="52" t="s">
        <v>1598</v>
      </c>
      <c r="D7" s="15" t="s">
        <v>4083</v>
      </c>
    </row>
    <row r="8" spans="1:15" ht="45" x14ac:dyDescent="0.25">
      <c r="A8" s="15">
        <v>11584894</v>
      </c>
      <c r="B8" s="15">
        <v>7</v>
      </c>
      <c r="C8" s="52" t="s">
        <v>1599</v>
      </c>
      <c r="D8" s="15" t="s">
        <v>4103</v>
      </c>
    </row>
    <row r="9" spans="1:15" ht="60" x14ac:dyDescent="0.25">
      <c r="A9" s="15">
        <v>11584894</v>
      </c>
      <c r="B9" s="15">
        <v>8</v>
      </c>
      <c r="C9" s="52" t="s">
        <v>1600</v>
      </c>
      <c r="D9" s="15" t="s">
        <v>4393</v>
      </c>
    </row>
    <row r="10" spans="1:15" ht="120" x14ac:dyDescent="0.25">
      <c r="A10" s="15">
        <v>11584894</v>
      </c>
      <c r="B10" s="15">
        <v>9</v>
      </c>
      <c r="C10" s="52" t="s">
        <v>1601</v>
      </c>
      <c r="D10" s="15" t="s">
        <v>4103</v>
      </c>
    </row>
    <row r="11" spans="1:15" ht="45" x14ac:dyDescent="0.25">
      <c r="A11" s="15">
        <v>11584894</v>
      </c>
      <c r="B11" s="15">
        <v>10</v>
      </c>
      <c r="C11" s="52" t="s">
        <v>1602</v>
      </c>
      <c r="D11" s="15" t="s">
        <v>4076</v>
      </c>
    </row>
    <row r="12" spans="1:15" ht="60" x14ac:dyDescent="0.25">
      <c r="A12" s="15">
        <v>11584894</v>
      </c>
      <c r="B12" s="15">
        <v>11</v>
      </c>
      <c r="C12" s="52" t="s">
        <v>1603</v>
      </c>
      <c r="D12" s="15" t="s">
        <v>4097</v>
      </c>
    </row>
    <row r="13" spans="1:15" ht="90" x14ac:dyDescent="0.25">
      <c r="A13" s="15">
        <v>11584894</v>
      </c>
      <c r="B13" s="15">
        <v>12</v>
      </c>
      <c r="C13" s="52" t="s">
        <v>1604</v>
      </c>
      <c r="D13" s="15" t="s">
        <v>4083</v>
      </c>
    </row>
    <row r="14" spans="1:15" ht="60" x14ac:dyDescent="0.25">
      <c r="A14" s="15">
        <v>11584894</v>
      </c>
      <c r="B14" s="15">
        <v>13</v>
      </c>
      <c r="C14" s="52" t="s">
        <v>1605</v>
      </c>
      <c r="D14" s="15" t="s">
        <v>4082</v>
      </c>
    </row>
    <row r="15" spans="1:15" ht="75" x14ac:dyDescent="0.25">
      <c r="A15" s="15">
        <v>11584894</v>
      </c>
      <c r="B15" s="15">
        <v>14</v>
      </c>
      <c r="C15" s="52" t="s">
        <v>1606</v>
      </c>
      <c r="D15" s="15" t="s">
        <v>4397</v>
      </c>
    </row>
    <row r="16" spans="1:15" ht="60" x14ac:dyDescent="0.25">
      <c r="A16" s="15">
        <v>11584894</v>
      </c>
      <c r="B16" s="15">
        <v>15</v>
      </c>
      <c r="C16" s="52" t="s">
        <v>1607</v>
      </c>
      <c r="D16" s="15" t="s">
        <v>4090</v>
      </c>
    </row>
    <row r="17" spans="1:4" ht="45" x14ac:dyDescent="0.25">
      <c r="A17" s="15">
        <v>11584894</v>
      </c>
      <c r="B17" s="15">
        <v>16</v>
      </c>
      <c r="C17" s="52" t="s">
        <v>1608</v>
      </c>
      <c r="D17" s="15" t="s">
        <v>4397</v>
      </c>
    </row>
    <row r="18" spans="1:4" ht="60" x14ac:dyDescent="0.25">
      <c r="A18" s="15">
        <v>11584894</v>
      </c>
      <c r="B18" s="15">
        <v>17</v>
      </c>
      <c r="C18" s="52" t="s">
        <v>1609</v>
      </c>
      <c r="D18" s="15" t="s">
        <v>4425</v>
      </c>
    </row>
    <row r="19" spans="1:4" ht="60" x14ac:dyDescent="0.25">
      <c r="A19" s="15">
        <v>11584894</v>
      </c>
      <c r="B19" s="15">
        <v>18</v>
      </c>
      <c r="C19" s="52" t="s">
        <v>1610</v>
      </c>
      <c r="D19" s="15" t="s">
        <v>4348</v>
      </c>
    </row>
    <row r="20" spans="1:4" ht="75" x14ac:dyDescent="0.25">
      <c r="A20" s="15">
        <v>11757504</v>
      </c>
      <c r="B20" s="15">
        <v>1</v>
      </c>
      <c r="C20" s="52" t="s">
        <v>1611</v>
      </c>
      <c r="D20" s="15" t="s">
        <v>4084</v>
      </c>
    </row>
    <row r="21" spans="1:4" ht="75" x14ac:dyDescent="0.25">
      <c r="A21" s="15">
        <v>11757504</v>
      </c>
      <c r="B21" s="15">
        <v>2</v>
      </c>
      <c r="C21" s="52" t="s">
        <v>1612</v>
      </c>
      <c r="D21" s="15" t="s">
        <v>4284</v>
      </c>
    </row>
    <row r="22" spans="1:4" ht="90" x14ac:dyDescent="0.25">
      <c r="A22" s="15">
        <v>11757504</v>
      </c>
      <c r="B22" s="15">
        <v>3</v>
      </c>
      <c r="C22" s="52" t="s">
        <v>1613</v>
      </c>
      <c r="D22" s="15" t="s">
        <v>4276</v>
      </c>
    </row>
    <row r="23" spans="1:4" ht="150" x14ac:dyDescent="0.25">
      <c r="A23" s="15">
        <v>11757504</v>
      </c>
      <c r="B23" s="15">
        <v>4</v>
      </c>
      <c r="C23" s="52" t="s">
        <v>1614</v>
      </c>
      <c r="D23" s="15" t="s">
        <v>4158</v>
      </c>
    </row>
    <row r="24" spans="1:4" ht="105" x14ac:dyDescent="0.25">
      <c r="A24" s="15">
        <v>11757504</v>
      </c>
      <c r="B24" s="15">
        <v>5</v>
      </c>
      <c r="C24" s="52" t="s">
        <v>1615</v>
      </c>
      <c r="D24" s="15" t="s">
        <v>4397</v>
      </c>
    </row>
    <row r="25" spans="1:4" ht="135" x14ac:dyDescent="0.25">
      <c r="A25" s="15">
        <v>11757504</v>
      </c>
      <c r="B25" s="15">
        <v>6</v>
      </c>
      <c r="C25" s="52" t="s">
        <v>1616</v>
      </c>
      <c r="D25" s="15" t="s">
        <v>4096</v>
      </c>
    </row>
    <row r="26" spans="1:4" ht="75" x14ac:dyDescent="0.25">
      <c r="A26" s="15">
        <v>11757504</v>
      </c>
      <c r="B26" s="15">
        <v>7</v>
      </c>
      <c r="C26" s="52" t="s">
        <v>1617</v>
      </c>
      <c r="D26" s="15" t="s">
        <v>4261</v>
      </c>
    </row>
    <row r="27" spans="1:4" ht="165" x14ac:dyDescent="0.25">
      <c r="A27" s="15">
        <v>11757504</v>
      </c>
      <c r="B27" s="15">
        <v>8</v>
      </c>
      <c r="C27" s="52" t="s">
        <v>1618</v>
      </c>
      <c r="D27" s="15">
        <v>11</v>
      </c>
    </row>
    <row r="28" spans="1:4" ht="120" x14ac:dyDescent="0.25">
      <c r="A28" s="15">
        <v>11757504</v>
      </c>
      <c r="B28" s="15">
        <v>9</v>
      </c>
      <c r="C28" s="52" t="s">
        <v>1619</v>
      </c>
      <c r="D28" s="15" t="s">
        <v>4096</v>
      </c>
    </row>
    <row r="29" spans="1:4" ht="90" x14ac:dyDescent="0.25">
      <c r="A29" s="15">
        <v>11757504</v>
      </c>
      <c r="B29" s="15">
        <v>10</v>
      </c>
      <c r="C29" s="52" t="s">
        <v>1620</v>
      </c>
      <c r="D29" s="15" t="s">
        <v>4084</v>
      </c>
    </row>
    <row r="30" spans="1:4" ht="45" x14ac:dyDescent="0.25">
      <c r="A30" s="15">
        <v>11757504</v>
      </c>
      <c r="B30" s="15">
        <v>11</v>
      </c>
      <c r="C30" s="52" t="s">
        <v>1621</v>
      </c>
      <c r="D30" s="15" t="s">
        <v>4439</v>
      </c>
    </row>
    <row r="31" spans="1:4" ht="105" x14ac:dyDescent="0.25">
      <c r="A31" s="15">
        <v>11831541</v>
      </c>
      <c r="B31" s="15">
        <v>1</v>
      </c>
      <c r="C31" s="52" t="s">
        <v>1622</v>
      </c>
      <c r="D31" s="15" t="s">
        <v>4599</v>
      </c>
    </row>
    <row r="32" spans="1:4" ht="90" x14ac:dyDescent="0.25">
      <c r="A32" s="15">
        <v>11831541</v>
      </c>
      <c r="B32" s="15">
        <v>2</v>
      </c>
      <c r="C32" s="52" t="s">
        <v>1623</v>
      </c>
      <c r="D32" s="15" t="s">
        <v>4484</v>
      </c>
    </row>
    <row r="33" spans="1:4" ht="75" x14ac:dyDescent="0.25">
      <c r="A33" s="15">
        <v>11831541</v>
      </c>
      <c r="B33" s="15">
        <v>3</v>
      </c>
      <c r="C33" s="52" t="s">
        <v>1624</v>
      </c>
      <c r="D33" s="15" t="s">
        <v>4651</v>
      </c>
    </row>
    <row r="34" spans="1:4" ht="60" x14ac:dyDescent="0.25">
      <c r="A34" s="15">
        <v>11831541</v>
      </c>
      <c r="B34" s="15">
        <v>4</v>
      </c>
      <c r="C34" s="52" t="s">
        <v>1625</v>
      </c>
      <c r="D34" s="15" t="s">
        <v>4076</v>
      </c>
    </row>
    <row r="35" spans="1:4" ht="90" x14ac:dyDescent="0.25">
      <c r="A35" s="15">
        <v>11831541</v>
      </c>
      <c r="B35" s="15">
        <v>5</v>
      </c>
      <c r="C35" s="52" t="s">
        <v>1626</v>
      </c>
      <c r="D35" s="15" t="s">
        <v>4083</v>
      </c>
    </row>
    <row r="36" spans="1:4" ht="75" x14ac:dyDescent="0.25">
      <c r="A36" s="15">
        <v>11831541</v>
      </c>
      <c r="B36" s="15">
        <v>6</v>
      </c>
      <c r="C36" s="52" t="s">
        <v>1627</v>
      </c>
      <c r="D36" s="15" t="s">
        <v>4144</v>
      </c>
    </row>
    <row r="37" spans="1:4" ht="75" x14ac:dyDescent="0.25">
      <c r="A37" s="15">
        <v>11831541</v>
      </c>
      <c r="B37" s="15">
        <v>7</v>
      </c>
      <c r="C37" s="52" t="s">
        <v>1628</v>
      </c>
      <c r="D37" s="15" t="s">
        <v>4393</v>
      </c>
    </row>
    <row r="38" spans="1:4" ht="75" x14ac:dyDescent="0.25">
      <c r="A38" s="15">
        <v>11831541</v>
      </c>
      <c r="B38" s="15">
        <v>8</v>
      </c>
      <c r="C38" s="52" t="s">
        <v>1629</v>
      </c>
      <c r="D38" s="15" t="s">
        <v>4600</v>
      </c>
    </row>
    <row r="39" spans="1:4" ht="75" x14ac:dyDescent="0.25">
      <c r="A39" s="15">
        <v>11831541</v>
      </c>
      <c r="B39" s="15">
        <v>9</v>
      </c>
      <c r="C39" s="52" t="s">
        <v>1630</v>
      </c>
      <c r="D39" s="15" t="s">
        <v>4440</v>
      </c>
    </row>
    <row r="40" spans="1:4" ht="60" x14ac:dyDescent="0.25">
      <c r="A40" s="15">
        <v>11831541</v>
      </c>
      <c r="B40" s="15">
        <v>10</v>
      </c>
      <c r="C40" s="52" t="s">
        <v>1631</v>
      </c>
      <c r="D40" s="15" t="s">
        <v>4441</v>
      </c>
    </row>
    <row r="41" spans="1:4" ht="75" x14ac:dyDescent="0.25">
      <c r="A41" s="15">
        <v>11831541</v>
      </c>
      <c r="B41" s="15">
        <v>11</v>
      </c>
      <c r="C41" s="52" t="s">
        <v>1632</v>
      </c>
      <c r="D41" s="15" t="s">
        <v>4480</v>
      </c>
    </row>
    <row r="42" spans="1:4" ht="90" x14ac:dyDescent="0.25">
      <c r="A42" s="15">
        <v>11831541</v>
      </c>
      <c r="B42" s="15">
        <v>12</v>
      </c>
      <c r="C42" s="52" t="s">
        <v>1633</v>
      </c>
      <c r="D42" s="15" t="s">
        <v>4308</v>
      </c>
    </row>
    <row r="43" spans="1:4" ht="75" x14ac:dyDescent="0.25">
      <c r="A43" s="15">
        <v>11831541</v>
      </c>
      <c r="B43" s="15">
        <v>13</v>
      </c>
      <c r="C43" s="52" t="s">
        <v>1634</v>
      </c>
      <c r="D43" s="15" t="s">
        <v>4147</v>
      </c>
    </row>
    <row r="44" spans="1:4" ht="75" x14ac:dyDescent="0.25">
      <c r="A44" s="15">
        <v>11851646</v>
      </c>
      <c r="B44" s="15">
        <v>1</v>
      </c>
      <c r="C44" s="52" t="s">
        <v>1635</v>
      </c>
      <c r="D44" s="15" t="s">
        <v>4599</v>
      </c>
    </row>
    <row r="45" spans="1:4" ht="75" x14ac:dyDescent="0.25">
      <c r="A45" s="15">
        <v>11851646</v>
      </c>
      <c r="B45" s="15">
        <v>2</v>
      </c>
      <c r="C45" s="52" t="s">
        <v>1636</v>
      </c>
      <c r="D45" s="15" t="s">
        <v>4427</v>
      </c>
    </row>
    <row r="46" spans="1:4" ht="60" x14ac:dyDescent="0.25">
      <c r="A46" s="15">
        <v>11851646</v>
      </c>
      <c r="B46" s="15">
        <v>3</v>
      </c>
      <c r="C46" s="52" t="s">
        <v>1637</v>
      </c>
      <c r="D46" s="15" t="s">
        <v>4082</v>
      </c>
    </row>
    <row r="47" spans="1:4" ht="60" x14ac:dyDescent="0.25">
      <c r="A47" s="15">
        <v>11851646</v>
      </c>
      <c r="B47" s="15">
        <v>4</v>
      </c>
      <c r="C47" s="52" t="s">
        <v>1638</v>
      </c>
      <c r="D47" s="15" t="s">
        <v>4393</v>
      </c>
    </row>
    <row r="48" spans="1:4" ht="105" x14ac:dyDescent="0.25">
      <c r="A48" s="15">
        <v>11851646</v>
      </c>
      <c r="B48" s="15">
        <v>5</v>
      </c>
      <c r="C48" s="52" t="s">
        <v>1639</v>
      </c>
      <c r="D48" s="15" t="s">
        <v>4142</v>
      </c>
    </row>
    <row r="49" spans="1:6" ht="135" x14ac:dyDescent="0.25">
      <c r="A49" s="15">
        <v>11851646</v>
      </c>
      <c r="B49" s="15">
        <v>6</v>
      </c>
      <c r="C49" s="52" t="s">
        <v>1640</v>
      </c>
      <c r="D49" s="15" t="s">
        <v>4089</v>
      </c>
      <c r="E49" s="52" t="s">
        <v>1641</v>
      </c>
      <c r="F49" s="15" t="s">
        <v>4672</v>
      </c>
    </row>
    <row r="50" spans="1:6" ht="105" x14ac:dyDescent="0.25">
      <c r="A50" s="15">
        <v>11851646</v>
      </c>
      <c r="B50" s="15">
        <v>7</v>
      </c>
      <c r="C50" s="52" t="s">
        <v>1642</v>
      </c>
      <c r="D50" s="15" t="s">
        <v>4077</v>
      </c>
    </row>
    <row r="51" spans="1:6" ht="90" x14ac:dyDescent="0.25">
      <c r="A51" s="15">
        <v>11851646</v>
      </c>
      <c r="B51" s="15">
        <v>8</v>
      </c>
      <c r="C51" s="52" t="s">
        <v>1643</v>
      </c>
      <c r="D51" s="15" t="s">
        <v>4442</v>
      </c>
    </row>
    <row r="52" spans="1:6" ht="60" x14ac:dyDescent="0.25">
      <c r="A52" s="15">
        <v>11903102</v>
      </c>
      <c r="B52" s="15">
        <v>1</v>
      </c>
      <c r="C52" s="52" t="s">
        <v>1644</v>
      </c>
      <c r="D52" s="15" t="s">
        <v>4084</v>
      </c>
    </row>
    <row r="53" spans="1:6" ht="60" x14ac:dyDescent="0.25">
      <c r="A53" s="15">
        <v>11903102</v>
      </c>
      <c r="B53" s="15">
        <v>2</v>
      </c>
      <c r="C53" s="52" t="s">
        <v>1645</v>
      </c>
      <c r="D53" s="15" t="s">
        <v>4443</v>
      </c>
    </row>
    <row r="54" spans="1:6" ht="45" x14ac:dyDescent="0.25">
      <c r="A54" s="15">
        <v>11903102</v>
      </c>
      <c r="B54" s="15">
        <v>3</v>
      </c>
      <c r="C54" s="52" t="s">
        <v>1646</v>
      </c>
      <c r="D54" s="15" t="s">
        <v>4284</v>
      </c>
    </row>
    <row r="55" spans="1:6" ht="105" x14ac:dyDescent="0.25">
      <c r="A55" s="15">
        <v>11903102</v>
      </c>
      <c r="B55" s="15">
        <v>4</v>
      </c>
      <c r="C55" s="52" t="s">
        <v>1647</v>
      </c>
      <c r="D55" s="15" t="s">
        <v>4444</v>
      </c>
    </row>
    <row r="56" spans="1:6" ht="75" x14ac:dyDescent="0.25">
      <c r="A56" s="15">
        <v>11903102</v>
      </c>
      <c r="B56" s="15">
        <v>5</v>
      </c>
      <c r="C56" s="52" t="s">
        <v>1648</v>
      </c>
      <c r="D56" s="15" t="s">
        <v>4263</v>
      </c>
    </row>
    <row r="57" spans="1:6" ht="60" x14ac:dyDescent="0.25">
      <c r="A57" s="15">
        <v>11903102</v>
      </c>
      <c r="B57" s="15">
        <v>6</v>
      </c>
      <c r="C57" s="52" t="s">
        <v>1649</v>
      </c>
      <c r="D57" s="15" t="s">
        <v>4083</v>
      </c>
    </row>
    <row r="58" spans="1:6" ht="135" x14ac:dyDescent="0.25">
      <c r="A58" s="15">
        <v>11903102</v>
      </c>
      <c r="B58" s="15">
        <v>7</v>
      </c>
      <c r="C58" s="52" t="s">
        <v>1650</v>
      </c>
      <c r="D58" s="15" t="s">
        <v>4688</v>
      </c>
    </row>
    <row r="59" spans="1:6" ht="75" x14ac:dyDescent="0.25">
      <c r="A59" s="15">
        <v>11903102</v>
      </c>
      <c r="B59" s="15">
        <v>8</v>
      </c>
      <c r="C59" s="52" t="s">
        <v>1651</v>
      </c>
      <c r="D59" s="15" t="s">
        <v>4119</v>
      </c>
    </row>
    <row r="60" spans="1:6" ht="75" x14ac:dyDescent="0.25">
      <c r="A60" s="15">
        <v>11903102</v>
      </c>
      <c r="B60" s="15">
        <v>9</v>
      </c>
      <c r="C60" s="52" t="s">
        <v>1652</v>
      </c>
      <c r="D60" s="15" t="s">
        <v>4077</v>
      </c>
    </row>
    <row r="61" spans="1:6" ht="105" x14ac:dyDescent="0.25">
      <c r="A61" s="15">
        <v>11903102</v>
      </c>
      <c r="B61" s="15">
        <v>10</v>
      </c>
      <c r="C61" s="52" t="s">
        <v>1653</v>
      </c>
      <c r="D61" s="15" t="s">
        <v>4445</v>
      </c>
    </row>
    <row r="62" spans="1:6" ht="60" x14ac:dyDescent="0.25">
      <c r="A62" s="15">
        <v>11926786</v>
      </c>
      <c r="B62" s="15">
        <v>1</v>
      </c>
      <c r="C62" s="52" t="s">
        <v>1654</v>
      </c>
      <c r="D62" s="15" t="s">
        <v>4084</v>
      </c>
    </row>
    <row r="63" spans="1:6" ht="75" x14ac:dyDescent="0.25">
      <c r="A63" s="15">
        <v>11926786</v>
      </c>
      <c r="B63" s="15">
        <v>2</v>
      </c>
      <c r="C63" s="52" t="s">
        <v>1655</v>
      </c>
      <c r="D63" s="15">
        <v>11</v>
      </c>
    </row>
    <row r="64" spans="1:6" ht="75" x14ac:dyDescent="0.25">
      <c r="A64" s="15">
        <v>11926786</v>
      </c>
      <c r="B64" s="15">
        <v>3</v>
      </c>
      <c r="C64" s="52" t="s">
        <v>1656</v>
      </c>
      <c r="D64" s="15" t="s">
        <v>4109</v>
      </c>
    </row>
    <row r="65" spans="1:6" ht="75" x14ac:dyDescent="0.25">
      <c r="A65" s="15">
        <v>11926786</v>
      </c>
      <c r="B65" s="15">
        <v>4</v>
      </c>
      <c r="C65" s="52" t="s">
        <v>1657</v>
      </c>
      <c r="D65" s="15" t="s">
        <v>4276</v>
      </c>
    </row>
    <row r="66" spans="1:6" ht="30" x14ac:dyDescent="0.25">
      <c r="A66" s="15">
        <v>11926786</v>
      </c>
      <c r="B66" s="15">
        <v>5</v>
      </c>
      <c r="C66" s="52" t="s">
        <v>1658</v>
      </c>
      <c r="D66" s="15" t="s">
        <v>4253</v>
      </c>
    </row>
    <row r="67" spans="1:6" x14ac:dyDescent="0.25">
      <c r="A67" s="15">
        <v>11926786</v>
      </c>
      <c r="B67" s="15">
        <v>6</v>
      </c>
      <c r="C67" s="52" t="s">
        <v>1659</v>
      </c>
      <c r="D67" s="15" t="s">
        <v>4287</v>
      </c>
    </row>
    <row r="68" spans="1:6" ht="150" x14ac:dyDescent="0.25">
      <c r="A68" s="15">
        <v>11926786</v>
      </c>
      <c r="B68" s="15">
        <v>7</v>
      </c>
      <c r="C68" s="52" t="s">
        <v>1660</v>
      </c>
      <c r="D68" s="15" t="s">
        <v>4097</v>
      </c>
    </row>
    <row r="69" spans="1:6" ht="60" x14ac:dyDescent="0.25">
      <c r="A69" s="15">
        <v>11926786</v>
      </c>
      <c r="B69" s="15">
        <v>8</v>
      </c>
      <c r="C69" s="52" t="s">
        <v>1661</v>
      </c>
      <c r="D69" s="15">
        <v>11</v>
      </c>
    </row>
    <row r="70" spans="1:6" ht="105" x14ac:dyDescent="0.25">
      <c r="A70" s="15">
        <v>11926786</v>
      </c>
      <c r="B70" s="15">
        <v>9</v>
      </c>
      <c r="C70" s="52" t="s">
        <v>1662</v>
      </c>
      <c r="D70" s="15" t="s">
        <v>4082</v>
      </c>
    </row>
    <row r="71" spans="1:6" ht="150" x14ac:dyDescent="0.25">
      <c r="A71" s="15">
        <v>11926786</v>
      </c>
      <c r="B71" s="15">
        <v>10</v>
      </c>
      <c r="C71" s="52" t="s">
        <v>1663</v>
      </c>
      <c r="D71" s="15" t="s">
        <v>4263</v>
      </c>
    </row>
    <row r="72" spans="1:6" ht="135" x14ac:dyDescent="0.25">
      <c r="A72" s="15">
        <v>11926786</v>
      </c>
      <c r="B72" s="15">
        <v>11</v>
      </c>
      <c r="C72" s="52" t="s">
        <v>1664</v>
      </c>
      <c r="D72" s="15" t="s">
        <v>4096</v>
      </c>
    </row>
    <row r="73" spans="1:6" ht="75" x14ac:dyDescent="0.25">
      <c r="A73" s="15">
        <v>11926786</v>
      </c>
      <c r="B73" s="15">
        <v>12</v>
      </c>
      <c r="C73" s="52" t="s">
        <v>1665</v>
      </c>
      <c r="D73" s="15" t="s">
        <v>4119</v>
      </c>
      <c r="E73" s="52" t="s">
        <v>1666</v>
      </c>
      <c r="F73" s="15" t="s">
        <v>4173</v>
      </c>
    </row>
    <row r="74" spans="1:6" ht="135" x14ac:dyDescent="0.25">
      <c r="A74" s="15">
        <v>11926786</v>
      </c>
      <c r="B74" s="15">
        <v>13</v>
      </c>
      <c r="C74" s="52" t="s">
        <v>1667</v>
      </c>
      <c r="D74" s="15" t="s">
        <v>4096</v>
      </c>
    </row>
    <row r="75" spans="1:6" ht="210" x14ac:dyDescent="0.25">
      <c r="A75" s="15">
        <v>11926786</v>
      </c>
      <c r="B75" s="15">
        <v>14</v>
      </c>
      <c r="C75" s="52" t="s">
        <v>1668</v>
      </c>
      <c r="D75" s="15" t="s">
        <v>4096</v>
      </c>
    </row>
    <row r="76" spans="1:6" ht="30" x14ac:dyDescent="0.25">
      <c r="A76" s="15">
        <v>11926786</v>
      </c>
      <c r="B76" s="15">
        <v>15</v>
      </c>
      <c r="C76" s="52" t="s">
        <v>1669</v>
      </c>
      <c r="D76" s="15" t="s">
        <v>4090</v>
      </c>
    </row>
    <row r="77" spans="1:6" ht="195" x14ac:dyDescent="0.25">
      <c r="A77" s="15">
        <v>11926786</v>
      </c>
      <c r="B77" s="15">
        <v>16</v>
      </c>
      <c r="C77" s="52" t="s">
        <v>1670</v>
      </c>
      <c r="D77" s="15" t="s">
        <v>4689</v>
      </c>
    </row>
    <row r="78" spans="1:6" ht="60" x14ac:dyDescent="0.25">
      <c r="A78" s="15">
        <v>12087353</v>
      </c>
      <c r="B78" s="15">
        <v>1</v>
      </c>
      <c r="C78" s="52" t="s">
        <v>1671</v>
      </c>
      <c r="D78" s="15" t="s">
        <v>4084</v>
      </c>
    </row>
    <row r="79" spans="1:6" ht="75" x14ac:dyDescent="0.25">
      <c r="A79" s="15">
        <v>12087353</v>
      </c>
      <c r="B79" s="15">
        <v>2</v>
      </c>
      <c r="C79" s="52" t="s">
        <v>1672</v>
      </c>
      <c r="D79" s="15" t="s">
        <v>4104</v>
      </c>
    </row>
    <row r="80" spans="1:6" ht="75" x14ac:dyDescent="0.25">
      <c r="A80" s="15">
        <v>12087353</v>
      </c>
      <c r="B80" s="15">
        <v>3</v>
      </c>
      <c r="C80" s="52" t="s">
        <v>1673</v>
      </c>
      <c r="D80" s="15" t="s">
        <v>4139</v>
      </c>
    </row>
    <row r="81" spans="1:6" ht="105" x14ac:dyDescent="0.25">
      <c r="A81" s="15">
        <v>12087353</v>
      </c>
      <c r="B81" s="15">
        <v>4</v>
      </c>
      <c r="C81" s="52" t="s">
        <v>1674</v>
      </c>
      <c r="D81" s="15" t="s">
        <v>4276</v>
      </c>
    </row>
    <row r="82" spans="1:6" ht="180" x14ac:dyDescent="0.25">
      <c r="A82" s="15">
        <v>12087353</v>
      </c>
      <c r="B82" s="15">
        <v>5</v>
      </c>
      <c r="C82" s="52" t="s">
        <v>1675</v>
      </c>
      <c r="D82" s="15" t="s">
        <v>4103</v>
      </c>
    </row>
    <row r="83" spans="1:6" ht="180" x14ac:dyDescent="0.25">
      <c r="A83" s="15">
        <v>12087353</v>
      </c>
      <c r="B83" s="15">
        <v>6</v>
      </c>
      <c r="C83" s="52" t="s">
        <v>1676</v>
      </c>
      <c r="D83" s="15" t="s">
        <v>4269</v>
      </c>
    </row>
    <row r="84" spans="1:6" ht="45" x14ac:dyDescent="0.25">
      <c r="A84" s="15">
        <v>12087353</v>
      </c>
      <c r="B84" s="15">
        <v>7</v>
      </c>
      <c r="C84" s="52" t="s">
        <v>1677</v>
      </c>
      <c r="D84" s="15">
        <v>11</v>
      </c>
    </row>
    <row r="85" spans="1:6" ht="30" x14ac:dyDescent="0.25">
      <c r="A85" s="15">
        <v>12087353</v>
      </c>
      <c r="B85" s="15">
        <v>8</v>
      </c>
      <c r="C85" s="52" t="s">
        <v>1678</v>
      </c>
      <c r="D85" s="15" t="s">
        <v>4097</v>
      </c>
    </row>
    <row r="86" spans="1:6" ht="90" x14ac:dyDescent="0.25">
      <c r="A86" s="15">
        <v>12087353</v>
      </c>
      <c r="B86" s="15">
        <v>9</v>
      </c>
      <c r="C86" s="52" t="s">
        <v>1679</v>
      </c>
      <c r="D86" s="15" t="s">
        <v>4077</v>
      </c>
    </row>
    <row r="87" spans="1:6" ht="105" x14ac:dyDescent="0.25">
      <c r="A87" s="15">
        <v>12087353</v>
      </c>
      <c r="B87" s="15">
        <v>10</v>
      </c>
      <c r="C87" s="52" t="s">
        <v>1680</v>
      </c>
      <c r="D87" s="15" t="s">
        <v>4084</v>
      </c>
    </row>
    <row r="88" spans="1:6" ht="135" x14ac:dyDescent="0.25">
      <c r="A88" s="15">
        <v>12087353</v>
      </c>
      <c r="B88" s="15">
        <v>11</v>
      </c>
      <c r="C88" s="52" t="s">
        <v>1681</v>
      </c>
      <c r="D88" s="15" t="s">
        <v>4357</v>
      </c>
    </row>
    <row r="89" spans="1:6" ht="45" x14ac:dyDescent="0.25">
      <c r="A89" s="15">
        <v>12087353</v>
      </c>
      <c r="B89" s="15">
        <v>12</v>
      </c>
      <c r="C89" s="52" t="s">
        <v>1682</v>
      </c>
      <c r="D89" s="15" t="s">
        <v>4446</v>
      </c>
    </row>
    <row r="90" spans="1:6" ht="45" x14ac:dyDescent="0.25">
      <c r="A90" s="15">
        <v>12091771</v>
      </c>
      <c r="B90" s="15">
        <v>1</v>
      </c>
      <c r="C90" s="52" t="s">
        <v>1683</v>
      </c>
      <c r="D90" s="15" t="s">
        <v>4397</v>
      </c>
    </row>
    <row r="91" spans="1:6" ht="105" x14ac:dyDescent="0.25">
      <c r="A91" s="15">
        <v>12091771</v>
      </c>
      <c r="B91" s="15">
        <v>2</v>
      </c>
      <c r="C91" s="52" t="s">
        <v>1684</v>
      </c>
      <c r="D91" s="15" t="s">
        <v>4447</v>
      </c>
    </row>
    <row r="92" spans="1:6" ht="180" x14ac:dyDescent="0.25">
      <c r="A92" s="15">
        <v>12091771</v>
      </c>
      <c r="B92" s="15">
        <v>3</v>
      </c>
      <c r="C92" s="52" t="s">
        <v>1685</v>
      </c>
      <c r="D92" s="15" t="s">
        <v>4447</v>
      </c>
    </row>
    <row r="93" spans="1:6" ht="60" x14ac:dyDescent="0.25">
      <c r="A93" s="15">
        <v>12091771</v>
      </c>
      <c r="B93" s="15">
        <v>4</v>
      </c>
      <c r="C93" s="52" t="s">
        <v>1686</v>
      </c>
      <c r="D93" s="15" t="s">
        <v>4210</v>
      </c>
    </row>
    <row r="94" spans="1:6" ht="105" x14ac:dyDescent="0.25">
      <c r="A94" s="15">
        <v>12091771</v>
      </c>
      <c r="B94" s="15">
        <v>5</v>
      </c>
      <c r="C94" s="52" t="s">
        <v>1687</v>
      </c>
      <c r="D94" s="15" t="s">
        <v>4447</v>
      </c>
      <c r="E94" s="52" t="s">
        <v>1688</v>
      </c>
      <c r="F94" s="15" t="s">
        <v>4486</v>
      </c>
    </row>
    <row r="95" spans="1:6" ht="75" x14ac:dyDescent="0.25">
      <c r="A95" s="15">
        <v>12091771</v>
      </c>
      <c r="B95" s="15">
        <v>6</v>
      </c>
      <c r="C95" s="52" t="s">
        <v>1689</v>
      </c>
      <c r="D95" s="15" t="s">
        <v>4210</v>
      </c>
    </row>
    <row r="96" spans="1:6" ht="45" x14ac:dyDescent="0.25">
      <c r="A96" s="15">
        <v>12091771</v>
      </c>
      <c r="B96" s="15">
        <v>7</v>
      </c>
      <c r="C96" s="52" t="s">
        <v>1690</v>
      </c>
      <c r="D96" s="15" t="s">
        <v>4448</v>
      </c>
      <c r="E96" s="52" t="s">
        <v>1691</v>
      </c>
      <c r="F96" s="15" t="s">
        <v>4176</v>
      </c>
    </row>
    <row r="97" spans="1:4" ht="60" x14ac:dyDescent="0.25">
      <c r="A97" s="15">
        <v>12091771</v>
      </c>
      <c r="B97" s="15">
        <v>8</v>
      </c>
      <c r="C97" s="52" t="s">
        <v>1692</v>
      </c>
      <c r="D97" s="15" t="s">
        <v>4215</v>
      </c>
    </row>
    <row r="98" spans="1:4" ht="165" x14ac:dyDescent="0.25">
      <c r="A98" s="15">
        <v>12091771</v>
      </c>
      <c r="B98" s="15">
        <v>9</v>
      </c>
      <c r="C98" s="52" t="s">
        <v>1693</v>
      </c>
      <c r="D98" s="15" t="s">
        <v>4485</v>
      </c>
    </row>
    <row r="99" spans="1:4" ht="195" x14ac:dyDescent="0.25">
      <c r="A99" s="15">
        <v>12091771</v>
      </c>
      <c r="B99" s="15">
        <v>10</v>
      </c>
      <c r="C99" s="52" t="s">
        <v>1694</v>
      </c>
      <c r="D99" s="15" t="s">
        <v>4297</v>
      </c>
    </row>
    <row r="100" spans="1:4" ht="150" x14ac:dyDescent="0.25">
      <c r="A100" s="15">
        <v>12091771</v>
      </c>
      <c r="B100" s="15">
        <v>11</v>
      </c>
      <c r="C100" s="52" t="s">
        <v>1695</v>
      </c>
      <c r="D100" s="15" t="s">
        <v>4444</v>
      </c>
    </row>
    <row r="101" spans="1:4" ht="120" x14ac:dyDescent="0.25">
      <c r="A101" s="15">
        <v>12091771</v>
      </c>
      <c r="B101" s="15">
        <v>12</v>
      </c>
      <c r="C101" s="52" t="s">
        <v>1696</v>
      </c>
      <c r="D101" s="15" t="s">
        <v>4091</v>
      </c>
    </row>
    <row r="102" spans="1:4" ht="105" x14ac:dyDescent="0.25">
      <c r="A102" s="15">
        <v>12172503</v>
      </c>
      <c r="B102" s="15">
        <v>1</v>
      </c>
      <c r="C102" s="52" t="s">
        <v>1697</v>
      </c>
      <c r="D102" s="15" t="s">
        <v>4084</v>
      </c>
    </row>
    <row r="103" spans="1:4" ht="120" x14ac:dyDescent="0.25">
      <c r="A103" s="15">
        <v>12172503</v>
      </c>
      <c r="B103" s="15">
        <v>2</v>
      </c>
      <c r="C103" s="52" t="s">
        <v>1698</v>
      </c>
      <c r="D103" s="15" t="s">
        <v>4276</v>
      </c>
    </row>
    <row r="104" spans="1:4" ht="90" x14ac:dyDescent="0.25">
      <c r="A104" s="15">
        <v>12172503</v>
      </c>
      <c r="B104" s="15">
        <v>3</v>
      </c>
      <c r="C104" s="52" t="s">
        <v>1699</v>
      </c>
      <c r="D104" s="15">
        <v>11</v>
      </c>
    </row>
    <row r="105" spans="1:4" ht="105" x14ac:dyDescent="0.25">
      <c r="A105" s="15">
        <v>12172503</v>
      </c>
      <c r="B105" s="15">
        <v>4</v>
      </c>
      <c r="C105" s="52" t="s">
        <v>1700</v>
      </c>
      <c r="D105" s="15" t="s">
        <v>4082</v>
      </c>
    </row>
    <row r="106" spans="1:4" ht="60" x14ac:dyDescent="0.25">
      <c r="A106" s="15">
        <v>12172503</v>
      </c>
      <c r="B106" s="15">
        <v>5</v>
      </c>
      <c r="C106" s="52" t="s">
        <v>1701</v>
      </c>
      <c r="D106" s="15" t="s">
        <v>4419</v>
      </c>
    </row>
    <row r="107" spans="1:4" ht="75" x14ac:dyDescent="0.25">
      <c r="A107" s="15">
        <v>12172503</v>
      </c>
      <c r="B107" s="15">
        <v>6</v>
      </c>
      <c r="C107" s="52" t="s">
        <v>1702</v>
      </c>
      <c r="D107" s="15" t="s">
        <v>4126</v>
      </c>
    </row>
    <row r="108" spans="1:4" ht="45" x14ac:dyDescent="0.25">
      <c r="A108" s="15">
        <v>12172503</v>
      </c>
      <c r="B108" s="15">
        <v>7</v>
      </c>
      <c r="C108" s="52" t="s">
        <v>1703</v>
      </c>
      <c r="D108" s="15" t="s">
        <v>4097</v>
      </c>
    </row>
    <row r="109" spans="1:4" ht="30" x14ac:dyDescent="0.25">
      <c r="A109" s="15">
        <v>12172503</v>
      </c>
      <c r="B109" s="15">
        <v>8</v>
      </c>
      <c r="C109" s="52" t="s">
        <v>1704</v>
      </c>
      <c r="D109" s="15" t="s">
        <v>4076</v>
      </c>
    </row>
    <row r="110" spans="1:4" ht="45" x14ac:dyDescent="0.25">
      <c r="A110" s="15">
        <v>12172503</v>
      </c>
      <c r="B110" s="15">
        <v>9</v>
      </c>
      <c r="C110" s="52" t="s">
        <v>1705</v>
      </c>
      <c r="D110" s="15" t="s">
        <v>4097</v>
      </c>
    </row>
    <row r="111" spans="1:4" ht="45" x14ac:dyDescent="0.25">
      <c r="A111" s="15">
        <v>12172503</v>
      </c>
      <c r="B111" s="15">
        <v>10</v>
      </c>
      <c r="C111" s="52" t="s">
        <v>1706</v>
      </c>
      <c r="D111" s="15" t="s">
        <v>4076</v>
      </c>
    </row>
    <row r="112" spans="1:4" ht="30" x14ac:dyDescent="0.25">
      <c r="A112" s="15">
        <v>12172503</v>
      </c>
      <c r="B112" s="15">
        <v>11</v>
      </c>
      <c r="C112" s="52" t="s">
        <v>1707</v>
      </c>
      <c r="D112" s="15" t="s">
        <v>4087</v>
      </c>
    </row>
    <row r="113" spans="1:6" ht="105" x14ac:dyDescent="0.25">
      <c r="A113" s="15">
        <v>12172503</v>
      </c>
      <c r="B113" s="15">
        <v>12</v>
      </c>
      <c r="C113" s="52" t="s">
        <v>1708</v>
      </c>
      <c r="D113" s="15" t="s">
        <v>4158</v>
      </c>
    </row>
    <row r="114" spans="1:6" ht="45" x14ac:dyDescent="0.25">
      <c r="A114" s="15">
        <v>12172503</v>
      </c>
      <c r="B114" s="15">
        <v>13</v>
      </c>
      <c r="C114" s="52" t="s">
        <v>1709</v>
      </c>
      <c r="D114" s="15" t="s">
        <v>4297</v>
      </c>
    </row>
    <row r="115" spans="1:6" ht="150" x14ac:dyDescent="0.25">
      <c r="A115" s="15">
        <v>12182260</v>
      </c>
      <c r="B115" s="15">
        <v>1</v>
      </c>
      <c r="C115" s="52" t="s">
        <v>1710</v>
      </c>
      <c r="D115" s="15" t="s">
        <v>4616</v>
      </c>
    </row>
    <row r="116" spans="1:6" ht="135" x14ac:dyDescent="0.25">
      <c r="A116" s="15">
        <v>12182260</v>
      </c>
      <c r="B116" s="15">
        <v>2</v>
      </c>
      <c r="C116" s="52" t="s">
        <v>1711</v>
      </c>
      <c r="D116" s="15" t="s">
        <v>4109</v>
      </c>
    </row>
    <row r="117" spans="1:6" ht="60" x14ac:dyDescent="0.25">
      <c r="A117" s="15">
        <v>12182260</v>
      </c>
      <c r="B117" s="15">
        <v>3</v>
      </c>
      <c r="C117" s="52" t="s">
        <v>1712</v>
      </c>
      <c r="D117" s="15" t="s">
        <v>4449</v>
      </c>
    </row>
    <row r="118" spans="1:6" ht="120" x14ac:dyDescent="0.25">
      <c r="A118" s="15">
        <v>12182260</v>
      </c>
      <c r="B118" s="15">
        <v>4</v>
      </c>
      <c r="C118" s="52" t="s">
        <v>1713</v>
      </c>
      <c r="D118" s="15" t="s">
        <v>4104</v>
      </c>
    </row>
    <row r="119" spans="1:6" ht="135" x14ac:dyDescent="0.25">
      <c r="A119" s="15">
        <v>12182260</v>
      </c>
      <c r="B119" s="15">
        <v>5</v>
      </c>
      <c r="C119" s="52" t="s">
        <v>1714</v>
      </c>
      <c r="D119" s="15" t="s">
        <v>4263</v>
      </c>
    </row>
    <row r="120" spans="1:6" ht="60" x14ac:dyDescent="0.25">
      <c r="A120" s="15">
        <v>12182260</v>
      </c>
      <c r="B120" s="15">
        <v>6</v>
      </c>
      <c r="C120" s="52" t="s">
        <v>1715</v>
      </c>
      <c r="D120" s="15" t="s">
        <v>4263</v>
      </c>
    </row>
    <row r="121" spans="1:6" ht="150" x14ac:dyDescent="0.25">
      <c r="A121" s="15">
        <v>12182260</v>
      </c>
      <c r="B121" s="15">
        <v>7</v>
      </c>
      <c r="C121" s="52" t="s">
        <v>1716</v>
      </c>
      <c r="D121" s="15" t="s">
        <v>4412</v>
      </c>
    </row>
    <row r="122" spans="1:6" ht="45" x14ac:dyDescent="0.25">
      <c r="A122" s="15">
        <v>12182260</v>
      </c>
      <c r="B122" s="15">
        <v>8</v>
      </c>
      <c r="C122" s="52" t="s">
        <v>1717</v>
      </c>
      <c r="D122" s="15" t="s">
        <v>4241</v>
      </c>
    </row>
    <row r="123" spans="1:6" ht="75" x14ac:dyDescent="0.25">
      <c r="A123" s="15">
        <v>12182260</v>
      </c>
      <c r="B123" s="15">
        <v>9</v>
      </c>
      <c r="C123" s="52" t="s">
        <v>1718</v>
      </c>
      <c r="D123" s="15" t="s">
        <v>4126</v>
      </c>
    </row>
    <row r="124" spans="1:6" ht="60" x14ac:dyDescent="0.25">
      <c r="A124" s="15">
        <v>12182260</v>
      </c>
      <c r="B124" s="15">
        <v>10</v>
      </c>
      <c r="C124" s="52" t="s">
        <v>1719</v>
      </c>
      <c r="D124" s="15" t="s">
        <v>4397</v>
      </c>
    </row>
    <row r="125" spans="1:6" ht="75" x14ac:dyDescent="0.25">
      <c r="A125" s="15">
        <v>12182260</v>
      </c>
      <c r="B125" s="15">
        <v>11</v>
      </c>
      <c r="C125" s="52" t="s">
        <v>1720</v>
      </c>
      <c r="D125" s="15" t="s">
        <v>4082</v>
      </c>
    </row>
    <row r="126" spans="1:6" ht="75" x14ac:dyDescent="0.25">
      <c r="A126" s="15">
        <v>12182260</v>
      </c>
      <c r="B126" s="15">
        <v>12</v>
      </c>
      <c r="C126" s="52" t="s">
        <v>1721</v>
      </c>
      <c r="D126" s="15" t="s">
        <v>4087</v>
      </c>
    </row>
    <row r="127" spans="1:6" ht="105" x14ac:dyDescent="0.25">
      <c r="A127" s="15">
        <v>12182260</v>
      </c>
      <c r="B127" s="15">
        <v>13</v>
      </c>
      <c r="C127" s="52" t="s">
        <v>1722</v>
      </c>
      <c r="D127" s="15" t="s">
        <v>4116</v>
      </c>
    </row>
    <row r="128" spans="1:6" ht="255" x14ac:dyDescent="0.25">
      <c r="A128" s="15">
        <v>12182260</v>
      </c>
      <c r="B128" s="15">
        <v>14</v>
      </c>
      <c r="C128" s="52" t="s">
        <v>1723</v>
      </c>
      <c r="D128" s="15" t="s">
        <v>4090</v>
      </c>
      <c r="E128" s="52" t="s">
        <v>1724</v>
      </c>
      <c r="F128" s="15" t="s">
        <v>4487</v>
      </c>
    </row>
    <row r="129" spans="1:4" ht="45" x14ac:dyDescent="0.25">
      <c r="A129" s="15">
        <v>12182260</v>
      </c>
      <c r="B129" s="15">
        <v>15</v>
      </c>
      <c r="C129" s="52" t="s">
        <v>1725</v>
      </c>
      <c r="D129" s="15" t="s">
        <v>4397</v>
      </c>
    </row>
    <row r="130" spans="1:4" ht="135" x14ac:dyDescent="0.25">
      <c r="A130" s="15">
        <v>12182260</v>
      </c>
      <c r="B130" s="15">
        <v>16</v>
      </c>
      <c r="C130" s="52" t="s">
        <v>1726</v>
      </c>
      <c r="D130" s="15" t="s">
        <v>4450</v>
      </c>
    </row>
    <row r="131" spans="1:4" ht="90" x14ac:dyDescent="0.25">
      <c r="A131" s="15">
        <v>12190161</v>
      </c>
      <c r="B131" s="15">
        <v>1</v>
      </c>
      <c r="C131" s="52" t="s">
        <v>1727</v>
      </c>
      <c r="D131" s="15" t="s">
        <v>4690</v>
      </c>
    </row>
    <row r="132" spans="1:4" ht="195" x14ac:dyDescent="0.25">
      <c r="A132" s="15">
        <v>12190161</v>
      </c>
      <c r="B132" s="15">
        <v>2</v>
      </c>
      <c r="C132" s="52" t="s">
        <v>1728</v>
      </c>
      <c r="D132" s="15" t="s">
        <v>4687</v>
      </c>
    </row>
    <row r="133" spans="1:4" ht="105" x14ac:dyDescent="0.25">
      <c r="A133" s="15">
        <v>12190161</v>
      </c>
      <c r="B133" s="15">
        <v>3</v>
      </c>
      <c r="C133" s="52" t="s">
        <v>1729</v>
      </c>
      <c r="D133" s="15" t="s">
        <v>4126</v>
      </c>
    </row>
    <row r="134" spans="1:4" ht="90" x14ac:dyDescent="0.25">
      <c r="A134" s="15">
        <v>12190161</v>
      </c>
      <c r="B134" s="15">
        <v>4</v>
      </c>
      <c r="C134" s="52" t="s">
        <v>1730</v>
      </c>
      <c r="D134" s="15">
        <v>11</v>
      </c>
    </row>
    <row r="135" spans="1:4" ht="75" x14ac:dyDescent="0.25">
      <c r="A135" s="15">
        <v>12190161</v>
      </c>
      <c r="B135" s="15">
        <v>5</v>
      </c>
      <c r="C135" s="52" t="s">
        <v>1731</v>
      </c>
      <c r="D135" s="15" t="s">
        <v>4082</v>
      </c>
    </row>
    <row r="136" spans="1:4" ht="45" x14ac:dyDescent="0.25">
      <c r="A136" s="15">
        <v>12190161</v>
      </c>
      <c r="B136" s="15">
        <v>6</v>
      </c>
      <c r="C136" s="52" t="s">
        <v>1732</v>
      </c>
      <c r="D136" s="15">
        <v>11</v>
      </c>
    </row>
    <row r="137" spans="1:4" ht="60" x14ac:dyDescent="0.25">
      <c r="A137" s="15">
        <v>12190161</v>
      </c>
      <c r="B137" s="15">
        <v>7</v>
      </c>
      <c r="C137" s="52" t="s">
        <v>1733</v>
      </c>
      <c r="D137" s="15" t="s">
        <v>4126</v>
      </c>
    </row>
    <row r="138" spans="1:4" ht="180.75" customHeight="1" x14ac:dyDescent="0.25">
      <c r="A138" s="15">
        <v>12190161</v>
      </c>
      <c r="B138" s="15">
        <v>8</v>
      </c>
      <c r="C138" s="52" t="s">
        <v>1734</v>
      </c>
      <c r="D138" s="15">
        <v>11</v>
      </c>
    </row>
    <row r="139" spans="1:4" ht="255" x14ac:dyDescent="0.25">
      <c r="A139" s="15">
        <v>12190161</v>
      </c>
      <c r="B139" s="15">
        <v>9</v>
      </c>
      <c r="C139" s="52" t="s">
        <v>1735</v>
      </c>
      <c r="D139" s="15" t="s">
        <v>4451</v>
      </c>
    </row>
    <row r="140" spans="1:4" ht="75" x14ac:dyDescent="0.25">
      <c r="A140" s="15">
        <v>12190161</v>
      </c>
      <c r="B140" s="15">
        <v>10</v>
      </c>
      <c r="C140" s="52" t="s">
        <v>1736</v>
      </c>
      <c r="D140" s="15" t="s">
        <v>4397</v>
      </c>
    </row>
    <row r="141" spans="1:4" ht="135" x14ac:dyDescent="0.25">
      <c r="A141" s="15">
        <v>12190161</v>
      </c>
      <c r="B141" s="15">
        <v>11</v>
      </c>
      <c r="C141" s="52" t="s">
        <v>1737</v>
      </c>
      <c r="D141" s="15" t="s">
        <v>4452</v>
      </c>
    </row>
    <row r="142" spans="1:4" ht="75" x14ac:dyDescent="0.25">
      <c r="A142" s="15">
        <v>12236851</v>
      </c>
      <c r="B142" s="15">
        <v>1</v>
      </c>
      <c r="C142" s="52" t="s">
        <v>1738</v>
      </c>
      <c r="D142" s="15" t="s">
        <v>4088</v>
      </c>
    </row>
    <row r="143" spans="1:4" ht="120" x14ac:dyDescent="0.25">
      <c r="A143" s="15">
        <v>12236851</v>
      </c>
      <c r="B143" s="15">
        <v>2</v>
      </c>
      <c r="C143" s="52" t="s">
        <v>1739</v>
      </c>
      <c r="D143" s="15" t="s">
        <v>4427</v>
      </c>
    </row>
    <row r="144" spans="1:4" ht="90" x14ac:dyDescent="0.25">
      <c r="A144" s="15">
        <v>12236851</v>
      </c>
      <c r="B144" s="15">
        <v>3</v>
      </c>
      <c r="C144" s="52" t="s">
        <v>1740</v>
      </c>
      <c r="D144" s="15" t="s">
        <v>4076</v>
      </c>
    </row>
    <row r="145" spans="1:6" ht="75" x14ac:dyDescent="0.25">
      <c r="A145" s="15">
        <v>12236851</v>
      </c>
      <c r="B145" s="15">
        <v>4</v>
      </c>
      <c r="C145" s="52" t="s">
        <v>1741</v>
      </c>
      <c r="D145" s="15">
        <v>11</v>
      </c>
    </row>
    <row r="146" spans="1:6" ht="60" x14ac:dyDescent="0.25">
      <c r="A146" s="15">
        <v>12236851</v>
      </c>
      <c r="B146" s="15">
        <v>5</v>
      </c>
      <c r="C146" s="52" t="s">
        <v>1742</v>
      </c>
      <c r="D146" s="15" t="s">
        <v>4083</v>
      </c>
    </row>
    <row r="147" spans="1:6" ht="90" x14ac:dyDescent="0.25">
      <c r="A147" s="15">
        <v>12236851</v>
      </c>
      <c r="B147" s="15">
        <v>6</v>
      </c>
      <c r="C147" s="52" t="s">
        <v>1743</v>
      </c>
      <c r="D147" s="15" t="s">
        <v>4103</v>
      </c>
    </row>
    <row r="148" spans="1:6" ht="60" x14ac:dyDescent="0.25">
      <c r="A148" s="15">
        <v>12236851</v>
      </c>
      <c r="B148" s="15">
        <v>7</v>
      </c>
      <c r="C148" s="52" t="s">
        <v>1744</v>
      </c>
      <c r="D148" s="15" t="s">
        <v>4084</v>
      </c>
      <c r="E148" s="52" t="s">
        <v>1745</v>
      </c>
      <c r="F148" s="15" t="s">
        <v>4535</v>
      </c>
    </row>
    <row r="149" spans="1:6" ht="120" x14ac:dyDescent="0.25">
      <c r="A149" s="15">
        <v>12236851</v>
      </c>
      <c r="B149" s="15">
        <v>8</v>
      </c>
      <c r="C149" s="52" t="s">
        <v>1746</v>
      </c>
      <c r="D149" s="15" t="s">
        <v>4453</v>
      </c>
    </row>
    <row r="150" spans="1:6" ht="90" x14ac:dyDescent="0.25">
      <c r="A150" s="15">
        <v>12236851</v>
      </c>
      <c r="B150" s="15">
        <v>9</v>
      </c>
      <c r="C150" s="52" t="s">
        <v>1747</v>
      </c>
      <c r="D150" s="15" t="s">
        <v>4454</v>
      </c>
    </row>
    <row r="151" spans="1:6" ht="30" x14ac:dyDescent="0.25">
      <c r="A151" s="15">
        <v>12236851</v>
      </c>
      <c r="B151" s="15">
        <v>11</v>
      </c>
      <c r="C151" s="52" t="s">
        <v>1748</v>
      </c>
      <c r="D151" s="15" t="s">
        <v>4302</v>
      </c>
    </row>
    <row r="152" spans="1:6" ht="75" x14ac:dyDescent="0.25">
      <c r="A152" s="15">
        <v>12236851</v>
      </c>
      <c r="B152" s="15">
        <v>12</v>
      </c>
      <c r="C152" s="52" t="s">
        <v>1749</v>
      </c>
      <c r="D152" s="15" t="s">
        <v>4093</v>
      </c>
    </row>
    <row r="153" spans="1:6" ht="75" x14ac:dyDescent="0.25">
      <c r="A153" s="15">
        <v>12236851</v>
      </c>
      <c r="B153" s="15">
        <v>13</v>
      </c>
      <c r="C153" s="52" t="s">
        <v>1750</v>
      </c>
      <c r="D153" s="15" t="s">
        <v>4406</v>
      </c>
    </row>
    <row r="154" spans="1:6" ht="105" x14ac:dyDescent="0.25">
      <c r="A154" s="15">
        <v>12236851</v>
      </c>
      <c r="B154" s="15">
        <v>14</v>
      </c>
      <c r="C154" s="52" t="s">
        <v>1751</v>
      </c>
      <c r="D154" s="15" t="s">
        <v>4128</v>
      </c>
    </row>
    <row r="155" spans="1:6" ht="75" x14ac:dyDescent="0.25">
      <c r="A155" s="15">
        <v>12236852</v>
      </c>
      <c r="B155" s="15">
        <v>1</v>
      </c>
      <c r="C155" s="52" t="s">
        <v>1752</v>
      </c>
      <c r="D155" s="15" t="s">
        <v>4084</v>
      </c>
    </row>
    <row r="156" spans="1:6" ht="210" x14ac:dyDescent="0.25">
      <c r="A156" s="15">
        <v>12236852</v>
      </c>
      <c r="B156" s="15">
        <v>2</v>
      </c>
      <c r="C156" s="52" t="s">
        <v>1753</v>
      </c>
      <c r="D156" s="15" t="s">
        <v>4481</v>
      </c>
    </row>
    <row r="157" spans="1:6" ht="60" x14ac:dyDescent="0.25">
      <c r="A157" s="15">
        <v>12236852</v>
      </c>
      <c r="B157" s="15">
        <v>3</v>
      </c>
      <c r="C157" s="52" t="s">
        <v>1754</v>
      </c>
      <c r="D157" s="15" t="s">
        <v>4276</v>
      </c>
    </row>
    <row r="158" spans="1:6" ht="90" x14ac:dyDescent="0.25">
      <c r="A158" s="15">
        <v>12236852</v>
      </c>
      <c r="B158" s="15">
        <v>4</v>
      </c>
      <c r="C158" s="52" t="s">
        <v>1755</v>
      </c>
      <c r="D158" s="15" t="s">
        <v>4126</v>
      </c>
    </row>
    <row r="159" spans="1:6" ht="75" x14ac:dyDescent="0.25">
      <c r="A159" s="15">
        <v>12236852</v>
      </c>
      <c r="B159" s="15">
        <v>5</v>
      </c>
      <c r="C159" s="52" t="s">
        <v>1756</v>
      </c>
      <c r="D159" s="15">
        <v>11</v>
      </c>
    </row>
    <row r="160" spans="1:6" ht="75" x14ac:dyDescent="0.25">
      <c r="A160" s="15">
        <v>12236852</v>
      </c>
      <c r="B160" s="15">
        <v>6</v>
      </c>
      <c r="C160" s="52" t="s">
        <v>1757</v>
      </c>
      <c r="D160" s="15" t="s">
        <v>4082</v>
      </c>
    </row>
    <row r="161" spans="1:6" ht="45" x14ac:dyDescent="0.25">
      <c r="A161" s="15">
        <v>12236852</v>
      </c>
      <c r="B161" s="15">
        <v>7</v>
      </c>
      <c r="C161" s="52" t="s">
        <v>1758</v>
      </c>
      <c r="D161" s="15" t="s">
        <v>4263</v>
      </c>
    </row>
    <row r="162" spans="1:6" ht="60" x14ac:dyDescent="0.25">
      <c r="A162" s="15">
        <v>12236852</v>
      </c>
      <c r="B162" s="15">
        <v>8</v>
      </c>
      <c r="C162" s="52" t="s">
        <v>1759</v>
      </c>
      <c r="D162" s="15" t="s">
        <v>4510</v>
      </c>
    </row>
    <row r="163" spans="1:6" ht="60" x14ac:dyDescent="0.25">
      <c r="A163" s="15">
        <v>12236852</v>
      </c>
      <c r="B163" s="15">
        <v>9</v>
      </c>
      <c r="C163" s="52" t="s">
        <v>1760</v>
      </c>
      <c r="D163" s="15" t="s">
        <v>4397</v>
      </c>
    </row>
    <row r="164" spans="1:6" ht="60" x14ac:dyDescent="0.25">
      <c r="A164" s="15">
        <v>12236852</v>
      </c>
      <c r="B164" s="15">
        <v>10</v>
      </c>
      <c r="C164" s="52" t="s">
        <v>1761</v>
      </c>
      <c r="D164" s="15" t="s">
        <v>4406</v>
      </c>
    </row>
    <row r="165" spans="1:6" ht="75" x14ac:dyDescent="0.25">
      <c r="A165" s="15">
        <v>12236852</v>
      </c>
      <c r="B165" s="15">
        <v>11</v>
      </c>
      <c r="C165" s="52" t="s">
        <v>1762</v>
      </c>
      <c r="D165" s="15" t="s">
        <v>4137</v>
      </c>
    </row>
    <row r="166" spans="1:6" ht="75" x14ac:dyDescent="0.25">
      <c r="A166" s="15">
        <v>12236852</v>
      </c>
      <c r="B166" s="15">
        <v>12</v>
      </c>
      <c r="C166" s="52" t="s">
        <v>1763</v>
      </c>
      <c r="D166" s="15" t="s">
        <v>4261</v>
      </c>
      <c r="E166" s="52" t="s">
        <v>1764</v>
      </c>
      <c r="F166" s="15" t="s">
        <v>4535</v>
      </c>
    </row>
    <row r="167" spans="1:6" ht="135" x14ac:dyDescent="0.25">
      <c r="A167" s="15">
        <v>12236852</v>
      </c>
      <c r="B167" s="15">
        <v>13</v>
      </c>
      <c r="C167" s="52" t="s">
        <v>1765</v>
      </c>
      <c r="D167" s="15">
        <v>11</v>
      </c>
    </row>
    <row r="168" spans="1:6" ht="105" x14ac:dyDescent="0.25">
      <c r="A168" s="15">
        <v>12236852</v>
      </c>
      <c r="B168" s="15">
        <v>14</v>
      </c>
      <c r="C168" s="52" t="s">
        <v>1766</v>
      </c>
      <c r="D168" s="15" t="s">
        <v>4162</v>
      </c>
    </row>
    <row r="169" spans="1:6" ht="75" x14ac:dyDescent="0.25">
      <c r="A169" s="15">
        <v>12236852</v>
      </c>
      <c r="B169" s="15">
        <v>15</v>
      </c>
      <c r="C169" s="52" t="s">
        <v>1767</v>
      </c>
      <c r="D169" s="15" t="s">
        <v>4363</v>
      </c>
    </row>
    <row r="170" spans="1:6" ht="90" x14ac:dyDescent="0.25">
      <c r="A170" s="15">
        <v>12428081</v>
      </c>
      <c r="B170" s="15">
        <v>1</v>
      </c>
      <c r="C170" s="52" t="s">
        <v>1768</v>
      </c>
      <c r="D170" s="15" t="s">
        <v>4084</v>
      </c>
    </row>
    <row r="171" spans="1:6" ht="75" x14ac:dyDescent="0.25">
      <c r="A171" s="15">
        <v>12428081</v>
      </c>
      <c r="B171" s="15">
        <v>2</v>
      </c>
      <c r="C171" s="52" t="s">
        <v>1769</v>
      </c>
      <c r="D171" s="15" t="s">
        <v>4342</v>
      </c>
    </row>
    <row r="172" spans="1:6" ht="90" x14ac:dyDescent="0.25">
      <c r="A172" s="15">
        <v>12428081</v>
      </c>
      <c r="B172" s="15">
        <v>3</v>
      </c>
      <c r="C172" s="52" t="s">
        <v>1770</v>
      </c>
      <c r="D172" s="15" t="s">
        <v>4228</v>
      </c>
    </row>
    <row r="173" spans="1:6" ht="60" x14ac:dyDescent="0.25">
      <c r="A173" s="15">
        <v>12428081</v>
      </c>
      <c r="B173" s="15">
        <v>4</v>
      </c>
      <c r="C173" s="52" t="s">
        <v>1771</v>
      </c>
      <c r="D173" s="15" t="s">
        <v>4276</v>
      </c>
    </row>
    <row r="174" spans="1:6" ht="45" x14ac:dyDescent="0.25">
      <c r="A174" s="15">
        <v>12428081</v>
      </c>
      <c r="B174" s="15">
        <v>5</v>
      </c>
      <c r="C174" s="52" t="s">
        <v>1772</v>
      </c>
      <c r="D174" s="15" t="s">
        <v>4263</v>
      </c>
    </row>
    <row r="175" spans="1:6" ht="105" x14ac:dyDescent="0.25">
      <c r="A175" s="15">
        <v>12428081</v>
      </c>
      <c r="B175" s="15">
        <v>6</v>
      </c>
      <c r="C175" s="52" t="s">
        <v>1773</v>
      </c>
      <c r="D175" s="15" t="s">
        <v>4103</v>
      </c>
    </row>
    <row r="176" spans="1:6" ht="60" x14ac:dyDescent="0.25">
      <c r="A176" s="15">
        <v>12428081</v>
      </c>
      <c r="B176" s="15">
        <v>7</v>
      </c>
      <c r="C176" s="52" t="s">
        <v>1774</v>
      </c>
      <c r="D176" s="15" t="s">
        <v>4126</v>
      </c>
    </row>
    <row r="177" spans="1:6" ht="180" x14ac:dyDescent="0.25">
      <c r="A177" s="15">
        <v>12428081</v>
      </c>
      <c r="B177" s="15">
        <v>8</v>
      </c>
      <c r="C177" s="52" t="s">
        <v>1775</v>
      </c>
      <c r="D177" s="15" t="s">
        <v>4158</v>
      </c>
    </row>
    <row r="178" spans="1:6" ht="45" x14ac:dyDescent="0.25">
      <c r="A178" s="15">
        <v>12428081</v>
      </c>
      <c r="B178" s="15">
        <v>9</v>
      </c>
      <c r="C178" s="52" t="s">
        <v>1776</v>
      </c>
      <c r="D178" s="15">
        <v>11</v>
      </c>
    </row>
    <row r="179" spans="1:6" ht="30" x14ac:dyDescent="0.25">
      <c r="A179" s="15">
        <v>12428081</v>
      </c>
      <c r="B179" s="15">
        <v>10</v>
      </c>
      <c r="C179" s="52" t="s">
        <v>1678</v>
      </c>
      <c r="D179" s="15" t="s">
        <v>4097</v>
      </c>
    </row>
    <row r="180" spans="1:6" ht="90" x14ac:dyDescent="0.25">
      <c r="A180" s="15">
        <v>12428081</v>
      </c>
      <c r="B180" s="15">
        <v>11</v>
      </c>
      <c r="C180" s="52" t="s">
        <v>1777</v>
      </c>
      <c r="D180" s="15" t="s">
        <v>4116</v>
      </c>
    </row>
    <row r="181" spans="1:6" ht="75" x14ac:dyDescent="0.25">
      <c r="A181" s="15">
        <v>12428081</v>
      </c>
      <c r="B181" s="15">
        <v>12</v>
      </c>
      <c r="C181" s="52" t="s">
        <v>1778</v>
      </c>
      <c r="D181" s="15" t="s">
        <v>4147</v>
      </c>
    </row>
    <row r="182" spans="1:6" ht="120" x14ac:dyDescent="0.25">
      <c r="A182" s="15">
        <v>12428081</v>
      </c>
      <c r="B182" s="15">
        <v>13</v>
      </c>
      <c r="C182" s="52" t="s">
        <v>1779</v>
      </c>
      <c r="D182" s="15" t="s">
        <v>4230</v>
      </c>
    </row>
    <row r="183" spans="1:6" ht="105" x14ac:dyDescent="0.25">
      <c r="A183" s="15">
        <v>12428081</v>
      </c>
      <c r="B183" s="15">
        <v>14</v>
      </c>
      <c r="C183" s="52" t="s">
        <v>1780</v>
      </c>
      <c r="D183" s="15" t="s">
        <v>4147</v>
      </c>
    </row>
    <row r="184" spans="1:6" ht="75" x14ac:dyDescent="0.25">
      <c r="A184" s="15">
        <v>12462133</v>
      </c>
      <c r="B184" s="15">
        <v>1</v>
      </c>
      <c r="C184" s="52" t="s">
        <v>1781</v>
      </c>
      <c r="D184" s="15" t="s">
        <v>4301</v>
      </c>
    </row>
    <row r="185" spans="1:6" ht="105" x14ac:dyDescent="0.25">
      <c r="A185" s="15">
        <v>12462133</v>
      </c>
      <c r="B185" s="15">
        <v>2</v>
      </c>
      <c r="C185" s="52" t="s">
        <v>1782</v>
      </c>
      <c r="D185" s="15" t="s">
        <v>4691</v>
      </c>
    </row>
    <row r="186" spans="1:6" ht="75" x14ac:dyDescent="0.25">
      <c r="A186" s="15">
        <v>12462133</v>
      </c>
      <c r="B186" s="15">
        <v>3</v>
      </c>
      <c r="C186" s="52" t="s">
        <v>1783</v>
      </c>
      <c r="D186" s="15" t="s">
        <v>4126</v>
      </c>
    </row>
    <row r="187" spans="1:6" ht="90" x14ac:dyDescent="0.25">
      <c r="A187" s="15">
        <v>12462133</v>
      </c>
      <c r="B187" s="15">
        <v>4</v>
      </c>
      <c r="C187" s="52" t="s">
        <v>1784</v>
      </c>
      <c r="D187" s="15" t="s">
        <v>4152</v>
      </c>
      <c r="E187" s="52" t="s">
        <v>1785</v>
      </c>
      <c r="F187" s="15" t="s">
        <v>4488</v>
      </c>
    </row>
    <row r="188" spans="1:6" ht="75" x14ac:dyDescent="0.25">
      <c r="A188" s="15">
        <v>12462133</v>
      </c>
      <c r="B188" s="15">
        <v>5</v>
      </c>
      <c r="C188" s="52" t="s">
        <v>1786</v>
      </c>
      <c r="D188" s="15">
        <v>11</v>
      </c>
    </row>
    <row r="189" spans="1:6" ht="75" x14ac:dyDescent="0.25">
      <c r="A189" s="15">
        <v>12462133</v>
      </c>
      <c r="B189" s="15">
        <v>6</v>
      </c>
      <c r="C189" s="52" t="s">
        <v>1787</v>
      </c>
      <c r="D189" s="15" t="s">
        <v>4077</v>
      </c>
    </row>
    <row r="190" spans="1:6" ht="30" x14ac:dyDescent="0.25">
      <c r="A190" s="15">
        <v>12462133</v>
      </c>
      <c r="B190" s="15">
        <v>7</v>
      </c>
      <c r="C190" s="52" t="s">
        <v>1788</v>
      </c>
      <c r="D190" s="15" t="s">
        <v>4119</v>
      </c>
    </row>
    <row r="191" spans="1:6" ht="60" x14ac:dyDescent="0.25">
      <c r="A191" s="15">
        <v>12462133</v>
      </c>
      <c r="B191" s="15">
        <v>8</v>
      </c>
      <c r="C191" s="52" t="s">
        <v>1789</v>
      </c>
      <c r="D191" s="15" t="s">
        <v>4107</v>
      </c>
    </row>
    <row r="192" spans="1:6" ht="45" x14ac:dyDescent="0.25">
      <c r="A192" s="15">
        <v>12462133</v>
      </c>
      <c r="B192" s="15">
        <v>9</v>
      </c>
      <c r="C192" s="52" t="s">
        <v>1790</v>
      </c>
      <c r="D192" s="15" t="s">
        <v>4119</v>
      </c>
    </row>
    <row r="193" spans="1:4" ht="75" x14ac:dyDescent="0.25">
      <c r="A193" s="15">
        <v>12462133</v>
      </c>
      <c r="B193" s="15">
        <v>10</v>
      </c>
      <c r="C193" s="52" t="s">
        <v>1791</v>
      </c>
      <c r="D193" s="15" t="s">
        <v>4116</v>
      </c>
    </row>
    <row r="194" spans="1:4" ht="45" x14ac:dyDescent="0.25">
      <c r="A194" s="15">
        <v>12462133</v>
      </c>
      <c r="B194" s="15">
        <v>11</v>
      </c>
      <c r="C194" s="52" t="s">
        <v>1792</v>
      </c>
      <c r="D194" s="15" t="s">
        <v>4087</v>
      </c>
    </row>
    <row r="195" spans="1:4" ht="75" x14ac:dyDescent="0.25">
      <c r="A195" s="15">
        <v>12462133</v>
      </c>
      <c r="B195" s="15">
        <v>12</v>
      </c>
      <c r="C195" s="52" t="s">
        <v>1793</v>
      </c>
      <c r="D195" s="15" t="s">
        <v>4301</v>
      </c>
    </row>
    <row r="196" spans="1:4" ht="60" x14ac:dyDescent="0.25">
      <c r="A196" s="15">
        <v>12462133</v>
      </c>
      <c r="B196" s="15">
        <v>13</v>
      </c>
      <c r="C196" s="52" t="s">
        <v>1794</v>
      </c>
      <c r="D196" s="15" t="s">
        <v>4455</v>
      </c>
    </row>
    <row r="197" spans="1:4" ht="105" x14ac:dyDescent="0.25">
      <c r="A197" s="15">
        <v>12462297</v>
      </c>
      <c r="B197" s="15">
        <v>1</v>
      </c>
      <c r="C197" s="52" t="s">
        <v>1795</v>
      </c>
      <c r="D197" s="15" t="s">
        <v>4084</v>
      </c>
    </row>
    <row r="198" spans="1:4" ht="75" x14ac:dyDescent="0.25">
      <c r="A198" s="15">
        <v>12462297</v>
      </c>
      <c r="B198" s="15">
        <v>2</v>
      </c>
      <c r="C198" s="52" t="s">
        <v>1796</v>
      </c>
      <c r="D198" s="15" t="s">
        <v>4350</v>
      </c>
    </row>
    <row r="199" spans="1:4" ht="75" x14ac:dyDescent="0.25">
      <c r="A199" s="15">
        <v>12462297</v>
      </c>
      <c r="B199" s="15">
        <v>3</v>
      </c>
      <c r="C199" s="52" t="s">
        <v>1797</v>
      </c>
      <c r="D199" s="15" t="s">
        <v>4351</v>
      </c>
    </row>
    <row r="200" spans="1:4" ht="180" x14ac:dyDescent="0.25">
      <c r="A200" s="15">
        <v>12462297</v>
      </c>
      <c r="B200" s="15">
        <v>4</v>
      </c>
      <c r="C200" s="52" t="s">
        <v>1798</v>
      </c>
      <c r="D200" s="15" t="s">
        <v>4276</v>
      </c>
    </row>
    <row r="201" spans="1:4" ht="120" x14ac:dyDescent="0.25">
      <c r="A201" s="15">
        <v>12462297</v>
      </c>
      <c r="B201" s="15">
        <v>5</v>
      </c>
      <c r="C201" s="52" t="s">
        <v>1799</v>
      </c>
      <c r="D201" s="15" t="s">
        <v>4263</v>
      </c>
    </row>
    <row r="202" spans="1:4" ht="90" x14ac:dyDescent="0.25">
      <c r="A202" s="15">
        <v>12462297</v>
      </c>
      <c r="B202" s="15">
        <v>6</v>
      </c>
      <c r="C202" s="52" t="s">
        <v>1800</v>
      </c>
      <c r="D202" s="15" t="s">
        <v>4126</v>
      </c>
    </row>
    <row r="203" spans="1:4" ht="120" x14ac:dyDescent="0.25">
      <c r="A203" s="15">
        <v>12462297</v>
      </c>
      <c r="B203" s="15">
        <v>7</v>
      </c>
      <c r="C203" s="52" t="s">
        <v>1801</v>
      </c>
      <c r="D203" s="15" t="s">
        <v>4263</v>
      </c>
    </row>
    <row r="204" spans="1:4" ht="30" x14ac:dyDescent="0.25">
      <c r="A204" s="15">
        <v>12462297</v>
      </c>
      <c r="B204" s="15">
        <v>8</v>
      </c>
      <c r="C204" s="52" t="s">
        <v>1802</v>
      </c>
      <c r="D204" s="15" t="s">
        <v>4097</v>
      </c>
    </row>
    <row r="205" spans="1:4" ht="45" x14ac:dyDescent="0.25">
      <c r="A205" s="15">
        <v>12462297</v>
      </c>
      <c r="B205" s="15">
        <v>9</v>
      </c>
      <c r="C205" s="52" t="s">
        <v>1803</v>
      </c>
      <c r="D205" s="15" t="s">
        <v>4263</v>
      </c>
    </row>
    <row r="206" spans="1:4" ht="90" x14ac:dyDescent="0.25">
      <c r="A206" s="15">
        <v>12462297</v>
      </c>
      <c r="B206" s="15">
        <v>10</v>
      </c>
      <c r="C206" s="52" t="s">
        <v>1804</v>
      </c>
      <c r="D206" s="15">
        <v>11</v>
      </c>
    </row>
    <row r="207" spans="1:4" ht="90" x14ac:dyDescent="0.25">
      <c r="A207" s="15">
        <v>12462297</v>
      </c>
      <c r="B207" s="15">
        <v>11</v>
      </c>
      <c r="C207" s="52" t="s">
        <v>1805</v>
      </c>
      <c r="D207" s="15" t="s">
        <v>4089</v>
      </c>
    </row>
    <row r="208" spans="1:4" ht="120" x14ac:dyDescent="0.25">
      <c r="A208" s="15">
        <v>12462297</v>
      </c>
      <c r="B208" s="15">
        <v>12</v>
      </c>
      <c r="C208" s="52" t="s">
        <v>1806</v>
      </c>
      <c r="D208" s="15" t="s">
        <v>4206</v>
      </c>
    </row>
    <row r="209" spans="1:6" ht="75" x14ac:dyDescent="0.25">
      <c r="A209" s="15">
        <v>12462297</v>
      </c>
      <c r="B209" s="15">
        <v>13</v>
      </c>
      <c r="C209" s="52" t="s">
        <v>1807</v>
      </c>
      <c r="D209" s="15" t="s">
        <v>4456</v>
      </c>
    </row>
    <row r="210" spans="1:6" ht="105" x14ac:dyDescent="0.25">
      <c r="A210" s="15">
        <v>12462297</v>
      </c>
      <c r="B210" s="15">
        <v>14</v>
      </c>
      <c r="C210" s="52" t="s">
        <v>1808</v>
      </c>
      <c r="D210" s="15" t="s">
        <v>4457</v>
      </c>
    </row>
    <row r="211" spans="1:6" ht="45" x14ac:dyDescent="0.25">
      <c r="A211" s="15">
        <v>12462297</v>
      </c>
      <c r="B211" s="15">
        <v>15</v>
      </c>
      <c r="C211" s="52" t="s">
        <v>1809</v>
      </c>
      <c r="D211" s="15" t="s">
        <v>4456</v>
      </c>
    </row>
    <row r="212" spans="1:6" ht="45" x14ac:dyDescent="0.25">
      <c r="A212" s="15">
        <v>12462297</v>
      </c>
      <c r="B212" s="15">
        <v>16</v>
      </c>
      <c r="C212" s="52" t="s">
        <v>1810</v>
      </c>
      <c r="D212" s="15" t="s">
        <v>4473</v>
      </c>
      <c r="E212" s="52" t="s">
        <v>1811</v>
      </c>
      <c r="F212" s="15" t="s">
        <v>4666</v>
      </c>
    </row>
    <row r="213" spans="1:6" ht="90" x14ac:dyDescent="0.25">
      <c r="A213" s="15">
        <v>12523917</v>
      </c>
      <c r="B213" s="15">
        <v>1</v>
      </c>
      <c r="C213" s="52" t="s">
        <v>1812</v>
      </c>
      <c r="D213" s="15" t="s">
        <v>4147</v>
      </c>
    </row>
    <row r="214" spans="1:6" ht="60" x14ac:dyDescent="0.25">
      <c r="A214" s="15">
        <v>12523917</v>
      </c>
      <c r="B214" s="15">
        <v>2</v>
      </c>
      <c r="C214" s="52" t="s">
        <v>1813</v>
      </c>
      <c r="D214" s="15" t="s">
        <v>4101</v>
      </c>
    </row>
    <row r="215" spans="1:6" ht="60" x14ac:dyDescent="0.25">
      <c r="A215" s="15">
        <v>12523917</v>
      </c>
      <c r="B215" s="15">
        <v>3</v>
      </c>
      <c r="C215" s="52" t="s">
        <v>1814</v>
      </c>
      <c r="D215" s="15" t="s">
        <v>4472</v>
      </c>
    </row>
    <row r="216" spans="1:6" ht="105" x14ac:dyDescent="0.25">
      <c r="A216" s="15">
        <v>12523917</v>
      </c>
      <c r="B216" s="15">
        <v>4</v>
      </c>
      <c r="C216" s="52" t="s">
        <v>1815</v>
      </c>
      <c r="D216" s="15" t="s">
        <v>4083</v>
      </c>
    </row>
    <row r="217" spans="1:6" ht="180" x14ac:dyDescent="0.25">
      <c r="A217" s="15">
        <v>12523917</v>
      </c>
      <c r="B217" s="15">
        <v>5</v>
      </c>
      <c r="C217" s="52" t="s">
        <v>1816</v>
      </c>
      <c r="D217" s="15" t="s">
        <v>4103</v>
      </c>
    </row>
    <row r="218" spans="1:6" ht="165" x14ac:dyDescent="0.25">
      <c r="A218" s="15">
        <v>12523917</v>
      </c>
      <c r="B218" s="15">
        <v>6</v>
      </c>
      <c r="C218" s="52" t="s">
        <v>1817</v>
      </c>
      <c r="D218" s="15" t="s">
        <v>4312</v>
      </c>
    </row>
    <row r="219" spans="1:6" ht="120" x14ac:dyDescent="0.25">
      <c r="A219" s="15">
        <v>12523917</v>
      </c>
      <c r="B219" s="15">
        <v>7</v>
      </c>
      <c r="C219" s="52" t="s">
        <v>1818</v>
      </c>
      <c r="D219" s="15" t="s">
        <v>4116</v>
      </c>
    </row>
    <row r="220" spans="1:6" ht="75" x14ac:dyDescent="0.25">
      <c r="A220" s="15">
        <v>12523917</v>
      </c>
      <c r="B220" s="15">
        <v>8</v>
      </c>
      <c r="C220" s="52" t="s">
        <v>1819</v>
      </c>
      <c r="D220" s="15" t="s">
        <v>4077</v>
      </c>
      <c r="E220" s="52" t="s">
        <v>1820</v>
      </c>
      <c r="F220" s="15" t="s">
        <v>4331</v>
      </c>
    </row>
    <row r="221" spans="1:6" ht="60" x14ac:dyDescent="0.25">
      <c r="A221" s="15">
        <v>12523917</v>
      </c>
      <c r="B221" s="15">
        <v>9</v>
      </c>
      <c r="C221" s="52" t="s">
        <v>1822</v>
      </c>
      <c r="D221" s="15" t="s">
        <v>4147</v>
      </c>
      <c r="E221" s="52" t="s">
        <v>1821</v>
      </c>
      <c r="F221" s="15" t="s">
        <v>4330</v>
      </c>
    </row>
    <row r="222" spans="1:6" ht="105" x14ac:dyDescent="0.25">
      <c r="A222" s="15">
        <v>12523917</v>
      </c>
      <c r="B222" s="15">
        <v>10</v>
      </c>
      <c r="C222" s="52" t="s">
        <v>1823</v>
      </c>
      <c r="D222" s="15" t="s">
        <v>4230</v>
      </c>
      <c r="E222" s="52" t="s">
        <v>1824</v>
      </c>
      <c r="F222" s="15" t="s">
        <v>4708</v>
      </c>
    </row>
    <row r="223" spans="1:6" ht="120" x14ac:dyDescent="0.25">
      <c r="A223" s="15">
        <v>12581550</v>
      </c>
      <c r="B223" s="15">
        <v>1</v>
      </c>
      <c r="C223" s="52" t="s">
        <v>1825</v>
      </c>
      <c r="D223" s="15" t="s">
        <v>4692</v>
      </c>
    </row>
    <row r="224" spans="1:6" ht="75" x14ac:dyDescent="0.25">
      <c r="A224" s="15">
        <v>12581550</v>
      </c>
      <c r="B224" s="15">
        <v>2</v>
      </c>
      <c r="C224" s="52" t="s">
        <v>1826</v>
      </c>
      <c r="D224" s="15" t="s">
        <v>4458</v>
      </c>
    </row>
    <row r="225" spans="1:6" ht="105" x14ac:dyDescent="0.25">
      <c r="A225" s="15">
        <v>12581550</v>
      </c>
      <c r="B225" s="15">
        <v>3</v>
      </c>
      <c r="C225" s="52" t="s">
        <v>1827</v>
      </c>
      <c r="D225" s="15" t="s">
        <v>4439</v>
      </c>
    </row>
    <row r="226" spans="1:6" ht="75" x14ac:dyDescent="0.25">
      <c r="A226" s="15">
        <v>12581550</v>
      </c>
      <c r="B226" s="15">
        <v>4</v>
      </c>
      <c r="C226" s="52" t="s">
        <v>1828</v>
      </c>
      <c r="D226" s="15" t="s">
        <v>4393</v>
      </c>
    </row>
    <row r="227" spans="1:6" ht="105" x14ac:dyDescent="0.25">
      <c r="A227" s="15">
        <v>12581550</v>
      </c>
      <c r="B227" s="15">
        <v>5</v>
      </c>
      <c r="C227" s="52" t="s">
        <v>1829</v>
      </c>
      <c r="D227" s="15" t="s">
        <v>4419</v>
      </c>
    </row>
    <row r="228" spans="1:6" ht="90" x14ac:dyDescent="0.25">
      <c r="A228" s="15">
        <v>12581550</v>
      </c>
      <c r="B228" s="15">
        <v>6</v>
      </c>
      <c r="C228" s="52" t="s">
        <v>1830</v>
      </c>
      <c r="D228" s="15" t="s">
        <v>4263</v>
      </c>
    </row>
    <row r="229" spans="1:6" ht="60" x14ac:dyDescent="0.25">
      <c r="A229" s="15">
        <v>12581550</v>
      </c>
      <c r="B229" s="15">
        <v>7</v>
      </c>
      <c r="C229" s="52" t="s">
        <v>1831</v>
      </c>
      <c r="D229" s="15" t="s">
        <v>4419</v>
      </c>
    </row>
    <row r="230" spans="1:6" ht="90" x14ac:dyDescent="0.25">
      <c r="A230" s="15">
        <v>12581550</v>
      </c>
      <c r="B230" s="15">
        <v>8</v>
      </c>
      <c r="C230" s="52" t="s">
        <v>1832</v>
      </c>
      <c r="D230" s="15" t="s">
        <v>4693</v>
      </c>
    </row>
    <row r="231" spans="1:6" ht="60" x14ac:dyDescent="0.25">
      <c r="A231" s="15">
        <v>12581550</v>
      </c>
      <c r="B231" s="15">
        <v>9</v>
      </c>
      <c r="C231" s="52" t="s">
        <v>1833</v>
      </c>
      <c r="D231" s="15" t="s">
        <v>4419</v>
      </c>
    </row>
    <row r="232" spans="1:6" ht="45" x14ac:dyDescent="0.25">
      <c r="A232" s="15">
        <v>12581550</v>
      </c>
      <c r="B232" s="15">
        <v>10</v>
      </c>
      <c r="C232" s="52" t="s">
        <v>1834</v>
      </c>
      <c r="D232" s="15">
        <v>11</v>
      </c>
    </row>
    <row r="233" spans="1:6" ht="75" x14ac:dyDescent="0.25">
      <c r="A233" s="15">
        <v>12581550</v>
      </c>
      <c r="B233" s="15">
        <v>11</v>
      </c>
      <c r="C233" s="52" t="s">
        <v>1835</v>
      </c>
      <c r="D233" s="15">
        <v>11</v>
      </c>
    </row>
    <row r="234" spans="1:6" ht="90" x14ac:dyDescent="0.25">
      <c r="A234" s="15">
        <v>12581550</v>
      </c>
      <c r="B234" s="15">
        <v>12</v>
      </c>
      <c r="C234" s="52" t="s">
        <v>1836</v>
      </c>
      <c r="D234" s="15">
        <v>11</v>
      </c>
    </row>
    <row r="235" spans="1:6" ht="90" x14ac:dyDescent="0.25">
      <c r="A235" s="15">
        <v>12581550</v>
      </c>
      <c r="B235" s="15">
        <v>13</v>
      </c>
      <c r="C235" s="52" t="s">
        <v>1837</v>
      </c>
      <c r="D235" s="15" t="s">
        <v>4119</v>
      </c>
    </row>
    <row r="236" spans="1:6" ht="90" x14ac:dyDescent="0.25">
      <c r="A236" s="15">
        <v>12581550</v>
      </c>
      <c r="B236" s="15">
        <v>14</v>
      </c>
      <c r="C236" s="52" t="s">
        <v>1838</v>
      </c>
      <c r="D236" s="15" t="s">
        <v>4147</v>
      </c>
    </row>
    <row r="237" spans="1:6" ht="210" x14ac:dyDescent="0.25">
      <c r="A237" s="15">
        <v>12581550</v>
      </c>
      <c r="B237" s="15">
        <v>15</v>
      </c>
      <c r="C237" s="52" t="s">
        <v>1839</v>
      </c>
      <c r="D237" s="15" t="s">
        <v>4194</v>
      </c>
    </row>
    <row r="238" spans="1:6" ht="120" x14ac:dyDescent="0.25">
      <c r="A238" s="15">
        <v>12581550</v>
      </c>
      <c r="B238" s="15">
        <v>16</v>
      </c>
      <c r="C238" s="52" t="s">
        <v>1840</v>
      </c>
      <c r="D238" s="15" t="s">
        <v>4194</v>
      </c>
    </row>
    <row r="239" spans="1:6" ht="90" x14ac:dyDescent="0.25">
      <c r="A239" s="15">
        <v>12581550</v>
      </c>
      <c r="B239" s="15">
        <v>17</v>
      </c>
      <c r="C239" s="52" t="s">
        <v>1841</v>
      </c>
      <c r="D239" s="15" t="s">
        <v>4235</v>
      </c>
      <c r="E239" s="52" t="s">
        <v>1842</v>
      </c>
      <c r="F239" s="15" t="s">
        <v>4709</v>
      </c>
    </row>
    <row r="240" spans="1:6" ht="45" x14ac:dyDescent="0.25">
      <c r="A240" s="15">
        <v>12672733</v>
      </c>
      <c r="B240" s="15">
        <v>1</v>
      </c>
      <c r="C240" s="52" t="s">
        <v>1843</v>
      </c>
      <c r="D240" s="15" t="s">
        <v>4397</v>
      </c>
    </row>
    <row r="241" spans="1:6" ht="60" x14ac:dyDescent="0.25">
      <c r="A241" s="15">
        <v>12672733</v>
      </c>
      <c r="B241" s="15">
        <v>2</v>
      </c>
      <c r="C241" s="52" t="s">
        <v>1844</v>
      </c>
      <c r="D241" s="15" t="s">
        <v>4360</v>
      </c>
      <c r="E241" s="52" t="s">
        <v>1845</v>
      </c>
      <c r="F241" s="15" t="s">
        <v>4388</v>
      </c>
    </row>
    <row r="242" spans="1:6" ht="90" x14ac:dyDescent="0.25">
      <c r="A242" s="15">
        <v>12672733</v>
      </c>
      <c r="B242" s="15">
        <v>3</v>
      </c>
      <c r="C242" s="52" t="s">
        <v>1846</v>
      </c>
      <c r="D242" s="15" t="s">
        <v>4410</v>
      </c>
    </row>
    <row r="243" spans="1:6" ht="30" x14ac:dyDescent="0.25">
      <c r="A243" s="15">
        <v>12672733</v>
      </c>
      <c r="B243" s="15">
        <v>4</v>
      </c>
      <c r="C243" s="52" t="s">
        <v>1847</v>
      </c>
      <c r="D243" s="15" t="s">
        <v>4253</v>
      </c>
    </row>
    <row r="244" spans="1:6" ht="30" x14ac:dyDescent="0.25">
      <c r="A244" s="15">
        <v>12672733</v>
      </c>
      <c r="B244" s="15">
        <v>5</v>
      </c>
      <c r="C244" s="52" t="s">
        <v>1848</v>
      </c>
      <c r="D244" s="15" t="s">
        <v>4148</v>
      </c>
    </row>
    <row r="245" spans="1:6" ht="75" x14ac:dyDescent="0.25">
      <c r="A245" s="15">
        <v>12672733</v>
      </c>
      <c r="B245" s="15">
        <v>6</v>
      </c>
      <c r="C245" s="52" t="s">
        <v>1849</v>
      </c>
      <c r="D245" s="15" t="s">
        <v>4419</v>
      </c>
    </row>
    <row r="246" spans="1:6" ht="45" x14ac:dyDescent="0.25">
      <c r="A246" s="15">
        <v>12672733</v>
      </c>
      <c r="B246" s="15">
        <v>7</v>
      </c>
      <c r="C246" s="52" t="s">
        <v>1850</v>
      </c>
      <c r="D246" s="15" t="s">
        <v>4263</v>
      </c>
    </row>
    <row r="247" spans="1:6" ht="165" x14ac:dyDescent="0.25">
      <c r="A247" s="15">
        <v>12672733</v>
      </c>
      <c r="B247" s="15">
        <v>8</v>
      </c>
      <c r="C247" s="52" t="s">
        <v>1851</v>
      </c>
      <c r="D247" s="15" t="s">
        <v>4412</v>
      </c>
    </row>
    <row r="248" spans="1:6" ht="210" x14ac:dyDescent="0.25">
      <c r="A248" s="15">
        <v>12672733</v>
      </c>
      <c r="B248" s="15">
        <v>9</v>
      </c>
      <c r="C248" s="52" t="s">
        <v>1852</v>
      </c>
      <c r="D248" s="15" t="s">
        <v>4393</v>
      </c>
    </row>
    <row r="249" spans="1:6" ht="60" x14ac:dyDescent="0.25">
      <c r="A249" s="15">
        <v>12672733</v>
      </c>
      <c r="B249" s="15">
        <v>10</v>
      </c>
      <c r="C249" s="52" t="s">
        <v>1853</v>
      </c>
      <c r="D249" s="15" t="s">
        <v>4089</v>
      </c>
    </row>
    <row r="250" spans="1:6" ht="120" x14ac:dyDescent="0.25">
      <c r="A250" s="15">
        <v>12672733</v>
      </c>
      <c r="B250" s="15">
        <v>11</v>
      </c>
      <c r="C250" s="52" t="s">
        <v>1854</v>
      </c>
      <c r="D250" s="15" t="s">
        <v>4459</v>
      </c>
    </row>
    <row r="251" spans="1:6" ht="255" x14ac:dyDescent="0.25">
      <c r="A251" s="15">
        <v>12672733</v>
      </c>
      <c r="B251" s="15">
        <v>12</v>
      </c>
      <c r="C251" s="52" t="s">
        <v>1855</v>
      </c>
      <c r="D251" s="15" t="s">
        <v>4155</v>
      </c>
    </row>
    <row r="252" spans="1:6" ht="90" x14ac:dyDescent="0.25">
      <c r="A252" s="15">
        <v>12672733</v>
      </c>
      <c r="B252" s="15">
        <v>13</v>
      </c>
      <c r="C252" s="52" t="s">
        <v>1856</v>
      </c>
      <c r="D252" s="15" t="s">
        <v>4405</v>
      </c>
    </row>
    <row r="253" spans="1:6" ht="90" x14ac:dyDescent="0.25">
      <c r="A253" s="15">
        <v>12672733</v>
      </c>
      <c r="B253" s="15">
        <v>14</v>
      </c>
      <c r="C253" s="52" t="s">
        <v>1857</v>
      </c>
      <c r="D253" s="15" t="s">
        <v>4228</v>
      </c>
    </row>
    <row r="254" spans="1:6" ht="30" x14ac:dyDescent="0.25">
      <c r="A254" s="15">
        <v>12672733</v>
      </c>
      <c r="B254" s="15">
        <v>15</v>
      </c>
      <c r="C254" s="52" t="s">
        <v>1858</v>
      </c>
      <c r="D254" s="15" t="s">
        <v>4460</v>
      </c>
    </row>
    <row r="255" spans="1:6" ht="60" x14ac:dyDescent="0.25">
      <c r="A255" s="15">
        <v>12681523</v>
      </c>
      <c r="B255" s="15">
        <v>1</v>
      </c>
      <c r="C255" s="52" t="s">
        <v>1859</v>
      </c>
      <c r="D255" s="15" t="s">
        <v>4297</v>
      </c>
    </row>
    <row r="256" spans="1:6" ht="45" x14ac:dyDescent="0.25">
      <c r="A256" s="15">
        <v>12681523</v>
      </c>
      <c r="B256" s="15">
        <v>2</v>
      </c>
      <c r="C256" s="52" t="s">
        <v>1860</v>
      </c>
      <c r="D256" s="15" t="s">
        <v>4197</v>
      </c>
    </row>
    <row r="257" spans="1:6" ht="45" x14ac:dyDescent="0.25">
      <c r="A257" s="15">
        <v>12681523</v>
      </c>
      <c r="B257" s="15">
        <v>3</v>
      </c>
      <c r="C257" s="52" t="s">
        <v>1861</v>
      </c>
      <c r="D257" s="15" t="s">
        <v>4284</v>
      </c>
    </row>
    <row r="258" spans="1:6" ht="45" x14ac:dyDescent="0.25">
      <c r="A258" s="15">
        <v>12681523</v>
      </c>
      <c r="B258" s="15">
        <v>4</v>
      </c>
      <c r="C258" s="52" t="s">
        <v>1862</v>
      </c>
      <c r="D258" s="15" t="s">
        <v>4109</v>
      </c>
      <c r="E258" s="52" t="s">
        <v>1863</v>
      </c>
      <c r="F258" s="15" t="s">
        <v>4489</v>
      </c>
    </row>
    <row r="259" spans="1:6" ht="105" x14ac:dyDescent="0.25">
      <c r="A259" s="15">
        <v>12681523</v>
      </c>
      <c r="B259" s="15">
        <v>5</v>
      </c>
      <c r="C259" s="52" t="s">
        <v>1864</v>
      </c>
      <c r="D259" s="15" t="s">
        <v>4260</v>
      </c>
    </row>
    <row r="260" spans="1:6" ht="60" x14ac:dyDescent="0.25">
      <c r="A260" s="15">
        <v>12681523</v>
      </c>
      <c r="B260" s="15">
        <v>6</v>
      </c>
      <c r="C260" s="52" t="s">
        <v>1865</v>
      </c>
      <c r="D260" s="15" t="s">
        <v>4256</v>
      </c>
      <c r="E260" s="52" t="s">
        <v>1866</v>
      </c>
      <c r="F260" s="15" t="s">
        <v>4490</v>
      </c>
    </row>
    <row r="261" spans="1:6" ht="45" x14ac:dyDescent="0.25">
      <c r="A261" s="15">
        <v>12681523</v>
      </c>
      <c r="B261" s="15">
        <v>7</v>
      </c>
      <c r="C261" s="52" t="s">
        <v>1867</v>
      </c>
      <c r="D261" s="15" t="s">
        <v>4083</v>
      </c>
    </row>
    <row r="262" spans="1:6" ht="120" x14ac:dyDescent="0.25">
      <c r="A262" s="15">
        <v>12681523</v>
      </c>
      <c r="B262" s="15">
        <v>8</v>
      </c>
      <c r="C262" s="52" t="s">
        <v>1868</v>
      </c>
      <c r="D262" s="15" t="s">
        <v>4082</v>
      </c>
    </row>
    <row r="263" spans="1:6" ht="30" x14ac:dyDescent="0.25">
      <c r="A263" s="15">
        <v>12681523</v>
      </c>
      <c r="B263" s="15">
        <v>9</v>
      </c>
      <c r="C263" s="52" t="s">
        <v>1869</v>
      </c>
      <c r="D263" s="15" t="s">
        <v>4253</v>
      </c>
    </row>
    <row r="264" spans="1:6" ht="120" x14ac:dyDescent="0.25">
      <c r="A264" s="15">
        <v>12681523</v>
      </c>
      <c r="B264" s="15">
        <v>10</v>
      </c>
      <c r="C264" s="52" t="s">
        <v>1870</v>
      </c>
      <c r="D264" s="15" t="s">
        <v>4461</v>
      </c>
    </row>
    <row r="265" spans="1:6" ht="60" x14ac:dyDescent="0.25">
      <c r="A265" s="15">
        <v>12681523</v>
      </c>
      <c r="B265" s="15">
        <v>11</v>
      </c>
      <c r="C265" s="52" t="s">
        <v>1871</v>
      </c>
      <c r="D265" s="15" t="s">
        <v>4656</v>
      </c>
    </row>
    <row r="266" spans="1:6" ht="60" x14ac:dyDescent="0.25">
      <c r="A266" s="15">
        <v>12681523</v>
      </c>
      <c r="B266" s="15">
        <v>12</v>
      </c>
      <c r="C266" s="52" t="s">
        <v>1872</v>
      </c>
      <c r="D266" s="15" t="s">
        <v>4147</v>
      </c>
    </row>
    <row r="267" spans="1:6" ht="60" x14ac:dyDescent="0.25">
      <c r="A267" s="15">
        <v>12814454</v>
      </c>
      <c r="B267" s="15">
        <v>1</v>
      </c>
      <c r="C267" s="52" t="s">
        <v>1873</v>
      </c>
      <c r="D267" s="15" t="s">
        <v>4230</v>
      </c>
    </row>
    <row r="268" spans="1:6" ht="75" x14ac:dyDescent="0.25">
      <c r="A268" s="15">
        <v>12814454</v>
      </c>
      <c r="B268" s="15">
        <v>2</v>
      </c>
      <c r="C268" s="52" t="s">
        <v>1874</v>
      </c>
      <c r="D268" s="15" t="s">
        <v>4276</v>
      </c>
    </row>
    <row r="269" spans="1:6" ht="30" x14ac:dyDescent="0.25">
      <c r="A269" s="15">
        <v>12814454</v>
      </c>
      <c r="B269" s="15">
        <v>3</v>
      </c>
      <c r="C269" s="52" t="s">
        <v>1875</v>
      </c>
      <c r="D269" s="15" t="s">
        <v>4253</v>
      </c>
    </row>
    <row r="270" spans="1:6" ht="45" x14ac:dyDescent="0.25">
      <c r="A270" s="15">
        <v>12814454</v>
      </c>
      <c r="B270" s="15">
        <v>4</v>
      </c>
      <c r="C270" s="52" t="s">
        <v>1876</v>
      </c>
      <c r="D270" s="15" t="s">
        <v>4126</v>
      </c>
    </row>
    <row r="271" spans="1:6" ht="60" x14ac:dyDescent="0.25">
      <c r="A271" s="15">
        <v>12814454</v>
      </c>
      <c r="B271" s="15">
        <v>5</v>
      </c>
      <c r="C271" s="52" t="s">
        <v>1877</v>
      </c>
      <c r="D271" s="15" t="s">
        <v>4082</v>
      </c>
    </row>
    <row r="272" spans="1:6" ht="90" x14ac:dyDescent="0.25">
      <c r="A272" s="15">
        <v>12814454</v>
      </c>
      <c r="B272" s="15">
        <v>6</v>
      </c>
      <c r="C272" s="52" t="s">
        <v>1878</v>
      </c>
      <c r="D272" s="15" t="s">
        <v>4269</v>
      </c>
    </row>
    <row r="273" spans="1:6" ht="135" x14ac:dyDescent="0.25">
      <c r="A273" s="15">
        <v>12814454</v>
      </c>
      <c r="B273" s="15">
        <v>7</v>
      </c>
      <c r="C273" s="52" t="s">
        <v>1879</v>
      </c>
      <c r="D273" s="15" t="s">
        <v>4158</v>
      </c>
    </row>
    <row r="274" spans="1:6" ht="105" x14ac:dyDescent="0.25">
      <c r="A274" s="15">
        <v>12814454</v>
      </c>
      <c r="B274" s="15">
        <v>8</v>
      </c>
      <c r="C274" s="52" t="s">
        <v>1880</v>
      </c>
      <c r="D274" s="15" t="s">
        <v>4089</v>
      </c>
    </row>
    <row r="275" spans="1:6" ht="60" x14ac:dyDescent="0.25">
      <c r="A275" s="15">
        <v>12814454</v>
      </c>
      <c r="B275" s="15">
        <v>9</v>
      </c>
      <c r="C275" s="52" t="s">
        <v>1881</v>
      </c>
      <c r="D275" s="15" t="s">
        <v>4077</v>
      </c>
    </row>
    <row r="276" spans="1:6" ht="45" x14ac:dyDescent="0.25">
      <c r="A276" s="15">
        <v>12814454</v>
      </c>
      <c r="B276" s="15">
        <v>10</v>
      </c>
      <c r="C276" s="52" t="s">
        <v>1882</v>
      </c>
      <c r="D276" s="15">
        <v>11</v>
      </c>
    </row>
    <row r="277" spans="1:6" ht="60" x14ac:dyDescent="0.25">
      <c r="A277" s="15">
        <v>12814454</v>
      </c>
      <c r="B277" s="15">
        <v>11</v>
      </c>
      <c r="C277" s="52" t="s">
        <v>1883</v>
      </c>
      <c r="D277" s="15" t="s">
        <v>4116</v>
      </c>
    </row>
    <row r="278" spans="1:6" ht="75" x14ac:dyDescent="0.25">
      <c r="A278" s="15">
        <v>12814454</v>
      </c>
      <c r="B278" s="15">
        <v>12</v>
      </c>
      <c r="C278" s="52" t="s">
        <v>1884</v>
      </c>
      <c r="D278" s="15" t="s">
        <v>4301</v>
      </c>
    </row>
    <row r="279" spans="1:6" ht="60" x14ac:dyDescent="0.25">
      <c r="A279" s="15">
        <v>12814454</v>
      </c>
      <c r="B279" s="15">
        <v>13</v>
      </c>
      <c r="C279" s="52" t="s">
        <v>1885</v>
      </c>
      <c r="D279" s="15" t="s">
        <v>4230</v>
      </c>
      <c r="E279" s="52" t="s">
        <v>1886</v>
      </c>
      <c r="F279" s="15" t="s">
        <v>4710</v>
      </c>
    </row>
    <row r="280" spans="1:6" ht="60" x14ac:dyDescent="0.25">
      <c r="A280" s="15">
        <v>12814454</v>
      </c>
      <c r="B280" s="15">
        <v>14</v>
      </c>
      <c r="C280" s="52" t="s">
        <v>1887</v>
      </c>
      <c r="D280" s="15" t="s">
        <v>4088</v>
      </c>
    </row>
    <row r="281" spans="1:6" ht="135" x14ac:dyDescent="0.25">
      <c r="A281" s="15">
        <v>12860493</v>
      </c>
      <c r="B281" s="15">
        <v>1</v>
      </c>
      <c r="C281" s="52" t="s">
        <v>1888</v>
      </c>
      <c r="D281" s="15" t="s">
        <v>4599</v>
      </c>
    </row>
    <row r="282" spans="1:6" ht="90" x14ac:dyDescent="0.25">
      <c r="A282" s="15">
        <v>12860493</v>
      </c>
      <c r="B282" s="15">
        <v>2</v>
      </c>
      <c r="C282" s="52" t="s">
        <v>1889</v>
      </c>
      <c r="D282" s="15" t="s">
        <v>4462</v>
      </c>
      <c r="E282" s="52" t="s">
        <v>1890</v>
      </c>
      <c r="F282" s="15" t="s">
        <v>4491</v>
      </c>
    </row>
    <row r="283" spans="1:6" ht="105" x14ac:dyDescent="0.25">
      <c r="A283" s="15">
        <v>12860493</v>
      </c>
      <c r="B283" s="15">
        <v>3</v>
      </c>
      <c r="C283" s="52" t="s">
        <v>1891</v>
      </c>
      <c r="D283" s="15" t="s">
        <v>4427</v>
      </c>
    </row>
    <row r="284" spans="1:6" ht="90" x14ac:dyDescent="0.25">
      <c r="A284" s="15">
        <v>12860493</v>
      </c>
      <c r="B284" s="15">
        <v>4</v>
      </c>
      <c r="C284" s="52" t="s">
        <v>1892</v>
      </c>
      <c r="D284" s="15" t="s">
        <v>4076</v>
      </c>
    </row>
    <row r="285" spans="1:6" ht="165" x14ac:dyDescent="0.25">
      <c r="A285" s="15">
        <v>12860493</v>
      </c>
      <c r="B285" s="15">
        <v>5</v>
      </c>
      <c r="C285" s="52" t="s">
        <v>1893</v>
      </c>
      <c r="D285" s="15" t="s">
        <v>4158</v>
      </c>
    </row>
    <row r="286" spans="1:6" ht="120" x14ac:dyDescent="0.25">
      <c r="A286" s="15">
        <v>12860493</v>
      </c>
      <c r="B286" s="15">
        <v>6</v>
      </c>
      <c r="C286" s="52" t="s">
        <v>1894</v>
      </c>
      <c r="D286" s="15" t="s">
        <v>4083</v>
      </c>
    </row>
    <row r="287" spans="1:6" ht="75" x14ac:dyDescent="0.25">
      <c r="A287" s="15">
        <v>12860493</v>
      </c>
      <c r="B287" s="15">
        <v>7</v>
      </c>
      <c r="C287" s="52" t="s">
        <v>1895</v>
      </c>
      <c r="D287" s="15">
        <v>11</v>
      </c>
    </row>
    <row r="288" spans="1:6" ht="60" x14ac:dyDescent="0.25">
      <c r="A288" s="15">
        <v>12860493</v>
      </c>
      <c r="B288" s="15">
        <v>8</v>
      </c>
      <c r="C288" s="52" t="s">
        <v>1896</v>
      </c>
      <c r="D288" s="15" t="s">
        <v>4463</v>
      </c>
    </row>
    <row r="289" spans="1:6" ht="60" x14ac:dyDescent="0.25">
      <c r="A289" s="15">
        <v>12860493</v>
      </c>
      <c r="B289" s="15">
        <v>9</v>
      </c>
      <c r="C289" s="52" t="s">
        <v>1897</v>
      </c>
      <c r="D289" s="15" t="s">
        <v>4595</v>
      </c>
    </row>
    <row r="290" spans="1:6" ht="90" x14ac:dyDescent="0.25">
      <c r="A290" s="15">
        <v>12860493</v>
      </c>
      <c r="B290" s="15">
        <v>10</v>
      </c>
      <c r="C290" s="52" t="s">
        <v>1898</v>
      </c>
      <c r="D290" s="15" t="s">
        <v>4595</v>
      </c>
    </row>
    <row r="291" spans="1:6" ht="165" x14ac:dyDescent="0.25">
      <c r="A291" s="15">
        <v>12860493</v>
      </c>
      <c r="B291" s="15">
        <v>11</v>
      </c>
      <c r="C291" s="52" t="s">
        <v>1899</v>
      </c>
      <c r="D291" s="15" t="s">
        <v>4629</v>
      </c>
    </row>
    <row r="292" spans="1:6" ht="60" x14ac:dyDescent="0.25">
      <c r="A292" s="15">
        <v>12860493</v>
      </c>
      <c r="B292" s="15">
        <v>12</v>
      </c>
      <c r="C292" s="52" t="s">
        <v>1900</v>
      </c>
      <c r="D292" s="15" t="s">
        <v>4083</v>
      </c>
      <c r="E292" s="52" t="s">
        <v>1901</v>
      </c>
      <c r="F292" s="15" t="s">
        <v>4664</v>
      </c>
    </row>
    <row r="293" spans="1:6" ht="45" x14ac:dyDescent="0.25">
      <c r="A293" s="15">
        <v>12860493</v>
      </c>
      <c r="B293" s="15">
        <v>13</v>
      </c>
      <c r="C293" s="52" t="s">
        <v>1902</v>
      </c>
      <c r="D293" s="15">
        <v>11</v>
      </c>
    </row>
    <row r="294" spans="1:6" ht="60" x14ac:dyDescent="0.25">
      <c r="A294" s="15">
        <v>12860493</v>
      </c>
      <c r="B294" s="15">
        <v>14</v>
      </c>
      <c r="C294" s="52" t="s">
        <v>1903</v>
      </c>
      <c r="D294" s="15" t="s">
        <v>4097</v>
      </c>
    </row>
    <row r="295" spans="1:6" ht="135" x14ac:dyDescent="0.25">
      <c r="A295" s="15">
        <v>12860493</v>
      </c>
      <c r="B295" s="15">
        <v>15</v>
      </c>
      <c r="C295" s="52" t="s">
        <v>1904</v>
      </c>
      <c r="D295" s="15" t="s">
        <v>4087</v>
      </c>
    </row>
    <row r="296" spans="1:6" ht="75" x14ac:dyDescent="0.25">
      <c r="A296" s="15">
        <v>12860493</v>
      </c>
      <c r="B296" s="15">
        <v>16</v>
      </c>
      <c r="C296" s="52" t="s">
        <v>1905</v>
      </c>
      <c r="D296" s="15">
        <v>11</v>
      </c>
    </row>
    <row r="297" spans="1:6" ht="135" x14ac:dyDescent="0.25">
      <c r="A297" s="15">
        <v>12860493</v>
      </c>
      <c r="B297" s="15">
        <v>17</v>
      </c>
      <c r="C297" s="52" t="s">
        <v>1906</v>
      </c>
      <c r="D297" s="15" t="s">
        <v>4089</v>
      </c>
    </row>
    <row r="298" spans="1:6" ht="45" x14ac:dyDescent="0.25">
      <c r="A298" s="15">
        <v>12860493</v>
      </c>
      <c r="B298" s="15">
        <v>18</v>
      </c>
      <c r="C298" s="52" t="s">
        <v>1907</v>
      </c>
      <c r="D298" s="15" t="s">
        <v>4152</v>
      </c>
    </row>
    <row r="299" spans="1:6" ht="75" x14ac:dyDescent="0.25">
      <c r="A299" s="15">
        <v>12860493</v>
      </c>
      <c r="B299" s="15">
        <v>19</v>
      </c>
      <c r="C299" s="52" t="s">
        <v>1908</v>
      </c>
      <c r="D299" s="15" t="s">
        <v>4220</v>
      </c>
    </row>
    <row r="300" spans="1:6" ht="75" x14ac:dyDescent="0.25">
      <c r="A300" s="15">
        <v>12860493</v>
      </c>
      <c r="B300" s="15">
        <v>20</v>
      </c>
      <c r="C300" s="52" t="s">
        <v>1909</v>
      </c>
      <c r="D300" s="15" t="s">
        <v>4406</v>
      </c>
      <c r="E300" s="52" t="s">
        <v>1910</v>
      </c>
      <c r="F300" s="15" t="s">
        <v>4679</v>
      </c>
    </row>
    <row r="301" spans="1:6" ht="30" x14ac:dyDescent="0.25">
      <c r="A301" s="15">
        <v>12860493</v>
      </c>
      <c r="B301" s="15">
        <v>21</v>
      </c>
      <c r="C301" s="52" t="s">
        <v>1911</v>
      </c>
      <c r="D301" s="15" t="s">
        <v>4147</v>
      </c>
      <c r="E301" s="52" t="s">
        <v>1912</v>
      </c>
      <c r="F301" s="15" t="s">
        <v>4535</v>
      </c>
    </row>
    <row r="302" spans="1:6" ht="135" x14ac:dyDescent="0.25">
      <c r="A302" s="15">
        <v>12860493</v>
      </c>
      <c r="B302" s="15">
        <v>22</v>
      </c>
      <c r="C302" s="52" t="s">
        <v>1913</v>
      </c>
      <c r="D302" s="15" t="s">
        <v>4084</v>
      </c>
    </row>
    <row r="303" spans="1:6" ht="30" x14ac:dyDescent="0.25">
      <c r="A303" s="15">
        <v>12860493</v>
      </c>
      <c r="B303" s="15">
        <v>23</v>
      </c>
      <c r="C303" s="52" t="s">
        <v>1914</v>
      </c>
      <c r="D303" s="15" t="s">
        <v>4221</v>
      </c>
    </row>
    <row r="304" spans="1:6" ht="30" x14ac:dyDescent="0.25">
      <c r="A304" s="15">
        <v>12860493</v>
      </c>
      <c r="B304" s="15">
        <v>24</v>
      </c>
      <c r="C304" s="52" t="s">
        <v>1915</v>
      </c>
      <c r="D304" s="15" t="s">
        <v>4152</v>
      </c>
    </row>
    <row r="305" spans="1:6" ht="75" x14ac:dyDescent="0.25">
      <c r="A305" s="15">
        <v>12860493</v>
      </c>
      <c r="B305" s="15">
        <v>25</v>
      </c>
      <c r="C305" s="52" t="s">
        <v>1916</v>
      </c>
      <c r="D305" s="15" t="s">
        <v>4220</v>
      </c>
    </row>
    <row r="306" spans="1:6" ht="45" x14ac:dyDescent="0.25">
      <c r="A306" s="15">
        <v>12860493</v>
      </c>
      <c r="B306" s="15">
        <v>26</v>
      </c>
      <c r="C306" s="52" t="s">
        <v>1917</v>
      </c>
      <c r="D306" s="15" t="s">
        <v>4406</v>
      </c>
    </row>
    <row r="307" spans="1:6" ht="90" x14ac:dyDescent="0.25">
      <c r="A307" s="15">
        <v>12860580</v>
      </c>
      <c r="B307" s="15">
        <v>1</v>
      </c>
      <c r="C307" s="52" t="s">
        <v>1918</v>
      </c>
      <c r="D307" s="15" t="s">
        <v>4084</v>
      </c>
    </row>
    <row r="308" spans="1:6" ht="105" x14ac:dyDescent="0.25">
      <c r="A308" s="15">
        <v>12860580</v>
      </c>
      <c r="B308" s="15">
        <v>2</v>
      </c>
      <c r="C308" s="52" t="s">
        <v>1919</v>
      </c>
      <c r="D308" s="15" t="s">
        <v>4352</v>
      </c>
    </row>
    <row r="309" spans="1:6" ht="105" x14ac:dyDescent="0.25">
      <c r="A309" s="15">
        <v>12860580</v>
      </c>
      <c r="B309" s="15">
        <v>3</v>
      </c>
      <c r="C309" s="52" t="s">
        <v>1920</v>
      </c>
      <c r="D309" s="15" t="s">
        <v>4359</v>
      </c>
    </row>
    <row r="310" spans="1:6" ht="30" x14ac:dyDescent="0.25">
      <c r="A310" s="15">
        <v>12860580</v>
      </c>
      <c r="B310" s="15">
        <v>4</v>
      </c>
      <c r="C310" s="52" t="s">
        <v>1921</v>
      </c>
      <c r="D310" s="15" t="s">
        <v>4464</v>
      </c>
    </row>
    <row r="311" spans="1:6" ht="75" x14ac:dyDescent="0.25">
      <c r="A311" s="15">
        <v>12860580</v>
      </c>
      <c r="B311" s="15">
        <v>5</v>
      </c>
      <c r="C311" s="52" t="s">
        <v>1922</v>
      </c>
      <c r="D311" s="15" t="s">
        <v>4126</v>
      </c>
    </row>
    <row r="312" spans="1:6" ht="105" x14ac:dyDescent="0.25">
      <c r="A312" s="15">
        <v>12860580</v>
      </c>
      <c r="B312" s="15">
        <v>6</v>
      </c>
      <c r="C312" s="52" t="s">
        <v>1923</v>
      </c>
      <c r="D312" s="15" t="s">
        <v>4083</v>
      </c>
    </row>
    <row r="313" spans="1:6" ht="90" x14ac:dyDescent="0.25">
      <c r="A313" s="15">
        <v>12860580</v>
      </c>
      <c r="B313" s="15">
        <v>7</v>
      </c>
      <c r="C313" s="52" t="s">
        <v>1924</v>
      </c>
      <c r="D313" s="15" t="s">
        <v>4083</v>
      </c>
    </row>
    <row r="314" spans="1:6" ht="75" x14ac:dyDescent="0.25">
      <c r="A314" s="15">
        <v>12860580</v>
      </c>
      <c r="B314" s="15">
        <v>8</v>
      </c>
      <c r="C314" s="52" t="s">
        <v>1925</v>
      </c>
      <c r="D314" s="15" t="s">
        <v>4097</v>
      </c>
    </row>
    <row r="315" spans="1:6" ht="45" x14ac:dyDescent="0.25">
      <c r="A315" s="15">
        <v>12860580</v>
      </c>
      <c r="B315" s="15">
        <v>9</v>
      </c>
      <c r="C315" s="52" t="s">
        <v>1926</v>
      </c>
      <c r="D315" s="15" t="s">
        <v>4694</v>
      </c>
      <c r="E315" s="52" t="s">
        <v>1927</v>
      </c>
      <c r="F315" s="15" t="s">
        <v>4711</v>
      </c>
    </row>
    <row r="316" spans="1:6" ht="195" x14ac:dyDescent="0.25">
      <c r="A316" s="15">
        <v>12860580</v>
      </c>
      <c r="B316" s="15">
        <v>10</v>
      </c>
      <c r="C316" s="52" t="s">
        <v>1928</v>
      </c>
      <c r="D316" s="15" t="s">
        <v>4240</v>
      </c>
      <c r="E316" s="52" t="s">
        <v>1929</v>
      </c>
      <c r="F316" s="15" t="s">
        <v>4492</v>
      </c>
    </row>
    <row r="317" spans="1:6" ht="90" x14ac:dyDescent="0.25">
      <c r="A317" s="15">
        <v>12860580</v>
      </c>
      <c r="B317" s="15">
        <v>11</v>
      </c>
      <c r="C317" s="52" t="s">
        <v>1930</v>
      </c>
      <c r="D317" s="15" t="s">
        <v>4195</v>
      </c>
    </row>
    <row r="318" spans="1:6" ht="120" x14ac:dyDescent="0.25">
      <c r="A318" s="15">
        <v>14553867</v>
      </c>
      <c r="B318" s="15">
        <v>1</v>
      </c>
      <c r="C318" s="52" t="s">
        <v>1931</v>
      </c>
      <c r="D318" s="15" t="s">
        <v>4147</v>
      </c>
    </row>
    <row r="319" spans="1:6" ht="90" x14ac:dyDescent="0.25">
      <c r="A319" s="15">
        <v>14553867</v>
      </c>
      <c r="B319" s="15">
        <v>2</v>
      </c>
      <c r="C319" s="52" t="s">
        <v>1932</v>
      </c>
      <c r="D319" s="15" t="s">
        <v>4197</v>
      </c>
    </row>
    <row r="320" spans="1:6" ht="105" x14ac:dyDescent="0.25">
      <c r="A320" s="15">
        <v>14553867</v>
      </c>
      <c r="B320" s="15">
        <v>3</v>
      </c>
      <c r="C320" s="52" t="s">
        <v>1933</v>
      </c>
      <c r="D320" s="15" t="s">
        <v>4465</v>
      </c>
      <c r="E320" s="52" t="s">
        <v>1934</v>
      </c>
      <c r="F320" s="15" t="s">
        <v>4493</v>
      </c>
    </row>
    <row r="321" spans="1:10" ht="90" x14ac:dyDescent="0.25">
      <c r="A321" s="15">
        <v>14553867</v>
      </c>
      <c r="B321" s="15">
        <v>4</v>
      </c>
      <c r="C321" s="52" t="s">
        <v>1935</v>
      </c>
      <c r="D321" s="15" t="s">
        <v>4109</v>
      </c>
    </row>
    <row r="322" spans="1:10" ht="90" x14ac:dyDescent="0.25">
      <c r="A322" s="15">
        <v>14553867</v>
      </c>
      <c r="B322" s="15">
        <v>5</v>
      </c>
      <c r="C322" s="52" t="s">
        <v>1936</v>
      </c>
      <c r="D322" s="15" t="s">
        <v>4276</v>
      </c>
    </row>
    <row r="323" spans="1:10" ht="135" x14ac:dyDescent="0.25">
      <c r="A323" s="15">
        <v>14553867</v>
      </c>
      <c r="B323" s="15">
        <v>6</v>
      </c>
      <c r="C323" s="52" t="s">
        <v>1937</v>
      </c>
      <c r="D323" s="15" t="s">
        <v>4103</v>
      </c>
    </row>
    <row r="324" spans="1:10" ht="120" x14ac:dyDescent="0.25">
      <c r="A324" s="15">
        <v>14553867</v>
      </c>
      <c r="B324" s="15">
        <v>7</v>
      </c>
      <c r="C324" s="52" t="s">
        <v>1938</v>
      </c>
      <c r="D324" s="15" t="s">
        <v>4410</v>
      </c>
    </row>
    <row r="325" spans="1:10" ht="75" x14ac:dyDescent="0.25">
      <c r="A325" s="15">
        <v>14553867</v>
      </c>
      <c r="B325" s="15">
        <v>8</v>
      </c>
      <c r="C325" s="52" t="s">
        <v>1939</v>
      </c>
      <c r="D325" s="15" t="s">
        <v>4221</v>
      </c>
    </row>
    <row r="326" spans="1:10" ht="90" x14ac:dyDescent="0.25">
      <c r="A326" s="15">
        <v>14553867</v>
      </c>
      <c r="B326" s="15">
        <v>9</v>
      </c>
      <c r="C326" s="52" t="s">
        <v>1940</v>
      </c>
      <c r="D326" s="15">
        <v>11</v>
      </c>
    </row>
    <row r="327" spans="1:10" ht="90" x14ac:dyDescent="0.25">
      <c r="A327" s="15">
        <v>14553867</v>
      </c>
      <c r="B327" s="15">
        <v>10</v>
      </c>
      <c r="C327" s="52" t="s">
        <v>1941</v>
      </c>
      <c r="D327" s="15" t="s">
        <v>4206</v>
      </c>
    </row>
    <row r="328" spans="1:10" ht="75" x14ac:dyDescent="0.25">
      <c r="A328" s="15">
        <v>14553867</v>
      </c>
      <c r="B328" s="15">
        <v>11</v>
      </c>
      <c r="C328" s="52" t="s">
        <v>1942</v>
      </c>
      <c r="D328" s="15" t="s">
        <v>4235</v>
      </c>
      <c r="E328" s="52" t="s">
        <v>1943</v>
      </c>
      <c r="F328" s="15" t="s">
        <v>4330</v>
      </c>
      <c r="G328" s="52" t="s">
        <v>1944</v>
      </c>
      <c r="H328" s="15" t="s">
        <v>4717</v>
      </c>
      <c r="I328" s="52" t="s">
        <v>1945</v>
      </c>
      <c r="J328" s="15" t="s">
        <v>4718</v>
      </c>
    </row>
    <row r="329" spans="1:10" ht="45" x14ac:dyDescent="0.25">
      <c r="A329" s="15">
        <v>14553867</v>
      </c>
      <c r="B329" s="15">
        <v>12</v>
      </c>
      <c r="C329" s="52" t="s">
        <v>1946</v>
      </c>
      <c r="D329" s="15" t="s">
        <v>4456</v>
      </c>
      <c r="E329" s="52" t="s">
        <v>1947</v>
      </c>
      <c r="F329" s="15" t="s">
        <v>4618</v>
      </c>
    </row>
    <row r="330" spans="1:10" ht="120" x14ac:dyDescent="0.25">
      <c r="A330" s="15">
        <v>14553867</v>
      </c>
      <c r="B330" s="15">
        <v>13</v>
      </c>
      <c r="C330" s="52" t="s">
        <v>1948</v>
      </c>
      <c r="D330" s="15" t="s">
        <v>4297</v>
      </c>
    </row>
    <row r="331" spans="1:10" ht="90" x14ac:dyDescent="0.25">
      <c r="A331" s="15">
        <v>14553867</v>
      </c>
      <c r="B331" s="15">
        <v>14</v>
      </c>
      <c r="C331" s="52" t="s">
        <v>1949</v>
      </c>
      <c r="D331" s="15" t="s">
        <v>4301</v>
      </c>
    </row>
    <row r="332" spans="1:10" ht="90" x14ac:dyDescent="0.25">
      <c r="A332" s="15">
        <v>14553867</v>
      </c>
      <c r="B332" s="15">
        <v>15</v>
      </c>
      <c r="C332" s="52" t="s">
        <v>1950</v>
      </c>
      <c r="D332" s="15" t="s">
        <v>4363</v>
      </c>
    </row>
    <row r="333" spans="1:10" ht="105" x14ac:dyDescent="0.25">
      <c r="A333" s="15">
        <v>14556129</v>
      </c>
      <c r="B333" s="15">
        <v>1</v>
      </c>
      <c r="C333" s="52" t="s">
        <v>1951</v>
      </c>
      <c r="D333" s="15" t="s">
        <v>4084</v>
      </c>
    </row>
    <row r="334" spans="1:10" ht="60" x14ac:dyDescent="0.25">
      <c r="A334" s="15">
        <v>14556129</v>
      </c>
      <c r="B334" s="15">
        <v>2</v>
      </c>
      <c r="C334" s="52" t="s">
        <v>1952</v>
      </c>
      <c r="D334" s="15" t="s">
        <v>4109</v>
      </c>
      <c r="E334" s="52" t="s">
        <v>1953</v>
      </c>
      <c r="F334" s="15" t="s">
        <v>4376</v>
      </c>
    </row>
    <row r="335" spans="1:10" ht="90" x14ac:dyDescent="0.25">
      <c r="A335" s="15">
        <v>14556129</v>
      </c>
      <c r="B335" s="15">
        <v>3</v>
      </c>
      <c r="C335" s="52" t="s">
        <v>1954</v>
      </c>
      <c r="D335" s="15" t="s">
        <v>4096</v>
      </c>
    </row>
    <row r="336" spans="1:10" ht="60" x14ac:dyDescent="0.25">
      <c r="A336" s="15">
        <v>14556129</v>
      </c>
      <c r="B336" s="15">
        <v>4</v>
      </c>
      <c r="C336" s="52" t="s">
        <v>1955</v>
      </c>
      <c r="D336" s="15" t="s">
        <v>4076</v>
      </c>
    </row>
    <row r="337" spans="1:6" ht="180" x14ac:dyDescent="0.25">
      <c r="A337" s="15">
        <v>14556129</v>
      </c>
      <c r="B337" s="15">
        <v>5</v>
      </c>
      <c r="C337" s="52" t="s">
        <v>1956</v>
      </c>
      <c r="D337" s="15" t="s">
        <v>4082</v>
      </c>
    </row>
    <row r="338" spans="1:6" ht="60" x14ac:dyDescent="0.25">
      <c r="A338" s="15">
        <v>14556129</v>
      </c>
      <c r="B338" s="15">
        <v>6</v>
      </c>
      <c r="C338" s="52" t="s">
        <v>1957</v>
      </c>
      <c r="D338" s="15" t="s">
        <v>4126</v>
      </c>
    </row>
    <row r="339" spans="1:6" ht="45" x14ac:dyDescent="0.25">
      <c r="A339" s="15">
        <v>14556129</v>
      </c>
      <c r="B339" s="15">
        <v>7</v>
      </c>
      <c r="C339" s="52" t="s">
        <v>1958</v>
      </c>
      <c r="D339" s="15" t="s">
        <v>4263</v>
      </c>
    </row>
    <row r="340" spans="1:6" ht="60" x14ac:dyDescent="0.25">
      <c r="A340" s="15">
        <v>14556129</v>
      </c>
      <c r="B340" s="15">
        <v>8</v>
      </c>
      <c r="C340" s="52" t="s">
        <v>1959</v>
      </c>
      <c r="D340" s="15" t="s">
        <v>4097</v>
      </c>
    </row>
    <row r="341" spans="1:6" ht="60" x14ac:dyDescent="0.25">
      <c r="A341" s="15">
        <v>14556129</v>
      </c>
      <c r="B341" s="15">
        <v>9</v>
      </c>
      <c r="C341" s="52" t="s">
        <v>1960</v>
      </c>
      <c r="D341" s="15" t="s">
        <v>4302</v>
      </c>
    </row>
    <row r="342" spans="1:6" ht="45" x14ac:dyDescent="0.25">
      <c r="A342" s="15">
        <v>14556129</v>
      </c>
      <c r="B342" s="15">
        <v>10</v>
      </c>
      <c r="C342" s="52" t="s">
        <v>1961</v>
      </c>
      <c r="D342" s="15" t="s">
        <v>4090</v>
      </c>
    </row>
    <row r="343" spans="1:6" ht="60" x14ac:dyDescent="0.25">
      <c r="A343" s="15">
        <v>14556129</v>
      </c>
      <c r="B343" s="15">
        <v>11</v>
      </c>
      <c r="C343" s="52" t="s">
        <v>1962</v>
      </c>
      <c r="D343" s="15" t="s">
        <v>4302</v>
      </c>
    </row>
    <row r="344" spans="1:6" ht="60" x14ac:dyDescent="0.25">
      <c r="A344" s="15">
        <v>14556129</v>
      </c>
      <c r="B344" s="15">
        <v>12</v>
      </c>
      <c r="C344" s="52" t="s">
        <v>1963</v>
      </c>
      <c r="D344" s="15" t="s">
        <v>4112</v>
      </c>
    </row>
    <row r="345" spans="1:6" ht="90" x14ac:dyDescent="0.25">
      <c r="A345" s="15">
        <v>14556129</v>
      </c>
      <c r="B345" s="15">
        <v>13</v>
      </c>
      <c r="C345" s="52" t="s">
        <v>1964</v>
      </c>
      <c r="D345" s="15" t="s">
        <v>4112</v>
      </c>
    </row>
    <row r="346" spans="1:6" ht="90" x14ac:dyDescent="0.25">
      <c r="A346" s="15">
        <v>14556129</v>
      </c>
      <c r="B346" s="15">
        <v>14</v>
      </c>
      <c r="C346" s="52" t="s">
        <v>1965</v>
      </c>
      <c r="D346" s="15" t="s">
        <v>4301</v>
      </c>
      <c r="E346" s="52" t="s">
        <v>1966</v>
      </c>
      <c r="F346" s="15" t="s">
        <v>4712</v>
      </c>
    </row>
    <row r="347" spans="1:6" ht="60" x14ac:dyDescent="0.25">
      <c r="A347" s="15">
        <v>14583072</v>
      </c>
      <c r="B347" s="15">
        <v>1</v>
      </c>
      <c r="C347" s="52" t="s">
        <v>1967</v>
      </c>
      <c r="D347" s="15" t="s">
        <v>4084</v>
      </c>
    </row>
    <row r="348" spans="1:6" ht="75" x14ac:dyDescent="0.25">
      <c r="A348" s="15">
        <v>14583072</v>
      </c>
      <c r="B348" s="15">
        <v>2</v>
      </c>
      <c r="C348" s="52" t="s">
        <v>1968</v>
      </c>
      <c r="D348" s="15" t="s">
        <v>4125</v>
      </c>
    </row>
    <row r="349" spans="1:6" ht="60" x14ac:dyDescent="0.25">
      <c r="A349" s="15">
        <v>14583072</v>
      </c>
      <c r="B349" s="15">
        <v>3</v>
      </c>
      <c r="C349" s="52" t="s">
        <v>1969</v>
      </c>
      <c r="D349" s="15" t="s">
        <v>4218</v>
      </c>
    </row>
    <row r="350" spans="1:6" ht="60" x14ac:dyDescent="0.25">
      <c r="A350" s="15">
        <v>14583072</v>
      </c>
      <c r="B350" s="15">
        <v>4</v>
      </c>
      <c r="C350" s="52" t="s">
        <v>1970</v>
      </c>
      <c r="D350" s="15" t="s">
        <v>4352</v>
      </c>
    </row>
    <row r="351" spans="1:6" ht="90" x14ac:dyDescent="0.25">
      <c r="A351" s="15">
        <v>14583072</v>
      </c>
      <c r="B351" s="15">
        <v>5</v>
      </c>
      <c r="C351" s="52" t="s">
        <v>1971</v>
      </c>
      <c r="D351" s="15" t="s">
        <v>4276</v>
      </c>
    </row>
    <row r="352" spans="1:6" ht="45" x14ac:dyDescent="0.25">
      <c r="A352" s="15">
        <v>14583072</v>
      </c>
      <c r="B352" s="15">
        <v>6</v>
      </c>
      <c r="C352" s="52" t="s">
        <v>1972</v>
      </c>
      <c r="D352" s="15">
        <v>11</v>
      </c>
    </row>
    <row r="353" spans="1:6" ht="45" x14ac:dyDescent="0.25">
      <c r="A353" s="15">
        <v>14583072</v>
      </c>
      <c r="B353" s="15">
        <v>7</v>
      </c>
      <c r="C353" s="52" t="s">
        <v>1973</v>
      </c>
      <c r="D353" s="15" t="s">
        <v>4419</v>
      </c>
    </row>
    <row r="354" spans="1:6" ht="60" x14ac:dyDescent="0.25">
      <c r="A354" s="15">
        <v>14583072</v>
      </c>
      <c r="B354" s="15">
        <v>8</v>
      </c>
      <c r="C354" s="52" t="s">
        <v>1974</v>
      </c>
      <c r="D354" s="15" t="s">
        <v>4103</v>
      </c>
    </row>
    <row r="355" spans="1:6" ht="90" x14ac:dyDescent="0.25">
      <c r="A355" s="15">
        <v>14583072</v>
      </c>
      <c r="B355" s="15">
        <v>9</v>
      </c>
      <c r="C355" s="52" t="s">
        <v>1975</v>
      </c>
      <c r="D355" s="15" t="s">
        <v>4274</v>
      </c>
    </row>
    <row r="356" spans="1:6" ht="90" x14ac:dyDescent="0.25">
      <c r="A356" s="15">
        <v>14583072</v>
      </c>
      <c r="B356" s="15">
        <v>10</v>
      </c>
      <c r="C356" s="52" t="s">
        <v>1976</v>
      </c>
      <c r="D356" s="15" t="s">
        <v>4269</v>
      </c>
    </row>
    <row r="357" spans="1:6" ht="75" x14ac:dyDescent="0.25">
      <c r="A357" s="15">
        <v>14583072</v>
      </c>
      <c r="B357" s="15">
        <v>11</v>
      </c>
      <c r="C357" s="52" t="s">
        <v>1977</v>
      </c>
      <c r="D357" s="15" t="s">
        <v>4103</v>
      </c>
    </row>
    <row r="358" spans="1:6" ht="75" x14ac:dyDescent="0.25">
      <c r="A358" s="15">
        <v>14583072</v>
      </c>
      <c r="B358" s="15">
        <v>12</v>
      </c>
      <c r="C358" s="52" t="s">
        <v>1978</v>
      </c>
      <c r="D358" s="15" t="s">
        <v>4077</v>
      </c>
    </row>
    <row r="359" spans="1:6" ht="60" x14ac:dyDescent="0.25">
      <c r="A359" s="15">
        <v>14583072</v>
      </c>
      <c r="B359" s="15">
        <v>13</v>
      </c>
      <c r="C359" s="52" t="s">
        <v>1979</v>
      </c>
      <c r="D359" s="15" t="s">
        <v>4112</v>
      </c>
    </row>
    <row r="360" spans="1:6" ht="105" x14ac:dyDescent="0.25">
      <c r="A360" s="15">
        <v>14583072</v>
      </c>
      <c r="B360" s="15">
        <v>14</v>
      </c>
      <c r="C360" s="52" t="s">
        <v>1980</v>
      </c>
      <c r="D360" s="15" t="s">
        <v>4089</v>
      </c>
    </row>
    <row r="361" spans="1:6" ht="90" x14ac:dyDescent="0.25">
      <c r="A361" s="15">
        <v>14583072</v>
      </c>
      <c r="B361" s="15">
        <v>15</v>
      </c>
      <c r="C361" s="52" t="s">
        <v>1981</v>
      </c>
      <c r="D361" s="15" t="s">
        <v>4466</v>
      </c>
    </row>
    <row r="362" spans="1:6" ht="60" x14ac:dyDescent="0.25">
      <c r="A362" s="15">
        <v>14583072</v>
      </c>
      <c r="B362" s="15">
        <v>16</v>
      </c>
      <c r="C362" s="52" t="s">
        <v>1982</v>
      </c>
      <c r="D362" s="15" t="s">
        <v>4147</v>
      </c>
    </row>
    <row r="363" spans="1:6" ht="45" x14ac:dyDescent="0.25">
      <c r="A363" s="15">
        <v>14583072</v>
      </c>
      <c r="B363" s="15">
        <v>17</v>
      </c>
      <c r="C363" s="52" t="s">
        <v>1983</v>
      </c>
      <c r="D363" s="15" t="s">
        <v>4455</v>
      </c>
    </row>
    <row r="364" spans="1:6" ht="120" x14ac:dyDescent="0.25">
      <c r="A364" s="15">
        <v>14690877</v>
      </c>
      <c r="B364" s="15">
        <v>1</v>
      </c>
      <c r="C364" s="52" t="s">
        <v>1984</v>
      </c>
      <c r="D364" s="15" t="s">
        <v>4152</v>
      </c>
    </row>
    <row r="365" spans="1:6" ht="60" x14ac:dyDescent="0.25">
      <c r="A365" s="15">
        <v>14690877</v>
      </c>
      <c r="B365" s="15">
        <v>2</v>
      </c>
      <c r="C365" s="52" t="s">
        <v>1985</v>
      </c>
      <c r="D365" s="15" t="s">
        <v>4153</v>
      </c>
      <c r="E365" s="52" t="s">
        <v>1986</v>
      </c>
      <c r="F365" s="15" t="s">
        <v>4494</v>
      </c>
    </row>
    <row r="366" spans="1:6" ht="75" x14ac:dyDescent="0.25">
      <c r="A366" s="15">
        <v>14690877</v>
      </c>
      <c r="B366" s="15">
        <v>3</v>
      </c>
      <c r="C366" s="52" t="s">
        <v>1987</v>
      </c>
      <c r="D366" s="15" t="s">
        <v>4284</v>
      </c>
    </row>
    <row r="367" spans="1:6" ht="120" x14ac:dyDescent="0.25">
      <c r="A367" s="15">
        <v>14690877</v>
      </c>
      <c r="B367" s="15">
        <v>4</v>
      </c>
      <c r="C367" s="52" t="s">
        <v>1988</v>
      </c>
      <c r="D367" s="15" t="s">
        <v>4355</v>
      </c>
    </row>
    <row r="368" spans="1:6" ht="135" x14ac:dyDescent="0.25">
      <c r="A368" s="15">
        <v>14690877</v>
      </c>
      <c r="B368" s="15">
        <v>5</v>
      </c>
      <c r="C368" s="52" t="s">
        <v>1989</v>
      </c>
      <c r="D368" s="15" t="s">
        <v>4467</v>
      </c>
    </row>
    <row r="369" spans="1:8" ht="60" x14ac:dyDescent="0.25">
      <c r="A369" s="15">
        <v>14690877</v>
      </c>
      <c r="B369" s="15">
        <v>6</v>
      </c>
      <c r="C369" s="52" t="s">
        <v>1990</v>
      </c>
      <c r="D369" s="15" t="s">
        <v>4695</v>
      </c>
      <c r="E369" s="52" t="s">
        <v>1991</v>
      </c>
      <c r="F369" s="15" t="s">
        <v>4713</v>
      </c>
    </row>
    <row r="370" spans="1:8" ht="75" x14ac:dyDescent="0.25">
      <c r="A370" s="15">
        <v>14690877</v>
      </c>
      <c r="B370" s="15">
        <v>7</v>
      </c>
      <c r="C370" s="52" t="s">
        <v>1992</v>
      </c>
      <c r="D370" s="15" t="s">
        <v>4696</v>
      </c>
      <c r="E370" s="52" t="s">
        <v>1993</v>
      </c>
      <c r="F370" s="15" t="s">
        <v>4714</v>
      </c>
      <c r="G370" s="52" t="s">
        <v>1994</v>
      </c>
      <c r="H370" s="15" t="s">
        <v>4543</v>
      </c>
    </row>
    <row r="371" spans="1:8" ht="135" x14ac:dyDescent="0.25">
      <c r="A371" s="15">
        <v>14690877</v>
      </c>
      <c r="B371" s="15">
        <v>8</v>
      </c>
      <c r="C371" s="52" t="s">
        <v>1995</v>
      </c>
      <c r="D371" s="15" t="s">
        <v>4265</v>
      </c>
    </row>
    <row r="372" spans="1:8" ht="75" x14ac:dyDescent="0.25">
      <c r="A372" s="15">
        <v>14691574</v>
      </c>
      <c r="B372" s="15">
        <v>1</v>
      </c>
      <c r="C372" s="52" t="s">
        <v>1996</v>
      </c>
      <c r="D372" s="15" t="s">
        <v>4297</v>
      </c>
    </row>
    <row r="373" spans="1:8" ht="45" x14ac:dyDescent="0.25">
      <c r="A373" s="15">
        <v>14691574</v>
      </c>
      <c r="B373" s="15">
        <v>2</v>
      </c>
      <c r="C373" s="52" t="s">
        <v>1997</v>
      </c>
      <c r="D373" s="15" t="s">
        <v>4153</v>
      </c>
    </row>
    <row r="374" spans="1:8" ht="105" x14ac:dyDescent="0.25">
      <c r="A374" s="15">
        <v>14691574</v>
      </c>
      <c r="B374" s="15">
        <v>3</v>
      </c>
      <c r="C374" s="52" t="s">
        <v>1998</v>
      </c>
      <c r="D374" s="15" t="s">
        <v>4468</v>
      </c>
      <c r="E374" s="52" t="s">
        <v>1999</v>
      </c>
      <c r="F374" s="15" t="s">
        <v>4495</v>
      </c>
    </row>
    <row r="375" spans="1:8" ht="105" x14ac:dyDescent="0.25">
      <c r="A375" s="15">
        <v>14691574</v>
      </c>
      <c r="B375" s="15">
        <v>4</v>
      </c>
      <c r="C375" s="52" t="s">
        <v>2000</v>
      </c>
      <c r="D375" s="15" t="s">
        <v>4276</v>
      </c>
    </row>
    <row r="376" spans="1:8" ht="75" x14ac:dyDescent="0.25">
      <c r="A376" s="15">
        <v>14691574</v>
      </c>
      <c r="B376" s="15">
        <v>5</v>
      </c>
      <c r="C376" s="52" t="s">
        <v>2001</v>
      </c>
      <c r="D376" s="15" t="s">
        <v>4697</v>
      </c>
    </row>
    <row r="377" spans="1:8" ht="45" x14ac:dyDescent="0.25">
      <c r="A377" s="15">
        <v>14691574</v>
      </c>
      <c r="B377" s="15">
        <v>6</v>
      </c>
      <c r="C377" s="52" t="s">
        <v>2002</v>
      </c>
      <c r="D377" s="15" t="s">
        <v>4253</v>
      </c>
    </row>
    <row r="378" spans="1:8" ht="75" x14ac:dyDescent="0.25">
      <c r="A378" s="15">
        <v>14691574</v>
      </c>
      <c r="B378" s="15">
        <v>7</v>
      </c>
      <c r="C378" s="52" t="s">
        <v>2003</v>
      </c>
      <c r="D378" s="15" t="s">
        <v>4412</v>
      </c>
    </row>
    <row r="379" spans="1:8" ht="135" x14ac:dyDescent="0.25">
      <c r="A379" s="15">
        <v>14691574</v>
      </c>
      <c r="B379" s="15">
        <v>8</v>
      </c>
      <c r="C379" s="52" t="s">
        <v>2004</v>
      </c>
      <c r="D379" s="15" t="s">
        <v>4158</v>
      </c>
    </row>
    <row r="380" spans="1:8" ht="90" x14ac:dyDescent="0.25">
      <c r="A380" s="15">
        <v>14691574</v>
      </c>
      <c r="B380" s="15">
        <v>9</v>
      </c>
      <c r="C380" s="52" t="s">
        <v>2005</v>
      </c>
      <c r="D380" s="15" t="s">
        <v>4419</v>
      </c>
    </row>
    <row r="381" spans="1:8" ht="45" x14ac:dyDescent="0.25">
      <c r="A381" s="15">
        <v>14691574</v>
      </c>
      <c r="B381" s="15">
        <v>10</v>
      </c>
      <c r="C381" s="52" t="s">
        <v>2006</v>
      </c>
      <c r="D381" s="15" t="s">
        <v>4253</v>
      </c>
    </row>
    <row r="382" spans="1:8" ht="135" x14ac:dyDescent="0.25">
      <c r="A382" s="15">
        <v>14691574</v>
      </c>
      <c r="B382" s="15">
        <v>11</v>
      </c>
      <c r="C382" s="52" t="s">
        <v>2007</v>
      </c>
      <c r="D382" s="15" t="s">
        <v>4116</v>
      </c>
    </row>
    <row r="383" spans="1:8" ht="30" x14ac:dyDescent="0.25">
      <c r="A383" s="15">
        <v>14691574</v>
      </c>
      <c r="B383" s="15">
        <v>12</v>
      </c>
      <c r="C383" s="52" t="s">
        <v>2008</v>
      </c>
      <c r="D383" s="15" t="s">
        <v>4112</v>
      </c>
    </row>
    <row r="384" spans="1:8" ht="60" x14ac:dyDescent="0.25">
      <c r="A384" s="15">
        <v>14691574</v>
      </c>
      <c r="B384" s="15">
        <v>13</v>
      </c>
      <c r="C384" s="52" t="s">
        <v>2009</v>
      </c>
      <c r="D384" s="15" t="s">
        <v>4089</v>
      </c>
    </row>
    <row r="385" spans="1:15" ht="120" x14ac:dyDescent="0.25">
      <c r="A385" s="15">
        <v>14691574</v>
      </c>
      <c r="B385" s="15">
        <v>14</v>
      </c>
      <c r="C385" s="52" t="s">
        <v>2010</v>
      </c>
      <c r="D385" s="15" t="s">
        <v>4349</v>
      </c>
    </row>
    <row r="386" spans="1:15" ht="90" x14ac:dyDescent="0.25">
      <c r="A386" s="15">
        <v>14691574</v>
      </c>
      <c r="B386" s="15">
        <v>15</v>
      </c>
      <c r="C386" s="52" t="s">
        <v>2011</v>
      </c>
      <c r="D386" s="15" t="s">
        <v>4116</v>
      </c>
    </row>
    <row r="387" spans="1:15" ht="75" x14ac:dyDescent="0.25">
      <c r="A387" s="15">
        <v>14691574</v>
      </c>
      <c r="B387" s="15">
        <v>16</v>
      </c>
      <c r="C387" s="52" t="s">
        <v>2012</v>
      </c>
      <c r="D387" s="15" t="s">
        <v>4698</v>
      </c>
    </row>
    <row r="388" spans="1:15" ht="135" x14ac:dyDescent="0.25">
      <c r="A388" s="15">
        <v>14691574</v>
      </c>
      <c r="B388" s="15">
        <v>17</v>
      </c>
      <c r="C388" s="52" t="s">
        <v>2013</v>
      </c>
      <c r="D388" s="15" t="s">
        <v>4116</v>
      </c>
    </row>
    <row r="389" spans="1:15" ht="30" x14ac:dyDescent="0.25">
      <c r="A389" s="15">
        <v>14691574</v>
      </c>
      <c r="B389" s="15">
        <v>18</v>
      </c>
      <c r="C389" s="52" t="s">
        <v>2014</v>
      </c>
      <c r="D389" s="15" t="s">
        <v>4112</v>
      </c>
    </row>
    <row r="390" spans="1:15" ht="60" x14ac:dyDescent="0.25">
      <c r="A390" s="15">
        <v>14691574</v>
      </c>
      <c r="B390" s="15">
        <v>19</v>
      </c>
      <c r="C390" s="52" t="s">
        <v>2015</v>
      </c>
      <c r="D390" s="15" t="s">
        <v>4461</v>
      </c>
    </row>
    <row r="391" spans="1:15" ht="45" x14ac:dyDescent="0.25">
      <c r="A391" s="15">
        <v>14698080</v>
      </c>
      <c r="B391" s="15">
        <v>1</v>
      </c>
      <c r="C391" s="52" t="s">
        <v>2016</v>
      </c>
      <c r="D391" s="15" t="s">
        <v>4616</v>
      </c>
    </row>
    <row r="392" spans="1:15" s="61" customFormat="1" ht="75" x14ac:dyDescent="0.25">
      <c r="A392" s="15">
        <v>14698080</v>
      </c>
      <c r="B392" s="15">
        <v>2</v>
      </c>
      <c r="C392" s="52" t="s">
        <v>2017</v>
      </c>
      <c r="D392" s="15" t="s">
        <v>4469</v>
      </c>
      <c r="E392" s="52"/>
      <c r="F392" s="15"/>
      <c r="G392" s="52"/>
      <c r="H392" s="15"/>
      <c r="I392" s="52"/>
      <c r="J392" s="15"/>
      <c r="K392" s="1"/>
      <c r="L392" s="66"/>
      <c r="M392" s="66"/>
      <c r="N392" s="66"/>
      <c r="O392" s="66"/>
    </row>
    <row r="393" spans="1:15" ht="75" x14ac:dyDescent="0.25">
      <c r="A393" s="15">
        <v>14698080</v>
      </c>
      <c r="B393" s="15">
        <v>3</v>
      </c>
      <c r="C393" s="52" t="s">
        <v>2018</v>
      </c>
      <c r="D393" s="15" t="s">
        <v>4470</v>
      </c>
      <c r="E393" s="52" t="s">
        <v>2019</v>
      </c>
      <c r="F393" s="15" t="s">
        <v>4496</v>
      </c>
    </row>
    <row r="394" spans="1:15" ht="135" x14ac:dyDescent="0.25">
      <c r="A394" s="15">
        <v>14698080</v>
      </c>
      <c r="B394" s="15">
        <v>4</v>
      </c>
      <c r="C394" s="52" t="s">
        <v>2020</v>
      </c>
      <c r="D394" s="15" t="s">
        <v>4288</v>
      </c>
    </row>
    <row r="395" spans="1:15" ht="60" x14ac:dyDescent="0.25">
      <c r="A395" s="15">
        <v>14698080</v>
      </c>
      <c r="B395" s="15">
        <v>5</v>
      </c>
      <c r="C395" s="52" t="s">
        <v>2021</v>
      </c>
      <c r="D395" s="15" t="s">
        <v>4397</v>
      </c>
      <c r="E395" s="52" t="s">
        <v>2022</v>
      </c>
      <c r="F395" s="15" t="s">
        <v>4661</v>
      </c>
    </row>
    <row r="396" spans="1:15" ht="30" x14ac:dyDescent="0.25">
      <c r="A396" s="15">
        <v>14698080</v>
      </c>
      <c r="B396" s="15">
        <v>6</v>
      </c>
      <c r="C396" s="52" t="s">
        <v>2023</v>
      </c>
      <c r="D396" s="15" t="s">
        <v>4076</v>
      </c>
    </row>
    <row r="397" spans="1:15" ht="45" x14ac:dyDescent="0.25">
      <c r="A397" s="15">
        <v>14698080</v>
      </c>
      <c r="B397" s="15">
        <v>7</v>
      </c>
      <c r="C397" s="52" t="s">
        <v>2024</v>
      </c>
      <c r="D397" s="15" t="s">
        <v>4097</v>
      </c>
    </row>
    <row r="398" spans="1:15" ht="135" x14ac:dyDescent="0.25">
      <c r="A398" s="15">
        <v>14698080</v>
      </c>
      <c r="B398" s="15">
        <v>8</v>
      </c>
      <c r="C398" s="52" t="s">
        <v>2025</v>
      </c>
      <c r="D398" s="15" t="s">
        <v>4241</v>
      </c>
    </row>
    <row r="399" spans="1:15" ht="30" x14ac:dyDescent="0.25">
      <c r="A399" s="15">
        <v>14698080</v>
      </c>
      <c r="B399" s="15">
        <v>9</v>
      </c>
      <c r="C399" s="52" t="s">
        <v>2026</v>
      </c>
      <c r="D399" s="15" t="s">
        <v>4471</v>
      </c>
    </row>
    <row r="400" spans="1:15" ht="60" x14ac:dyDescent="0.25">
      <c r="A400" s="15">
        <v>14698080</v>
      </c>
      <c r="B400" s="15">
        <v>10</v>
      </c>
      <c r="C400" s="52" t="s">
        <v>2027</v>
      </c>
      <c r="D400" s="15">
        <v>11</v>
      </c>
    </row>
    <row r="401" spans="1:6" ht="105" x14ac:dyDescent="0.25">
      <c r="A401" s="15">
        <v>14698080</v>
      </c>
      <c r="B401" s="15">
        <v>11</v>
      </c>
      <c r="C401" s="52" t="s">
        <v>2028</v>
      </c>
      <c r="D401" s="15" t="s">
        <v>4097</v>
      </c>
    </row>
    <row r="402" spans="1:6" ht="30" x14ac:dyDescent="0.25">
      <c r="A402" s="15">
        <v>14698080</v>
      </c>
      <c r="B402" s="15">
        <v>12</v>
      </c>
      <c r="C402" s="52" t="s">
        <v>2029</v>
      </c>
      <c r="D402" s="15" t="s">
        <v>4221</v>
      </c>
    </row>
    <row r="403" spans="1:6" ht="45" x14ac:dyDescent="0.25">
      <c r="A403" s="15">
        <v>14698080</v>
      </c>
      <c r="B403" s="15">
        <v>13</v>
      </c>
      <c r="C403" s="52" t="s">
        <v>2030</v>
      </c>
      <c r="D403" s="15" t="s">
        <v>4087</v>
      </c>
    </row>
    <row r="404" spans="1:6" ht="75" x14ac:dyDescent="0.25">
      <c r="A404" s="15">
        <v>14698080</v>
      </c>
      <c r="B404" s="15">
        <v>14</v>
      </c>
      <c r="C404" s="52" t="s">
        <v>2031</v>
      </c>
      <c r="D404" s="15" t="s">
        <v>4483</v>
      </c>
    </row>
    <row r="405" spans="1:6" ht="45" x14ac:dyDescent="0.25">
      <c r="A405" s="15">
        <v>14698080</v>
      </c>
      <c r="B405" s="15">
        <v>15</v>
      </c>
      <c r="C405" s="52" t="s">
        <v>2032</v>
      </c>
      <c r="D405" s="15" t="s">
        <v>4397</v>
      </c>
    </row>
    <row r="406" spans="1:6" ht="75" x14ac:dyDescent="0.25">
      <c r="A406" s="15">
        <v>15005875</v>
      </c>
      <c r="B406" s="15">
        <v>1</v>
      </c>
      <c r="C406" s="52" t="s">
        <v>2033</v>
      </c>
      <c r="D406" s="15" t="s">
        <v>4699</v>
      </c>
    </row>
    <row r="407" spans="1:6" ht="90" x14ac:dyDescent="0.25">
      <c r="A407" s="15">
        <v>15005875</v>
      </c>
      <c r="B407" s="15">
        <v>2</v>
      </c>
      <c r="C407" s="52" t="s">
        <v>2034</v>
      </c>
      <c r="D407" s="15" t="s">
        <v>4700</v>
      </c>
      <c r="E407" s="52" t="s">
        <v>2035</v>
      </c>
      <c r="F407" s="15" t="s">
        <v>4499</v>
      </c>
    </row>
    <row r="408" spans="1:6" ht="120" x14ac:dyDescent="0.25">
      <c r="A408" s="15">
        <v>15005875</v>
      </c>
      <c r="B408" s="15">
        <v>3</v>
      </c>
      <c r="C408" s="52" t="s">
        <v>2036</v>
      </c>
      <c r="D408" s="15" t="s">
        <v>4482</v>
      </c>
    </row>
    <row r="409" spans="1:6" ht="105" x14ac:dyDescent="0.25">
      <c r="A409" s="15">
        <v>15005875</v>
      </c>
      <c r="B409" s="15">
        <v>4</v>
      </c>
      <c r="C409" s="52" t="s">
        <v>2037</v>
      </c>
      <c r="D409" s="15" t="s">
        <v>4082</v>
      </c>
    </row>
    <row r="410" spans="1:6" ht="75" x14ac:dyDescent="0.25">
      <c r="A410" s="15">
        <v>15005875</v>
      </c>
      <c r="B410" s="15">
        <v>5</v>
      </c>
      <c r="C410" s="52" t="s">
        <v>2038</v>
      </c>
      <c r="D410" s="15" t="s">
        <v>4144</v>
      </c>
    </row>
    <row r="411" spans="1:6" ht="60" x14ac:dyDescent="0.25">
      <c r="A411" s="15">
        <v>15005875</v>
      </c>
      <c r="B411" s="15">
        <v>6</v>
      </c>
      <c r="C411" s="52" t="s">
        <v>2039</v>
      </c>
      <c r="D411" s="15" t="s">
        <v>4126</v>
      </c>
    </row>
    <row r="412" spans="1:6" ht="45" x14ac:dyDescent="0.25">
      <c r="A412" s="15">
        <v>15005875</v>
      </c>
      <c r="B412" s="15">
        <v>7</v>
      </c>
      <c r="C412" s="52" t="s">
        <v>2040</v>
      </c>
      <c r="D412" s="15" t="s">
        <v>4263</v>
      </c>
    </row>
    <row r="413" spans="1:6" ht="75" x14ac:dyDescent="0.25">
      <c r="A413" s="15">
        <v>15005875</v>
      </c>
      <c r="B413" s="15">
        <v>8</v>
      </c>
      <c r="C413" s="52" t="s">
        <v>2041</v>
      </c>
      <c r="D413" s="15" t="s">
        <v>4090</v>
      </c>
    </row>
    <row r="414" spans="1:6" ht="90" x14ac:dyDescent="0.25">
      <c r="A414" s="15">
        <v>15005875</v>
      </c>
      <c r="B414" s="15">
        <v>9</v>
      </c>
      <c r="C414" s="52" t="s">
        <v>2042</v>
      </c>
      <c r="D414" s="15" t="s">
        <v>4194</v>
      </c>
    </row>
    <row r="415" spans="1:6" ht="75" x14ac:dyDescent="0.25">
      <c r="A415" s="15">
        <v>15005875</v>
      </c>
      <c r="B415" s="15">
        <v>10</v>
      </c>
      <c r="C415" s="52" t="s">
        <v>2043</v>
      </c>
      <c r="D415" s="15" t="s">
        <v>4405</v>
      </c>
    </row>
    <row r="416" spans="1:6" ht="75" x14ac:dyDescent="0.25">
      <c r="A416" s="15">
        <v>15005875</v>
      </c>
      <c r="B416" s="15">
        <v>11</v>
      </c>
      <c r="C416" s="52" t="s">
        <v>2044</v>
      </c>
      <c r="D416" s="15" t="s">
        <v>4634</v>
      </c>
    </row>
    <row r="417" spans="1:4" ht="60" x14ac:dyDescent="0.25">
      <c r="A417" s="15">
        <v>15005875</v>
      </c>
      <c r="B417" s="15">
        <v>12</v>
      </c>
      <c r="C417" s="52" t="s">
        <v>2045</v>
      </c>
      <c r="D417" s="15" t="s">
        <v>4147</v>
      </c>
    </row>
    <row r="418" spans="1:4" ht="105" x14ac:dyDescent="0.25">
      <c r="A418" s="15">
        <v>15005875</v>
      </c>
      <c r="B418" s="15">
        <v>13</v>
      </c>
      <c r="C418" s="52" t="s">
        <v>2046</v>
      </c>
      <c r="D418" s="15" t="s">
        <v>4701</v>
      </c>
    </row>
    <row r="419" spans="1:4" ht="60" x14ac:dyDescent="0.25">
      <c r="A419" s="15">
        <v>15005875</v>
      </c>
      <c r="B419" s="15">
        <v>14</v>
      </c>
      <c r="C419" s="52" t="s">
        <v>2047</v>
      </c>
      <c r="D419" s="15" t="s">
        <v>4084</v>
      </c>
    </row>
    <row r="420" spans="1:4" ht="60" x14ac:dyDescent="0.25">
      <c r="A420" s="15">
        <v>15013568</v>
      </c>
      <c r="B420" s="15">
        <v>1</v>
      </c>
      <c r="C420" s="52" t="s">
        <v>2048</v>
      </c>
      <c r="D420" s="15" t="s">
        <v>4301</v>
      </c>
    </row>
    <row r="421" spans="1:4" ht="75" x14ac:dyDescent="0.25">
      <c r="A421" s="15">
        <v>15013568</v>
      </c>
      <c r="B421" s="15">
        <v>2</v>
      </c>
      <c r="C421" s="52" t="s">
        <v>2049</v>
      </c>
      <c r="D421" s="15" t="s">
        <v>4210</v>
      </c>
    </row>
    <row r="422" spans="1:4" ht="60" x14ac:dyDescent="0.25">
      <c r="A422" s="15">
        <v>15013568</v>
      </c>
      <c r="B422" s="15">
        <v>3</v>
      </c>
      <c r="C422" s="52" t="s">
        <v>2050</v>
      </c>
      <c r="D422" s="15" t="s">
        <v>4410</v>
      </c>
    </row>
    <row r="423" spans="1:4" ht="90" x14ac:dyDescent="0.25">
      <c r="A423" s="15">
        <v>15013568</v>
      </c>
      <c r="B423" s="15">
        <v>4</v>
      </c>
      <c r="C423" s="52" t="s">
        <v>2051</v>
      </c>
      <c r="D423" s="15" t="s">
        <v>4419</v>
      </c>
    </row>
    <row r="424" spans="1:4" ht="45" x14ac:dyDescent="0.25">
      <c r="A424" s="15">
        <v>15013568</v>
      </c>
      <c r="B424" s="15">
        <v>5</v>
      </c>
      <c r="C424" s="52" t="s">
        <v>2052</v>
      </c>
      <c r="D424" s="15" t="s">
        <v>4263</v>
      </c>
    </row>
    <row r="425" spans="1:4" ht="105" x14ac:dyDescent="0.25">
      <c r="A425" s="15">
        <v>15013568</v>
      </c>
      <c r="B425" s="15">
        <v>6</v>
      </c>
      <c r="C425" s="52" t="s">
        <v>2053</v>
      </c>
      <c r="D425" s="15" t="s">
        <v>4116</v>
      </c>
    </row>
    <row r="426" spans="1:4" ht="75" x14ac:dyDescent="0.25">
      <c r="A426" s="15">
        <v>15013568</v>
      </c>
      <c r="B426" s="15">
        <v>7</v>
      </c>
      <c r="C426" s="52" t="s">
        <v>2054</v>
      </c>
      <c r="D426" s="15" t="s">
        <v>4077</v>
      </c>
    </row>
    <row r="427" spans="1:4" ht="45" x14ac:dyDescent="0.25">
      <c r="A427" s="15">
        <v>15013568</v>
      </c>
      <c r="B427" s="15">
        <v>8</v>
      </c>
      <c r="C427" s="52" t="s">
        <v>2055</v>
      </c>
      <c r="D427" s="15" t="s">
        <v>4299</v>
      </c>
    </row>
    <row r="428" spans="1:4" ht="75" x14ac:dyDescent="0.25">
      <c r="A428" s="15">
        <v>15013568</v>
      </c>
      <c r="B428" s="15">
        <v>9</v>
      </c>
      <c r="C428" s="52" t="s">
        <v>2056</v>
      </c>
      <c r="D428" s="15" t="s">
        <v>4702</v>
      </c>
    </row>
    <row r="429" spans="1:4" ht="105" x14ac:dyDescent="0.25">
      <c r="A429" s="15">
        <v>15013568</v>
      </c>
      <c r="B429" s="15">
        <v>10</v>
      </c>
      <c r="C429" s="52" t="s">
        <v>2057</v>
      </c>
      <c r="D429" s="15" t="s">
        <v>4466</v>
      </c>
    </row>
    <row r="430" spans="1:4" ht="90" x14ac:dyDescent="0.25">
      <c r="A430" s="15">
        <v>15013568</v>
      </c>
      <c r="B430" s="15">
        <v>11</v>
      </c>
      <c r="C430" s="52" t="s">
        <v>2058</v>
      </c>
      <c r="D430" s="15" t="s">
        <v>4284</v>
      </c>
    </row>
    <row r="431" spans="1:4" ht="45" x14ac:dyDescent="0.25">
      <c r="A431" s="15">
        <v>15037555</v>
      </c>
      <c r="B431" s="15">
        <v>1</v>
      </c>
      <c r="C431" s="52" t="s">
        <v>2059</v>
      </c>
      <c r="D431" s="15" t="s">
        <v>4147</v>
      </c>
    </row>
    <row r="432" spans="1:4" ht="75" x14ac:dyDescent="0.25">
      <c r="A432" s="15">
        <v>15037555</v>
      </c>
      <c r="B432" s="15">
        <v>2</v>
      </c>
      <c r="C432" s="52" t="s">
        <v>2060</v>
      </c>
      <c r="D432" s="15" t="s">
        <v>4210</v>
      </c>
    </row>
    <row r="433" spans="1:6" ht="105" x14ac:dyDescent="0.25">
      <c r="A433" s="15">
        <v>15037555</v>
      </c>
      <c r="B433" s="15">
        <v>3</v>
      </c>
      <c r="C433" s="52" t="s">
        <v>2061</v>
      </c>
      <c r="D433" s="15" t="s">
        <v>4472</v>
      </c>
    </row>
    <row r="434" spans="1:6" ht="60" x14ac:dyDescent="0.25">
      <c r="A434" s="15">
        <v>15037555</v>
      </c>
      <c r="B434" s="15">
        <v>4</v>
      </c>
      <c r="C434" s="52" t="s">
        <v>2062</v>
      </c>
      <c r="D434" s="15">
        <v>11</v>
      </c>
    </row>
    <row r="435" spans="1:6" ht="45" x14ac:dyDescent="0.25">
      <c r="A435" s="15">
        <v>15037555</v>
      </c>
      <c r="B435" s="15">
        <v>5</v>
      </c>
      <c r="C435" s="52" t="s">
        <v>2063</v>
      </c>
      <c r="D435" s="15" t="s">
        <v>4703</v>
      </c>
    </row>
    <row r="436" spans="1:6" ht="60" x14ac:dyDescent="0.25">
      <c r="A436" s="15">
        <v>15037555</v>
      </c>
      <c r="B436" s="15">
        <v>6</v>
      </c>
      <c r="C436" s="52" t="s">
        <v>2064</v>
      </c>
      <c r="D436" s="15" t="s">
        <v>4393</v>
      </c>
    </row>
    <row r="437" spans="1:6" ht="120" x14ac:dyDescent="0.25">
      <c r="A437" s="15">
        <v>15037555</v>
      </c>
      <c r="B437" s="15">
        <v>7</v>
      </c>
      <c r="C437" s="52" t="s">
        <v>2065</v>
      </c>
      <c r="D437" s="15" t="s">
        <v>4194</v>
      </c>
    </row>
    <row r="438" spans="1:6" ht="45" x14ac:dyDescent="0.25">
      <c r="A438" s="15">
        <v>15037555</v>
      </c>
      <c r="B438" s="15">
        <v>8</v>
      </c>
      <c r="C438" s="52" t="s">
        <v>2066</v>
      </c>
      <c r="D438" s="15" t="s">
        <v>4704</v>
      </c>
      <c r="E438" s="52" t="s">
        <v>2067</v>
      </c>
      <c r="F438" s="15" t="s">
        <v>4535</v>
      </c>
    </row>
    <row r="439" spans="1:6" ht="75" x14ac:dyDescent="0.25">
      <c r="A439" s="15">
        <v>15037555</v>
      </c>
      <c r="B439" s="15">
        <v>9</v>
      </c>
      <c r="C439" s="52" t="s">
        <v>2068</v>
      </c>
      <c r="D439" s="15" t="s">
        <v>4116</v>
      </c>
    </row>
    <row r="440" spans="1:6" ht="75" x14ac:dyDescent="0.25">
      <c r="A440" s="15">
        <v>15037555</v>
      </c>
      <c r="B440" s="15">
        <v>10</v>
      </c>
      <c r="C440" s="52" t="s">
        <v>2069</v>
      </c>
      <c r="D440" s="15" t="s">
        <v>4097</v>
      </c>
    </row>
    <row r="441" spans="1:6" ht="60" x14ac:dyDescent="0.25">
      <c r="A441" s="15">
        <v>15037555</v>
      </c>
      <c r="B441" s="15">
        <v>11</v>
      </c>
      <c r="C441" s="52" t="s">
        <v>2070</v>
      </c>
      <c r="D441" s="15" t="s">
        <v>4137</v>
      </c>
    </row>
    <row r="442" spans="1:6" ht="90" x14ac:dyDescent="0.25">
      <c r="A442" s="15">
        <v>15037555</v>
      </c>
      <c r="B442" s="15">
        <v>12</v>
      </c>
      <c r="C442" s="52" t="s">
        <v>2071</v>
      </c>
      <c r="D442" s="15" t="s">
        <v>4235</v>
      </c>
    </row>
    <row r="443" spans="1:6" ht="60" x14ac:dyDescent="0.25">
      <c r="A443" s="15">
        <v>15037555</v>
      </c>
      <c r="B443" s="15">
        <v>13</v>
      </c>
      <c r="C443" s="52" t="s">
        <v>2072</v>
      </c>
      <c r="D443" s="15" t="s">
        <v>4456</v>
      </c>
    </row>
    <row r="444" spans="1:6" ht="60" x14ac:dyDescent="0.25">
      <c r="A444" s="15">
        <v>15037555</v>
      </c>
      <c r="B444" s="15">
        <v>14</v>
      </c>
      <c r="C444" s="52" t="s">
        <v>2073</v>
      </c>
      <c r="D444" s="15" t="s">
        <v>4301</v>
      </c>
    </row>
    <row r="445" spans="1:6" ht="75" x14ac:dyDescent="0.25">
      <c r="A445" s="15">
        <v>15037555</v>
      </c>
      <c r="B445" s="15">
        <v>15</v>
      </c>
      <c r="C445" s="52" t="s">
        <v>2074</v>
      </c>
      <c r="D445" s="15" t="s">
        <v>4397</v>
      </c>
    </row>
    <row r="446" spans="1:6" ht="75" x14ac:dyDescent="0.25">
      <c r="A446" s="15">
        <v>15037555</v>
      </c>
      <c r="B446" s="15">
        <v>16</v>
      </c>
      <c r="C446" s="52" t="s">
        <v>2075</v>
      </c>
      <c r="D446" s="15" t="s">
        <v>4473</v>
      </c>
    </row>
    <row r="447" spans="1:6" ht="105" x14ac:dyDescent="0.25">
      <c r="A447" s="15">
        <v>15102665</v>
      </c>
      <c r="B447" s="15">
        <v>1</v>
      </c>
      <c r="C447" s="52" t="s">
        <v>2076</v>
      </c>
      <c r="D447" s="15" t="s">
        <v>4084</v>
      </c>
    </row>
    <row r="448" spans="1:6" ht="75" x14ac:dyDescent="0.25">
      <c r="A448" s="15">
        <v>15102665</v>
      </c>
      <c r="B448" s="15">
        <v>2</v>
      </c>
      <c r="C448" s="52" t="s">
        <v>2077</v>
      </c>
      <c r="D448" s="15" t="s">
        <v>4474</v>
      </c>
    </row>
    <row r="449" spans="1:6" ht="165" x14ac:dyDescent="0.25">
      <c r="A449" s="15">
        <v>15102665</v>
      </c>
      <c r="B449" s="15">
        <v>3</v>
      </c>
      <c r="C449" s="52" t="s">
        <v>2078</v>
      </c>
      <c r="D449" s="15" t="s">
        <v>4622</v>
      </c>
    </row>
    <row r="450" spans="1:6" ht="195" x14ac:dyDescent="0.25">
      <c r="A450" s="15">
        <v>15102665</v>
      </c>
      <c r="B450" s="15">
        <v>4</v>
      </c>
      <c r="C450" s="52" t="s">
        <v>2079</v>
      </c>
      <c r="D450" s="15" t="s">
        <v>4103</v>
      </c>
    </row>
    <row r="451" spans="1:6" ht="75" x14ac:dyDescent="0.25">
      <c r="A451" s="15">
        <v>15102665</v>
      </c>
      <c r="B451" s="15">
        <v>5</v>
      </c>
      <c r="C451" s="52" t="s">
        <v>2080</v>
      </c>
      <c r="D451" s="15" t="s">
        <v>4705</v>
      </c>
    </row>
    <row r="452" spans="1:6" ht="120" x14ac:dyDescent="0.25">
      <c r="A452" s="15">
        <v>15102665</v>
      </c>
      <c r="B452" s="15">
        <v>6</v>
      </c>
      <c r="C452" s="52" t="s">
        <v>2081</v>
      </c>
      <c r="D452" s="15" t="s">
        <v>4312</v>
      </c>
    </row>
    <row r="453" spans="1:6" ht="105" x14ac:dyDescent="0.25">
      <c r="A453" s="15">
        <v>15102665</v>
      </c>
      <c r="B453" s="15">
        <v>7</v>
      </c>
      <c r="C453" s="52" t="s">
        <v>2082</v>
      </c>
      <c r="D453" s="15" t="s">
        <v>4421</v>
      </c>
      <c r="E453" s="52" t="s">
        <v>2083</v>
      </c>
      <c r="F453" s="15" t="s">
        <v>4715</v>
      </c>
    </row>
    <row r="454" spans="1:6" ht="75" x14ac:dyDescent="0.25">
      <c r="A454" s="15">
        <v>15102665</v>
      </c>
      <c r="B454" s="15">
        <v>8</v>
      </c>
      <c r="C454" s="52" t="s">
        <v>2084</v>
      </c>
      <c r="D454" s="15" t="s">
        <v>4706</v>
      </c>
      <c r="E454" s="52" t="s">
        <v>2085</v>
      </c>
      <c r="F454" s="15" t="s">
        <v>4184</v>
      </c>
    </row>
    <row r="455" spans="1:6" ht="90" x14ac:dyDescent="0.25">
      <c r="A455" s="15">
        <v>15102665</v>
      </c>
      <c r="B455" s="15">
        <v>9</v>
      </c>
      <c r="C455" s="52" t="s">
        <v>2086</v>
      </c>
      <c r="D455" s="15" t="s">
        <v>4425</v>
      </c>
    </row>
    <row r="456" spans="1:6" ht="45" x14ac:dyDescent="0.25">
      <c r="A456" s="15">
        <v>15138297</v>
      </c>
      <c r="B456" s="15">
        <v>1</v>
      </c>
      <c r="C456" s="52" t="s">
        <v>2087</v>
      </c>
      <c r="D456" s="15" t="s">
        <v>4297</v>
      </c>
    </row>
    <row r="457" spans="1:6" ht="105" x14ac:dyDescent="0.25">
      <c r="A457" s="15">
        <v>15138297</v>
      </c>
      <c r="B457" s="15">
        <v>2</v>
      </c>
      <c r="C457" s="52" t="s">
        <v>2088</v>
      </c>
      <c r="D457" s="15" t="s">
        <v>4299</v>
      </c>
    </row>
    <row r="458" spans="1:6" ht="105" x14ac:dyDescent="0.25">
      <c r="A458" s="15">
        <v>15138297</v>
      </c>
      <c r="B458" s="15">
        <v>3</v>
      </c>
      <c r="C458" s="52" t="s">
        <v>2089</v>
      </c>
      <c r="D458" s="15" t="s">
        <v>4276</v>
      </c>
    </row>
    <row r="459" spans="1:6" ht="105" x14ac:dyDescent="0.25">
      <c r="A459" s="15">
        <v>15138297</v>
      </c>
      <c r="B459" s="15">
        <v>4</v>
      </c>
      <c r="C459" s="52" t="s">
        <v>2090</v>
      </c>
      <c r="D459" s="15" t="s">
        <v>4103</v>
      </c>
    </row>
    <row r="460" spans="1:6" ht="120" x14ac:dyDescent="0.25">
      <c r="A460" s="15">
        <v>15138297</v>
      </c>
      <c r="B460" s="15">
        <v>5</v>
      </c>
      <c r="C460" s="52" t="s">
        <v>2091</v>
      </c>
      <c r="D460" s="15" t="s">
        <v>4639</v>
      </c>
    </row>
    <row r="461" spans="1:6" ht="75" x14ac:dyDescent="0.25">
      <c r="A461" s="15">
        <v>15138297</v>
      </c>
      <c r="B461" s="15">
        <v>6</v>
      </c>
      <c r="C461" s="52" t="s">
        <v>2092</v>
      </c>
      <c r="D461" s="15" t="s">
        <v>4263</v>
      </c>
    </row>
    <row r="462" spans="1:6" ht="135" x14ac:dyDescent="0.25">
      <c r="A462" s="15">
        <v>15138297</v>
      </c>
      <c r="B462" s="15">
        <v>7</v>
      </c>
      <c r="C462" s="52" t="s">
        <v>2093</v>
      </c>
      <c r="D462" s="15">
        <v>11</v>
      </c>
    </row>
    <row r="463" spans="1:6" ht="135" x14ac:dyDescent="0.25">
      <c r="A463" s="15">
        <v>15138297</v>
      </c>
      <c r="B463" s="15">
        <v>10</v>
      </c>
      <c r="C463" s="52" t="s">
        <v>2094</v>
      </c>
      <c r="D463" s="15" t="s">
        <v>4453</v>
      </c>
    </row>
    <row r="464" spans="1:6" ht="75" x14ac:dyDescent="0.25">
      <c r="A464" s="15">
        <v>15138297</v>
      </c>
      <c r="B464" s="15">
        <v>12</v>
      </c>
      <c r="C464" s="52" t="s">
        <v>2095</v>
      </c>
      <c r="D464" s="15" t="s">
        <v>4194</v>
      </c>
      <c r="E464" s="52" t="s">
        <v>2096</v>
      </c>
      <c r="F464" s="15" t="s">
        <v>4716</v>
      </c>
    </row>
    <row r="465" spans="1:6" ht="105" x14ac:dyDescent="0.25">
      <c r="A465" s="15">
        <v>15138297</v>
      </c>
      <c r="B465" s="15">
        <v>13</v>
      </c>
      <c r="C465" s="52" t="s">
        <v>2097</v>
      </c>
      <c r="D465" s="15" t="s">
        <v>4079</v>
      </c>
    </row>
    <row r="466" spans="1:6" ht="45" x14ac:dyDescent="0.25">
      <c r="A466" s="15">
        <v>15138297</v>
      </c>
      <c r="B466" s="15">
        <v>14</v>
      </c>
      <c r="C466" s="52" t="s">
        <v>2098</v>
      </c>
      <c r="D466" s="15">
        <v>11</v>
      </c>
    </row>
    <row r="467" spans="1:6" ht="60" x14ac:dyDescent="0.25">
      <c r="A467" s="15">
        <v>15138297</v>
      </c>
      <c r="B467" s="15">
        <v>15</v>
      </c>
      <c r="C467" s="52" t="s">
        <v>2099</v>
      </c>
      <c r="D467" s="15" t="s">
        <v>4397</v>
      </c>
    </row>
    <row r="468" spans="1:6" ht="60" x14ac:dyDescent="0.25">
      <c r="A468" s="15">
        <v>15138297</v>
      </c>
      <c r="B468" s="15">
        <v>16</v>
      </c>
      <c r="C468" s="52" t="s">
        <v>2100</v>
      </c>
      <c r="D468" s="15" t="s">
        <v>4406</v>
      </c>
    </row>
    <row r="469" spans="1:6" ht="60" x14ac:dyDescent="0.25">
      <c r="A469" s="15">
        <v>15199082</v>
      </c>
      <c r="B469" s="15">
        <v>1</v>
      </c>
      <c r="C469" s="52" t="s">
        <v>2101</v>
      </c>
      <c r="D469" s="15" t="s">
        <v>4461</v>
      </c>
    </row>
    <row r="470" spans="1:6" ht="135" x14ac:dyDescent="0.25">
      <c r="A470" s="15">
        <v>15199082</v>
      </c>
      <c r="B470" s="15">
        <v>2</v>
      </c>
      <c r="C470" s="52" t="s">
        <v>2102</v>
      </c>
      <c r="D470" s="15" t="s">
        <v>4475</v>
      </c>
    </row>
    <row r="471" spans="1:6" ht="75" x14ac:dyDescent="0.25">
      <c r="A471" s="15">
        <v>15199082</v>
      </c>
      <c r="B471" s="15">
        <v>3</v>
      </c>
      <c r="C471" s="52" t="s">
        <v>2103</v>
      </c>
      <c r="D471" s="15" t="s">
        <v>4076</v>
      </c>
    </row>
    <row r="472" spans="1:6" ht="90" x14ac:dyDescent="0.25">
      <c r="A472" s="15">
        <v>15199082</v>
      </c>
      <c r="B472" s="15">
        <v>4</v>
      </c>
      <c r="C472" s="52" t="s">
        <v>2104</v>
      </c>
      <c r="D472" s="15" t="s">
        <v>4082</v>
      </c>
    </row>
    <row r="473" spans="1:6" ht="45" x14ac:dyDescent="0.25">
      <c r="A473" s="15">
        <v>15199082</v>
      </c>
      <c r="B473" s="15">
        <v>5</v>
      </c>
      <c r="C473" s="52" t="s">
        <v>2105</v>
      </c>
      <c r="D473" s="15" t="s">
        <v>4076</v>
      </c>
    </row>
    <row r="474" spans="1:6" ht="30" x14ac:dyDescent="0.25">
      <c r="A474" s="15">
        <v>15199082</v>
      </c>
      <c r="B474" s="15">
        <v>6</v>
      </c>
      <c r="C474" s="52" t="s">
        <v>2106</v>
      </c>
      <c r="D474" s="15" t="s">
        <v>4083</v>
      </c>
    </row>
    <row r="475" spans="1:6" ht="30" x14ac:dyDescent="0.25">
      <c r="A475" s="15">
        <v>15199082</v>
      </c>
      <c r="B475" s="15">
        <v>7</v>
      </c>
      <c r="C475" s="52" t="s">
        <v>2107</v>
      </c>
      <c r="D475" s="15" t="s">
        <v>4253</v>
      </c>
    </row>
    <row r="476" spans="1:6" ht="60" x14ac:dyDescent="0.25">
      <c r="A476" s="15">
        <v>15199082</v>
      </c>
      <c r="B476" s="15">
        <v>8</v>
      </c>
      <c r="C476" s="52" t="s">
        <v>2108</v>
      </c>
      <c r="D476" s="15" t="s">
        <v>4076</v>
      </c>
    </row>
    <row r="477" spans="1:6" ht="30" x14ac:dyDescent="0.25">
      <c r="A477" s="15">
        <v>15199082</v>
      </c>
      <c r="B477" s="15">
        <v>9</v>
      </c>
      <c r="C477" s="52" t="s">
        <v>2109</v>
      </c>
      <c r="D477" s="15" t="s">
        <v>4397</v>
      </c>
    </row>
    <row r="478" spans="1:6" ht="45" x14ac:dyDescent="0.25">
      <c r="A478" s="15">
        <v>15199082</v>
      </c>
      <c r="B478" s="15">
        <v>10</v>
      </c>
      <c r="C478" s="52" t="s">
        <v>2110</v>
      </c>
      <c r="D478" s="15" t="s">
        <v>4405</v>
      </c>
      <c r="E478" s="52" t="s">
        <v>2111</v>
      </c>
      <c r="F478" s="15" t="s">
        <v>4497</v>
      </c>
    </row>
    <row r="479" spans="1:6" ht="60" x14ac:dyDescent="0.25">
      <c r="A479" s="15">
        <v>15199082</v>
      </c>
      <c r="B479" s="15">
        <v>11</v>
      </c>
      <c r="C479" s="52" t="s">
        <v>2112</v>
      </c>
      <c r="D479" s="15">
        <v>11</v>
      </c>
    </row>
    <row r="480" spans="1:6" ht="60" x14ac:dyDescent="0.25">
      <c r="A480" s="15">
        <v>15199082</v>
      </c>
      <c r="B480" s="15">
        <v>12</v>
      </c>
      <c r="C480" s="52" t="s">
        <v>2113</v>
      </c>
      <c r="D480" s="15" t="s">
        <v>4294</v>
      </c>
    </row>
    <row r="481" spans="1:6" ht="90" x14ac:dyDescent="0.25">
      <c r="A481" s="15">
        <v>15199082</v>
      </c>
      <c r="B481" s="15">
        <v>13</v>
      </c>
      <c r="C481" s="52" t="s">
        <v>2114</v>
      </c>
      <c r="D481" s="15" t="s">
        <v>4476</v>
      </c>
      <c r="E481" s="52" t="s">
        <v>2115</v>
      </c>
      <c r="F481" s="15" t="s">
        <v>4333</v>
      </c>
    </row>
    <row r="482" spans="1:6" ht="105" x14ac:dyDescent="0.25">
      <c r="A482" s="15">
        <v>15262457</v>
      </c>
      <c r="B482" s="15">
        <v>1</v>
      </c>
      <c r="C482" s="52" t="s">
        <v>2116</v>
      </c>
      <c r="D482" s="15" t="s">
        <v>4084</v>
      </c>
    </row>
    <row r="483" spans="1:6" ht="105" x14ac:dyDescent="0.25">
      <c r="A483" s="15">
        <v>15262457</v>
      </c>
      <c r="B483" s="15">
        <v>2</v>
      </c>
      <c r="C483" s="52" t="s">
        <v>2117</v>
      </c>
      <c r="D483" s="15" t="s">
        <v>4228</v>
      </c>
    </row>
    <row r="484" spans="1:6" ht="45" x14ac:dyDescent="0.25">
      <c r="A484" s="15">
        <v>15262457</v>
      </c>
      <c r="B484" s="15">
        <v>3</v>
      </c>
      <c r="C484" s="52" t="s">
        <v>2118</v>
      </c>
      <c r="D484" s="15" t="s">
        <v>4207</v>
      </c>
      <c r="E484" s="52" t="s">
        <v>2119</v>
      </c>
      <c r="F484" s="15" t="s">
        <v>4178</v>
      </c>
    </row>
    <row r="485" spans="1:6" ht="105" x14ac:dyDescent="0.25">
      <c r="A485" s="15">
        <v>15262457</v>
      </c>
      <c r="B485" s="15">
        <v>4</v>
      </c>
      <c r="C485" s="52" t="s">
        <v>2120</v>
      </c>
      <c r="D485" s="15" t="s">
        <v>4457</v>
      </c>
      <c r="E485" s="52" t="s">
        <v>2121</v>
      </c>
      <c r="F485" s="15" t="s">
        <v>4498</v>
      </c>
    </row>
    <row r="486" spans="1:6" ht="150" x14ac:dyDescent="0.25">
      <c r="A486" s="15">
        <v>15262457</v>
      </c>
      <c r="B486" s="15">
        <v>5</v>
      </c>
      <c r="C486" s="52" t="s">
        <v>2122</v>
      </c>
      <c r="D486" s="15" t="s">
        <v>4199</v>
      </c>
    </row>
    <row r="487" spans="1:6" ht="195" x14ac:dyDescent="0.25">
      <c r="A487" s="15">
        <v>15262457</v>
      </c>
      <c r="B487" s="15">
        <v>6</v>
      </c>
      <c r="C487" s="52" t="s">
        <v>2123</v>
      </c>
      <c r="D487" s="15" t="s">
        <v>4158</v>
      </c>
    </row>
    <row r="488" spans="1:6" ht="60" x14ac:dyDescent="0.25">
      <c r="A488" s="15">
        <v>15262457</v>
      </c>
      <c r="B488" s="15">
        <v>7</v>
      </c>
      <c r="C488" s="52" t="s">
        <v>2124</v>
      </c>
      <c r="D488" s="15" t="s">
        <v>4083</v>
      </c>
    </row>
    <row r="489" spans="1:6" ht="105" x14ac:dyDescent="0.25">
      <c r="A489" s="15">
        <v>15262457</v>
      </c>
      <c r="B489" s="15">
        <v>8</v>
      </c>
      <c r="C489" s="52" t="s">
        <v>2125</v>
      </c>
      <c r="D489" s="15" t="s">
        <v>4126</v>
      </c>
    </row>
    <row r="490" spans="1:6" ht="60" x14ac:dyDescent="0.25">
      <c r="A490" s="15">
        <v>15262457</v>
      </c>
      <c r="B490" s="15">
        <v>9</v>
      </c>
      <c r="C490" s="52" t="s">
        <v>2126</v>
      </c>
      <c r="D490" s="15" t="s">
        <v>4126</v>
      </c>
    </row>
    <row r="491" spans="1:6" ht="90" x14ac:dyDescent="0.25">
      <c r="A491" s="15">
        <v>15262457</v>
      </c>
      <c r="B491" s="15">
        <v>10</v>
      </c>
      <c r="C491" s="52" t="s">
        <v>2127</v>
      </c>
      <c r="D491" s="15" t="s">
        <v>4346</v>
      </c>
    </row>
    <row r="492" spans="1:6" ht="90" x14ac:dyDescent="0.25">
      <c r="A492" s="15">
        <v>15262457</v>
      </c>
      <c r="B492" s="15">
        <v>11</v>
      </c>
      <c r="C492" s="52" t="s">
        <v>2128</v>
      </c>
      <c r="D492" s="15" t="s">
        <v>4261</v>
      </c>
      <c r="E492" s="52" t="s">
        <v>2129</v>
      </c>
      <c r="F492" s="15" t="s">
        <v>4330</v>
      </c>
    </row>
    <row r="493" spans="1:6" ht="90" x14ac:dyDescent="0.25">
      <c r="A493" s="15">
        <v>15262457</v>
      </c>
      <c r="B493" s="15">
        <v>12</v>
      </c>
      <c r="C493" s="52" t="s">
        <v>2130</v>
      </c>
      <c r="D493" s="15" t="s">
        <v>4096</v>
      </c>
    </row>
    <row r="494" spans="1:6" ht="30" x14ac:dyDescent="0.25">
      <c r="A494" s="15">
        <v>15262457</v>
      </c>
      <c r="B494" s="15">
        <v>13</v>
      </c>
      <c r="C494" s="52" t="s">
        <v>1669</v>
      </c>
      <c r="D494" s="15" t="s">
        <v>4090</v>
      </c>
    </row>
    <row r="495" spans="1:6" ht="90" x14ac:dyDescent="0.25">
      <c r="A495" s="15">
        <v>15262457</v>
      </c>
      <c r="B495" s="15">
        <v>14</v>
      </c>
      <c r="C495" s="52" t="s">
        <v>2131</v>
      </c>
      <c r="D495" s="15" t="s">
        <v>4098</v>
      </c>
    </row>
    <row r="496" spans="1:6" ht="120" x14ac:dyDescent="0.25">
      <c r="A496" s="15">
        <v>15262457</v>
      </c>
      <c r="B496" s="15">
        <v>15</v>
      </c>
      <c r="C496" s="52" t="s">
        <v>2132</v>
      </c>
      <c r="D496" s="15" t="s">
        <v>4396</v>
      </c>
    </row>
    <row r="497" spans="1:4" ht="75" x14ac:dyDescent="0.25">
      <c r="A497" s="15">
        <v>15262461</v>
      </c>
      <c r="B497" s="15">
        <v>1</v>
      </c>
      <c r="C497" s="52" t="s">
        <v>2133</v>
      </c>
      <c r="D497" s="15" t="s">
        <v>4301</v>
      </c>
    </row>
    <row r="498" spans="1:4" ht="60" x14ac:dyDescent="0.25">
      <c r="A498" s="15">
        <v>15262461</v>
      </c>
      <c r="B498" s="15">
        <v>2</v>
      </c>
      <c r="C498" s="52" t="s">
        <v>2134</v>
      </c>
      <c r="D498" s="15" t="s">
        <v>4477</v>
      </c>
    </row>
    <row r="499" spans="1:4" ht="60" x14ac:dyDescent="0.25">
      <c r="A499" s="15">
        <v>15262461</v>
      </c>
      <c r="B499" s="15">
        <v>3</v>
      </c>
      <c r="C499" s="52" t="s">
        <v>2135</v>
      </c>
      <c r="D499" s="15" t="s">
        <v>4202</v>
      </c>
    </row>
    <row r="500" spans="1:4" ht="180" x14ac:dyDescent="0.25">
      <c r="A500" s="15">
        <v>15262461</v>
      </c>
      <c r="B500" s="15">
        <v>4</v>
      </c>
      <c r="C500" s="52" t="s">
        <v>2136</v>
      </c>
      <c r="D500" s="15" t="s">
        <v>4478</v>
      </c>
    </row>
    <row r="501" spans="1:4" ht="75" x14ac:dyDescent="0.25">
      <c r="A501" s="15">
        <v>15262461</v>
      </c>
      <c r="B501" s="15">
        <v>5</v>
      </c>
      <c r="C501" s="52" t="s">
        <v>2137</v>
      </c>
      <c r="D501" s="15" t="s">
        <v>4263</v>
      </c>
    </row>
    <row r="502" spans="1:4" ht="90" x14ac:dyDescent="0.25">
      <c r="A502" s="15">
        <v>15262461</v>
      </c>
      <c r="B502" s="15">
        <v>6</v>
      </c>
      <c r="C502" s="52" t="s">
        <v>2138</v>
      </c>
      <c r="D502" s="15" t="s">
        <v>4083</v>
      </c>
    </row>
    <row r="503" spans="1:4" ht="120" x14ac:dyDescent="0.25">
      <c r="A503" s="15">
        <v>15262461</v>
      </c>
      <c r="B503" s="15">
        <v>7</v>
      </c>
      <c r="C503" s="52" t="s">
        <v>2139</v>
      </c>
      <c r="D503" s="15" t="s">
        <v>4419</v>
      </c>
    </row>
    <row r="504" spans="1:4" ht="105" x14ac:dyDescent="0.25">
      <c r="A504" s="15">
        <v>15262461</v>
      </c>
      <c r="B504" s="15">
        <v>8</v>
      </c>
      <c r="C504" s="52" t="s">
        <v>2140</v>
      </c>
      <c r="D504" s="15" t="s">
        <v>4119</v>
      </c>
    </row>
    <row r="505" spans="1:4" ht="135" x14ac:dyDescent="0.25">
      <c r="A505" s="15">
        <v>15262461</v>
      </c>
      <c r="B505" s="15">
        <v>9</v>
      </c>
      <c r="C505" s="52" t="s">
        <v>2141</v>
      </c>
      <c r="D505" s="15" t="s">
        <v>4120</v>
      </c>
    </row>
    <row r="506" spans="1:4" ht="60" x14ac:dyDescent="0.25">
      <c r="A506" s="15">
        <v>15262461</v>
      </c>
      <c r="B506" s="15">
        <v>10</v>
      </c>
      <c r="C506" s="52" t="s">
        <v>2142</v>
      </c>
      <c r="D506" s="15" t="s">
        <v>4634</v>
      </c>
    </row>
    <row r="507" spans="1:4" ht="120" x14ac:dyDescent="0.25">
      <c r="A507" s="15">
        <v>15262461</v>
      </c>
      <c r="B507" s="15">
        <v>11</v>
      </c>
      <c r="C507" s="52" t="s">
        <v>2143</v>
      </c>
      <c r="D507" s="15" t="s">
        <v>4142</v>
      </c>
    </row>
    <row r="508" spans="1:4" ht="105" x14ac:dyDescent="0.25">
      <c r="A508" s="15">
        <v>15262461</v>
      </c>
      <c r="B508" s="15">
        <v>12</v>
      </c>
      <c r="C508" s="52" t="s">
        <v>2144</v>
      </c>
      <c r="D508" s="15" t="s">
        <v>4251</v>
      </c>
    </row>
    <row r="509" spans="1:4" ht="75" x14ac:dyDescent="0.25">
      <c r="A509" s="15">
        <v>15262461</v>
      </c>
      <c r="B509" s="15">
        <v>13</v>
      </c>
      <c r="C509" s="52" t="s">
        <v>2145</v>
      </c>
      <c r="D509" s="15" t="s">
        <v>4479</v>
      </c>
    </row>
    <row r="510" spans="1:4" ht="45" x14ac:dyDescent="0.25">
      <c r="A510" s="15">
        <v>15324521</v>
      </c>
      <c r="B510" s="15">
        <v>1</v>
      </c>
      <c r="C510" s="52" t="s">
        <v>2146</v>
      </c>
      <c r="D510" s="15" t="s">
        <v>4084</v>
      </c>
    </row>
    <row r="511" spans="1:4" ht="105" x14ac:dyDescent="0.25">
      <c r="A511" s="15">
        <v>15324521</v>
      </c>
      <c r="B511" s="15">
        <v>2</v>
      </c>
      <c r="C511" s="52" t="s">
        <v>2147</v>
      </c>
      <c r="D511" s="15" t="s">
        <v>4295</v>
      </c>
    </row>
    <row r="512" spans="1:4" ht="90" x14ac:dyDescent="0.25">
      <c r="A512" s="15">
        <v>15324521</v>
      </c>
      <c r="B512" s="15">
        <v>3</v>
      </c>
      <c r="C512" s="52" t="s">
        <v>2148</v>
      </c>
      <c r="D512" s="15" t="s">
        <v>4276</v>
      </c>
    </row>
    <row r="513" spans="1:4" ht="75" x14ac:dyDescent="0.25">
      <c r="A513" s="15">
        <v>15324521</v>
      </c>
      <c r="B513" s="15">
        <v>4</v>
      </c>
      <c r="C513" s="52" t="s">
        <v>2149</v>
      </c>
      <c r="D513" s="15" t="s">
        <v>4707</v>
      </c>
    </row>
    <row r="514" spans="1:4" ht="135" x14ac:dyDescent="0.25">
      <c r="A514" s="15">
        <v>15324521</v>
      </c>
      <c r="B514" s="15">
        <v>5</v>
      </c>
      <c r="C514" s="52" t="s">
        <v>2150</v>
      </c>
      <c r="D514" s="15" t="s">
        <v>4126</v>
      </c>
    </row>
    <row r="515" spans="1:4" ht="210" x14ac:dyDescent="0.25">
      <c r="A515" s="15">
        <v>15324521</v>
      </c>
      <c r="B515" s="15">
        <v>6</v>
      </c>
      <c r="C515" s="52" t="s">
        <v>2151</v>
      </c>
      <c r="D515" s="15" t="s">
        <v>4082</v>
      </c>
    </row>
    <row r="516" spans="1:4" ht="75" x14ac:dyDescent="0.25">
      <c r="A516" s="15">
        <v>15324521</v>
      </c>
      <c r="B516" s="15">
        <v>7</v>
      </c>
      <c r="C516" s="52" t="s">
        <v>2152</v>
      </c>
      <c r="D516" s="15" t="s">
        <v>4076</v>
      </c>
    </row>
    <row r="517" spans="1:4" ht="60" x14ac:dyDescent="0.25">
      <c r="A517" s="15">
        <v>15324521</v>
      </c>
      <c r="B517" s="15">
        <v>8</v>
      </c>
      <c r="C517" s="52" t="s">
        <v>2153</v>
      </c>
      <c r="D517" s="15" t="s">
        <v>4126</v>
      </c>
    </row>
    <row r="518" spans="1:4" ht="45" x14ac:dyDescent="0.25">
      <c r="A518" s="15">
        <v>15324521</v>
      </c>
      <c r="B518" s="15">
        <v>9</v>
      </c>
      <c r="C518" s="52" t="s">
        <v>2154</v>
      </c>
      <c r="D518" s="15" t="s">
        <v>4263</v>
      </c>
    </row>
    <row r="519" spans="1:4" ht="105" x14ac:dyDescent="0.25">
      <c r="A519" s="15">
        <v>15324521</v>
      </c>
      <c r="B519" s="15">
        <v>10</v>
      </c>
      <c r="C519" s="52" t="s">
        <v>2155</v>
      </c>
      <c r="D519" s="15">
        <v>11</v>
      </c>
    </row>
    <row r="520" spans="1:4" ht="135" x14ac:dyDescent="0.25">
      <c r="A520" s="15">
        <v>15324521</v>
      </c>
      <c r="B520" s="15">
        <v>11</v>
      </c>
      <c r="C520" s="52" t="s">
        <v>2156</v>
      </c>
      <c r="D520" s="15" t="s">
        <v>4595</v>
      </c>
    </row>
    <row r="521" spans="1:4" ht="75" x14ac:dyDescent="0.25">
      <c r="A521" s="15">
        <v>15324521</v>
      </c>
      <c r="B521" s="15">
        <v>12</v>
      </c>
      <c r="C521" s="52" t="s">
        <v>2157</v>
      </c>
      <c r="D521" s="15" t="s">
        <v>4137</v>
      </c>
    </row>
    <row r="522" spans="1:4" ht="90" x14ac:dyDescent="0.25">
      <c r="A522" s="15">
        <v>15324521</v>
      </c>
      <c r="B522" s="15">
        <v>13</v>
      </c>
      <c r="C522" s="52" t="s">
        <v>2158</v>
      </c>
      <c r="D522" s="15" t="s">
        <v>4261</v>
      </c>
    </row>
    <row r="523" spans="1:4" ht="90" x14ac:dyDescent="0.25">
      <c r="A523" s="15">
        <v>15324521</v>
      </c>
      <c r="B523" s="15">
        <v>14</v>
      </c>
      <c r="C523" s="52" t="s">
        <v>2159</v>
      </c>
      <c r="D523" s="15" t="s">
        <v>4090</v>
      </c>
    </row>
    <row r="524" spans="1:4" ht="135" x14ac:dyDescent="0.25">
      <c r="A524" s="15">
        <v>15324521</v>
      </c>
      <c r="B524" s="15">
        <v>15</v>
      </c>
      <c r="C524" s="52" t="s">
        <v>2160</v>
      </c>
      <c r="D524" s="15" t="s">
        <v>4079</v>
      </c>
    </row>
    <row r="525" spans="1:4" ht="60" x14ac:dyDescent="0.25">
      <c r="A525" s="15">
        <v>15324521</v>
      </c>
      <c r="B525" s="15">
        <v>16</v>
      </c>
      <c r="C525" s="52" t="s">
        <v>2161</v>
      </c>
      <c r="D525" s="15" t="s">
        <v>4397</v>
      </c>
    </row>
    <row r="526" spans="1:4" ht="75" x14ac:dyDescent="0.25">
      <c r="A526" s="15">
        <v>15324521</v>
      </c>
      <c r="B526" s="15">
        <v>17</v>
      </c>
      <c r="C526" s="52" t="s">
        <v>2162</v>
      </c>
      <c r="D526" s="15" t="s">
        <v>4698</v>
      </c>
    </row>
    <row r="527" spans="1:4" ht="60" x14ac:dyDescent="0.25">
      <c r="A527" s="15">
        <v>15324521</v>
      </c>
      <c r="B527" s="15">
        <v>18</v>
      </c>
      <c r="C527" s="52" t="s">
        <v>2163</v>
      </c>
      <c r="D527" s="15" t="s">
        <v>4088</v>
      </c>
    </row>
    <row r="528" spans="1:4" ht="105" x14ac:dyDescent="0.25">
      <c r="A528" s="15">
        <v>15324521</v>
      </c>
      <c r="B528" s="15">
        <v>19</v>
      </c>
      <c r="C528" s="52" t="s">
        <v>2164</v>
      </c>
      <c r="D528" s="15" t="s">
        <v>4079</v>
      </c>
    </row>
    <row r="529" spans="1:4" ht="60" x14ac:dyDescent="0.25">
      <c r="A529" s="15">
        <v>15324521</v>
      </c>
      <c r="B529" s="15">
        <v>20</v>
      </c>
      <c r="C529" s="52" t="s">
        <v>2165</v>
      </c>
      <c r="D529" s="15" t="s">
        <v>4084</v>
      </c>
    </row>
  </sheetData>
  <autoFilter ref="B1:B529"/>
  <mergeCells count="1">
    <mergeCell ref="A1:J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85"/>
  <sheetViews>
    <sheetView zoomScaleNormal="100" workbookViewId="0">
      <selection activeCell="C291" sqref="C291"/>
    </sheetView>
  </sheetViews>
  <sheetFormatPr defaultRowHeight="15" x14ac:dyDescent="0.25"/>
  <cols>
    <col min="1" max="1" width="10.42578125" style="15" customWidth="1"/>
    <col min="2" max="2" width="4.28515625" style="15" customWidth="1"/>
    <col min="3" max="3" width="35.42578125" style="52" customWidth="1"/>
    <col min="4" max="4" width="28.7109375" style="15" customWidth="1"/>
    <col min="5" max="5" width="22.140625" style="52" customWidth="1"/>
    <col min="6" max="6" width="23.7109375" style="15" customWidth="1"/>
    <col min="7" max="7" width="15.85546875" style="52" customWidth="1"/>
    <col min="8" max="8" width="16.7109375" style="15" customWidth="1"/>
    <col min="9" max="9" width="15.85546875" style="52" customWidth="1"/>
    <col min="10" max="10" width="16" style="15" customWidth="1"/>
    <col min="11" max="11" width="3.5703125" style="1" customWidth="1"/>
    <col min="12" max="12" width="9.140625" style="66"/>
    <col min="13" max="13" width="14.85546875" style="66" customWidth="1"/>
    <col min="14" max="47" width="9.140625" style="66"/>
    <col min="48" max="16384" width="9.140625" style="15"/>
  </cols>
  <sheetData>
    <row r="1" spans="1:17" x14ac:dyDescent="0.25">
      <c r="A1" s="93" t="s">
        <v>1</v>
      </c>
      <c r="B1" s="93"/>
      <c r="C1" s="93"/>
      <c r="D1" s="93"/>
      <c r="E1" s="93"/>
      <c r="F1" s="93"/>
      <c r="G1" s="93"/>
      <c r="H1" s="93"/>
      <c r="I1" s="62"/>
      <c r="J1" s="14"/>
    </row>
    <row r="2" spans="1:17" ht="75" x14ac:dyDescent="0.25">
      <c r="A2" s="15">
        <v>10386508</v>
      </c>
      <c r="B2" s="15">
        <v>1</v>
      </c>
      <c r="C2" s="52" t="s">
        <v>2166</v>
      </c>
      <c r="D2" s="15" t="s">
        <v>4084</v>
      </c>
      <c r="M2" s="63"/>
    </row>
    <row r="3" spans="1:17" ht="120" x14ac:dyDescent="0.25">
      <c r="A3" s="15">
        <v>10386508</v>
      </c>
      <c r="B3" s="15">
        <v>2</v>
      </c>
      <c r="C3" s="52" t="s">
        <v>2167</v>
      </c>
      <c r="D3" s="15" t="s">
        <v>4197</v>
      </c>
      <c r="E3" s="52" t="s">
        <v>2168</v>
      </c>
      <c r="M3" s="63"/>
    </row>
    <row r="4" spans="1:17" ht="135" x14ac:dyDescent="0.25">
      <c r="A4" s="15">
        <v>10386508</v>
      </c>
      <c r="B4" s="15">
        <v>3</v>
      </c>
      <c r="C4" s="52" t="s">
        <v>2169</v>
      </c>
      <c r="D4" s="15" t="s">
        <v>4199</v>
      </c>
      <c r="E4" s="52" t="s">
        <v>2170</v>
      </c>
      <c r="F4" s="15" t="s">
        <v>4532</v>
      </c>
      <c r="M4" s="63"/>
      <c r="O4" s="67"/>
      <c r="P4" s="67"/>
      <c r="Q4" s="67"/>
    </row>
    <row r="5" spans="1:17" ht="90" x14ac:dyDescent="0.25">
      <c r="A5" s="15">
        <v>10386508</v>
      </c>
      <c r="B5" s="15">
        <v>4</v>
      </c>
      <c r="C5" s="52" t="s">
        <v>2171</v>
      </c>
      <c r="D5" s="15" t="s">
        <v>4083</v>
      </c>
      <c r="M5" s="63"/>
      <c r="O5" s="67"/>
      <c r="P5" s="67"/>
      <c r="Q5" s="67"/>
    </row>
    <row r="6" spans="1:17" ht="30" x14ac:dyDescent="0.25">
      <c r="A6" s="15">
        <v>10386508</v>
      </c>
      <c r="B6" s="15">
        <v>5</v>
      </c>
      <c r="C6" s="52" t="s">
        <v>2172</v>
      </c>
      <c r="D6" s="15" t="s">
        <v>4263</v>
      </c>
      <c r="M6" s="63"/>
    </row>
    <row r="7" spans="1:17" ht="60" x14ac:dyDescent="0.25">
      <c r="A7" s="15">
        <v>10386508</v>
      </c>
      <c r="B7" s="15">
        <v>6</v>
      </c>
      <c r="C7" s="52" t="s">
        <v>2173</v>
      </c>
      <c r="D7" s="15" t="s">
        <v>4263</v>
      </c>
    </row>
    <row r="8" spans="1:17" ht="45" x14ac:dyDescent="0.25">
      <c r="A8" s="15">
        <v>10386508</v>
      </c>
      <c r="B8" s="15">
        <v>7</v>
      </c>
      <c r="C8" s="52" t="s">
        <v>2174</v>
      </c>
      <c r="D8" s="15">
        <v>11</v>
      </c>
    </row>
    <row r="9" spans="1:17" ht="30" x14ac:dyDescent="0.25">
      <c r="A9" s="15">
        <v>10386508</v>
      </c>
      <c r="B9" s="15">
        <v>8</v>
      </c>
      <c r="C9" s="52" t="s">
        <v>2175</v>
      </c>
      <c r="D9" s="15">
        <v>11</v>
      </c>
    </row>
    <row r="10" spans="1:17" ht="30" x14ac:dyDescent="0.25">
      <c r="A10" s="15">
        <v>10386508</v>
      </c>
      <c r="B10" s="15">
        <v>9</v>
      </c>
      <c r="C10" s="52" t="s">
        <v>2176</v>
      </c>
      <c r="D10" s="15" t="s">
        <v>4097</v>
      </c>
    </row>
    <row r="11" spans="1:17" ht="90" x14ac:dyDescent="0.25">
      <c r="A11" s="15">
        <v>10386508</v>
      </c>
      <c r="B11" s="15">
        <v>10</v>
      </c>
      <c r="C11" s="52" t="s">
        <v>2177</v>
      </c>
      <c r="D11" s="15" t="s">
        <v>4096</v>
      </c>
    </row>
    <row r="12" spans="1:17" ht="60" x14ac:dyDescent="0.25">
      <c r="A12" s="15">
        <v>10386508</v>
      </c>
      <c r="B12" s="15">
        <v>11</v>
      </c>
      <c r="C12" s="52" t="s">
        <v>2178</v>
      </c>
      <c r="D12" s="15" t="s">
        <v>4097</v>
      </c>
    </row>
    <row r="13" spans="1:17" ht="60" x14ac:dyDescent="0.25">
      <c r="A13" s="15">
        <v>10386508</v>
      </c>
      <c r="B13" s="15">
        <v>12</v>
      </c>
      <c r="C13" s="52" t="s">
        <v>2179</v>
      </c>
      <c r="D13" s="15" t="s">
        <v>4302</v>
      </c>
      <c r="E13" s="52" t="s">
        <v>2180</v>
      </c>
      <c r="F13" s="15" t="s">
        <v>4533</v>
      </c>
    </row>
    <row r="14" spans="1:17" ht="60" x14ac:dyDescent="0.25">
      <c r="A14" s="15">
        <v>10386508</v>
      </c>
      <c r="B14" s="15">
        <v>13</v>
      </c>
      <c r="C14" s="52" t="s">
        <v>2181</v>
      </c>
      <c r="D14" s="15" t="s">
        <v>4084</v>
      </c>
    </row>
    <row r="15" spans="1:17" ht="120" x14ac:dyDescent="0.25">
      <c r="A15" s="15">
        <v>10386508</v>
      </c>
      <c r="B15" s="15">
        <v>14</v>
      </c>
      <c r="C15" s="52" t="s">
        <v>2183</v>
      </c>
      <c r="D15" s="15" t="s">
        <v>4147</v>
      </c>
      <c r="E15" s="52" t="s">
        <v>2184</v>
      </c>
      <c r="F15" s="15" t="s">
        <v>4331</v>
      </c>
      <c r="G15" s="52" t="s">
        <v>2182</v>
      </c>
      <c r="H15" s="15" t="s">
        <v>4338</v>
      </c>
    </row>
    <row r="16" spans="1:17" ht="45" x14ac:dyDescent="0.25">
      <c r="A16" s="15">
        <v>10391672</v>
      </c>
      <c r="B16" s="15">
        <v>1</v>
      </c>
      <c r="C16" s="52" t="s">
        <v>2185</v>
      </c>
      <c r="D16" s="15" t="s">
        <v>4297</v>
      </c>
    </row>
    <row r="17" spans="1:4" ht="60" x14ac:dyDescent="0.25">
      <c r="A17" s="15">
        <v>10391672</v>
      </c>
      <c r="B17" s="15">
        <v>2</v>
      </c>
      <c r="C17" s="52" t="s">
        <v>2186</v>
      </c>
      <c r="D17" s="15" t="s">
        <v>4521</v>
      </c>
    </row>
    <row r="18" spans="1:4" ht="120" x14ac:dyDescent="0.25">
      <c r="A18" s="15">
        <v>10391672</v>
      </c>
      <c r="B18" s="15">
        <v>3</v>
      </c>
      <c r="C18" s="52" t="s">
        <v>2187</v>
      </c>
      <c r="D18" s="15" t="s">
        <v>4295</v>
      </c>
    </row>
    <row r="19" spans="1:4" ht="45" x14ac:dyDescent="0.25">
      <c r="A19" s="15">
        <v>10391672</v>
      </c>
      <c r="B19" s="15">
        <v>4</v>
      </c>
      <c r="C19" s="52" t="s">
        <v>2188</v>
      </c>
      <c r="D19" s="15" t="s">
        <v>4082</v>
      </c>
    </row>
    <row r="20" spans="1:4" ht="45" x14ac:dyDescent="0.25">
      <c r="A20" s="15">
        <v>10391672</v>
      </c>
      <c r="B20" s="15">
        <v>5</v>
      </c>
      <c r="C20" s="52" t="s">
        <v>2189</v>
      </c>
      <c r="D20" s="15" t="s">
        <v>4412</v>
      </c>
    </row>
    <row r="21" spans="1:4" ht="60" x14ac:dyDescent="0.25">
      <c r="A21" s="15">
        <v>10391672</v>
      </c>
      <c r="B21" s="15">
        <v>6</v>
      </c>
      <c r="C21" s="52" t="s">
        <v>2190</v>
      </c>
      <c r="D21" s="15" t="s">
        <v>4410</v>
      </c>
    </row>
    <row r="22" spans="1:4" ht="30" x14ac:dyDescent="0.25">
      <c r="A22" s="15">
        <v>10391672</v>
      </c>
      <c r="B22" s="15">
        <v>7</v>
      </c>
      <c r="C22" s="52" t="s">
        <v>2191</v>
      </c>
      <c r="D22" s="15" t="s">
        <v>4076</v>
      </c>
    </row>
    <row r="23" spans="1:4" ht="45" x14ac:dyDescent="0.25">
      <c r="A23" s="15">
        <v>10391672</v>
      </c>
      <c r="B23" s="15">
        <v>8</v>
      </c>
      <c r="C23" s="52" t="s">
        <v>2192</v>
      </c>
      <c r="D23" s="15" t="s">
        <v>4210</v>
      </c>
    </row>
    <row r="24" spans="1:4" ht="30" x14ac:dyDescent="0.25">
      <c r="A24" s="15">
        <v>10391672</v>
      </c>
      <c r="B24" s="15">
        <v>9</v>
      </c>
      <c r="C24" s="52" t="s">
        <v>2193</v>
      </c>
      <c r="D24" s="15" t="s">
        <v>4152</v>
      </c>
    </row>
    <row r="25" spans="1:4" ht="45" x14ac:dyDescent="0.25">
      <c r="A25" s="15">
        <v>10391672</v>
      </c>
      <c r="B25" s="15">
        <v>10</v>
      </c>
      <c r="C25" s="52" t="s">
        <v>2194</v>
      </c>
      <c r="D25" s="15" t="s">
        <v>4235</v>
      </c>
    </row>
    <row r="26" spans="1:4" ht="75" x14ac:dyDescent="0.25">
      <c r="A26" s="15">
        <v>10391672</v>
      </c>
      <c r="B26" s="15">
        <v>11</v>
      </c>
      <c r="C26" s="52" t="s">
        <v>2195</v>
      </c>
      <c r="D26" s="15">
        <v>11</v>
      </c>
    </row>
    <row r="27" spans="1:4" ht="45" x14ac:dyDescent="0.25">
      <c r="A27" s="15">
        <v>10391672</v>
      </c>
      <c r="B27" s="15">
        <v>12</v>
      </c>
      <c r="C27" s="52" t="s">
        <v>2196</v>
      </c>
      <c r="D27" s="15" t="s">
        <v>4097</v>
      </c>
    </row>
    <row r="28" spans="1:4" ht="45" x14ac:dyDescent="0.25">
      <c r="A28" s="15">
        <v>10391672</v>
      </c>
      <c r="B28" s="15">
        <v>13</v>
      </c>
      <c r="C28" s="52" t="s">
        <v>2197</v>
      </c>
      <c r="D28" s="15" t="s">
        <v>4147</v>
      </c>
    </row>
    <row r="29" spans="1:4" ht="30" x14ac:dyDescent="0.25">
      <c r="A29" s="15">
        <v>10391672</v>
      </c>
      <c r="B29" s="15">
        <v>14</v>
      </c>
      <c r="C29" s="52" t="s">
        <v>2198</v>
      </c>
      <c r="D29" s="15" t="s">
        <v>4471</v>
      </c>
    </row>
    <row r="30" spans="1:4" ht="45" x14ac:dyDescent="0.25">
      <c r="A30" s="15">
        <v>10391672</v>
      </c>
      <c r="B30" s="15">
        <v>15</v>
      </c>
      <c r="C30" s="52" t="s">
        <v>2199</v>
      </c>
      <c r="D30" s="15" t="s">
        <v>4397</v>
      </c>
    </row>
    <row r="31" spans="1:4" x14ac:dyDescent="0.25">
      <c r="A31" s="15">
        <v>10391672</v>
      </c>
      <c r="B31" s="15">
        <v>16</v>
      </c>
      <c r="C31" s="52" t="s">
        <v>2200</v>
      </c>
      <c r="D31" s="15" t="s">
        <v>4090</v>
      </c>
    </row>
    <row r="32" spans="1:4" ht="60" x14ac:dyDescent="0.25">
      <c r="A32" s="15">
        <v>10391672</v>
      </c>
      <c r="B32" s="15">
        <v>17</v>
      </c>
      <c r="C32" s="52" t="s">
        <v>2201</v>
      </c>
      <c r="D32" s="15" t="s">
        <v>4616</v>
      </c>
    </row>
    <row r="33" spans="1:6" ht="75" x14ac:dyDescent="0.25">
      <c r="A33" s="15">
        <v>10391672</v>
      </c>
      <c r="B33" s="15">
        <v>18</v>
      </c>
      <c r="C33" s="52" t="s">
        <v>2202</v>
      </c>
      <c r="D33" s="15" t="s">
        <v>4507</v>
      </c>
    </row>
    <row r="34" spans="1:6" ht="75" x14ac:dyDescent="0.25">
      <c r="A34" s="15">
        <v>10485510</v>
      </c>
      <c r="B34" s="15">
        <v>1</v>
      </c>
      <c r="C34" s="52" t="s">
        <v>2203</v>
      </c>
      <c r="D34" s="15" t="s">
        <v>4084</v>
      </c>
    </row>
    <row r="35" spans="1:6" ht="60" x14ac:dyDescent="0.25">
      <c r="A35" s="15">
        <v>10485510</v>
      </c>
      <c r="B35" s="15">
        <v>2</v>
      </c>
      <c r="C35" s="52" t="s">
        <v>2204</v>
      </c>
      <c r="D35" s="15" t="s">
        <v>4197</v>
      </c>
    </row>
    <row r="36" spans="1:6" ht="45" x14ac:dyDescent="0.25">
      <c r="A36" s="15">
        <v>10485510</v>
      </c>
      <c r="B36" s="15">
        <v>3</v>
      </c>
      <c r="C36" s="52" t="s">
        <v>2205</v>
      </c>
      <c r="D36" s="15" t="s">
        <v>4500</v>
      </c>
    </row>
    <row r="37" spans="1:6" ht="90" x14ac:dyDescent="0.25">
      <c r="A37" s="15">
        <v>10485510</v>
      </c>
      <c r="B37" s="15">
        <v>4</v>
      </c>
      <c r="C37" s="52" t="s">
        <v>2206</v>
      </c>
      <c r="D37" s="15" t="s">
        <v>4276</v>
      </c>
    </row>
    <row r="38" spans="1:6" ht="45" x14ac:dyDescent="0.25">
      <c r="A38" s="15">
        <v>10485510</v>
      </c>
      <c r="B38" s="15">
        <v>5</v>
      </c>
      <c r="C38" s="52" t="s">
        <v>2207</v>
      </c>
      <c r="D38" s="15" t="s">
        <v>4253</v>
      </c>
    </row>
    <row r="39" spans="1:6" ht="105" x14ac:dyDescent="0.25">
      <c r="A39" s="15">
        <v>10485510</v>
      </c>
      <c r="B39" s="15">
        <v>6</v>
      </c>
      <c r="C39" s="52" t="s">
        <v>2208</v>
      </c>
      <c r="D39" s="15" t="s">
        <v>4126</v>
      </c>
    </row>
    <row r="40" spans="1:6" ht="75" x14ac:dyDescent="0.25">
      <c r="A40" s="15">
        <v>10485510</v>
      </c>
      <c r="B40" s="15">
        <v>7</v>
      </c>
      <c r="C40" s="52" t="s">
        <v>2209</v>
      </c>
      <c r="D40" s="15" t="s">
        <v>4097</v>
      </c>
    </row>
    <row r="41" spans="1:6" ht="45" x14ac:dyDescent="0.25">
      <c r="A41" s="15">
        <v>10485510</v>
      </c>
      <c r="B41" s="15">
        <v>8</v>
      </c>
      <c r="C41" s="52" t="s">
        <v>2210</v>
      </c>
      <c r="D41" s="15" t="s">
        <v>4263</v>
      </c>
    </row>
    <row r="42" spans="1:6" ht="75" x14ac:dyDescent="0.25">
      <c r="A42" s="15">
        <v>10485510</v>
      </c>
      <c r="B42" s="15">
        <v>9</v>
      </c>
      <c r="C42" s="52" t="s">
        <v>2211</v>
      </c>
      <c r="D42" s="15" t="s">
        <v>4077</v>
      </c>
      <c r="E42" s="52" t="s">
        <v>2212</v>
      </c>
      <c r="F42" s="15" t="s">
        <v>4535</v>
      </c>
    </row>
    <row r="43" spans="1:6" ht="120" x14ac:dyDescent="0.25">
      <c r="A43" s="15">
        <v>10485510</v>
      </c>
      <c r="B43" s="15">
        <v>10</v>
      </c>
      <c r="C43" s="52" t="s">
        <v>2213</v>
      </c>
      <c r="D43" s="15" t="s">
        <v>4096</v>
      </c>
      <c r="E43" s="52" t="s">
        <v>2214</v>
      </c>
      <c r="F43" s="15" t="s">
        <v>4661</v>
      </c>
    </row>
    <row r="44" spans="1:6" ht="105" x14ac:dyDescent="0.25">
      <c r="A44" s="15">
        <v>10485510</v>
      </c>
      <c r="B44" s="15">
        <v>11</v>
      </c>
      <c r="C44" s="52" t="s">
        <v>2215</v>
      </c>
      <c r="D44" s="15" t="s">
        <v>4349</v>
      </c>
      <c r="E44" s="52" t="s">
        <v>2216</v>
      </c>
      <c r="F44" s="15" t="s">
        <v>4662</v>
      </c>
    </row>
    <row r="45" spans="1:6" ht="75" x14ac:dyDescent="0.25">
      <c r="A45" s="15">
        <v>10485510</v>
      </c>
      <c r="B45" s="15">
        <v>12</v>
      </c>
      <c r="C45" s="52" t="s">
        <v>2217</v>
      </c>
      <c r="D45" s="15" t="s">
        <v>4112</v>
      </c>
    </row>
    <row r="46" spans="1:6" ht="90" x14ac:dyDescent="0.25">
      <c r="A46" s="15">
        <v>10485510</v>
      </c>
      <c r="B46" s="15">
        <v>13</v>
      </c>
      <c r="C46" s="52" t="s">
        <v>2218</v>
      </c>
      <c r="D46" s="15" t="s">
        <v>4128</v>
      </c>
    </row>
    <row r="47" spans="1:6" ht="75" x14ac:dyDescent="0.25">
      <c r="A47" s="15">
        <v>10505485</v>
      </c>
      <c r="B47" s="15">
        <v>1</v>
      </c>
      <c r="C47" s="52" t="s">
        <v>2219</v>
      </c>
      <c r="D47" s="15" t="s">
        <v>4084</v>
      </c>
    </row>
    <row r="48" spans="1:6" ht="75" x14ac:dyDescent="0.25">
      <c r="A48" s="15">
        <v>10505485</v>
      </c>
      <c r="B48" s="15">
        <v>2</v>
      </c>
      <c r="C48" s="52" t="s">
        <v>2220</v>
      </c>
      <c r="D48" s="15" t="s">
        <v>4501</v>
      </c>
    </row>
    <row r="49" spans="1:10" ht="30" x14ac:dyDescent="0.25">
      <c r="A49" s="15">
        <v>10505485</v>
      </c>
      <c r="B49" s="15">
        <v>3</v>
      </c>
      <c r="C49" s="52" t="s">
        <v>2221</v>
      </c>
      <c r="D49" s="15" t="s">
        <v>4522</v>
      </c>
      <c r="E49" s="52" t="s">
        <v>2222</v>
      </c>
      <c r="F49" s="15" t="s">
        <v>4534</v>
      </c>
    </row>
    <row r="50" spans="1:10" ht="75" x14ac:dyDescent="0.25">
      <c r="A50" s="15">
        <v>10505485</v>
      </c>
      <c r="B50" s="15">
        <v>4</v>
      </c>
      <c r="C50" s="52" t="s">
        <v>2223</v>
      </c>
      <c r="D50" s="15" t="s">
        <v>4276</v>
      </c>
    </row>
    <row r="51" spans="1:10" ht="75" x14ac:dyDescent="0.25">
      <c r="A51" s="15">
        <v>10505485</v>
      </c>
      <c r="B51" s="15">
        <v>5</v>
      </c>
      <c r="C51" s="52" t="s">
        <v>2224</v>
      </c>
      <c r="D51" s="15" t="s">
        <v>4158</v>
      </c>
    </row>
    <row r="52" spans="1:10" ht="75" x14ac:dyDescent="0.25">
      <c r="A52" s="15">
        <v>10505485</v>
      </c>
      <c r="B52" s="15">
        <v>6</v>
      </c>
      <c r="C52" s="52" t="s">
        <v>2225</v>
      </c>
      <c r="D52" s="15" t="s">
        <v>4263</v>
      </c>
    </row>
    <row r="53" spans="1:10" ht="60" x14ac:dyDescent="0.25">
      <c r="A53" s="15">
        <v>10505485</v>
      </c>
      <c r="B53" s="15">
        <v>7</v>
      </c>
      <c r="C53" s="52" t="s">
        <v>2226</v>
      </c>
      <c r="D53" s="15" t="s">
        <v>4595</v>
      </c>
    </row>
    <row r="54" spans="1:10" ht="90" x14ac:dyDescent="0.25">
      <c r="A54" s="15">
        <v>10505485</v>
      </c>
      <c r="B54" s="15">
        <v>8</v>
      </c>
      <c r="C54" s="52" t="s">
        <v>2227</v>
      </c>
      <c r="D54" s="15" t="s">
        <v>4136</v>
      </c>
    </row>
    <row r="55" spans="1:10" ht="60" x14ac:dyDescent="0.25">
      <c r="A55" s="15">
        <v>10505485</v>
      </c>
      <c r="B55" s="15">
        <v>9</v>
      </c>
      <c r="C55" s="52" t="s">
        <v>2228</v>
      </c>
      <c r="D55" s="15" t="s">
        <v>4090</v>
      </c>
    </row>
    <row r="56" spans="1:10" ht="45" x14ac:dyDescent="0.25">
      <c r="A56" s="15">
        <v>10505485</v>
      </c>
      <c r="B56" s="15">
        <v>10</v>
      </c>
      <c r="C56" s="52" t="s">
        <v>2229</v>
      </c>
      <c r="D56" s="15" t="s">
        <v>4397</v>
      </c>
    </row>
    <row r="57" spans="1:10" ht="45" x14ac:dyDescent="0.25">
      <c r="A57" s="15">
        <v>10505485</v>
      </c>
      <c r="B57" s="15">
        <v>11</v>
      </c>
      <c r="C57" s="52" t="s">
        <v>2230</v>
      </c>
      <c r="D57" s="15" t="s">
        <v>4302</v>
      </c>
      <c r="E57" s="52" t="s">
        <v>2231</v>
      </c>
      <c r="F57" s="15" t="s">
        <v>4535</v>
      </c>
    </row>
    <row r="58" spans="1:10" ht="30" x14ac:dyDescent="0.25">
      <c r="A58" s="15">
        <v>10505485</v>
      </c>
      <c r="B58" s="15">
        <v>12</v>
      </c>
      <c r="C58" s="52" t="s">
        <v>2232</v>
      </c>
      <c r="D58" s="15" t="s">
        <v>4090</v>
      </c>
    </row>
    <row r="59" spans="1:10" ht="45" x14ac:dyDescent="0.25">
      <c r="A59" s="15">
        <v>10505485</v>
      </c>
      <c r="B59" s="15">
        <v>13</v>
      </c>
      <c r="C59" s="52" t="s">
        <v>2233</v>
      </c>
      <c r="D59" s="15" t="s">
        <v>4302</v>
      </c>
    </row>
    <row r="60" spans="1:10" ht="90" x14ac:dyDescent="0.25">
      <c r="A60" s="15">
        <v>10505485</v>
      </c>
      <c r="B60" s="15">
        <v>14</v>
      </c>
      <c r="C60" s="52" t="s">
        <v>2234</v>
      </c>
      <c r="D60" s="15" t="s">
        <v>4084</v>
      </c>
      <c r="E60" s="52" t="s">
        <v>2235</v>
      </c>
      <c r="F60" s="15" t="s">
        <v>4663</v>
      </c>
      <c r="G60" s="52" t="s">
        <v>2236</v>
      </c>
      <c r="H60" s="15" t="s">
        <v>4682</v>
      </c>
      <c r="I60" s="52" t="s">
        <v>2237</v>
      </c>
      <c r="J60" s="15" t="s">
        <v>4686</v>
      </c>
    </row>
    <row r="61" spans="1:10" ht="60" x14ac:dyDescent="0.25">
      <c r="A61" s="15">
        <v>10505485</v>
      </c>
      <c r="B61" s="15">
        <v>15</v>
      </c>
      <c r="C61" s="52" t="s">
        <v>2238</v>
      </c>
      <c r="D61" s="15" t="s">
        <v>4477</v>
      </c>
    </row>
    <row r="62" spans="1:10" ht="45" x14ac:dyDescent="0.25">
      <c r="A62" s="15">
        <v>10510144</v>
      </c>
      <c r="B62" s="15">
        <v>1</v>
      </c>
      <c r="C62" s="52" t="s">
        <v>2239</v>
      </c>
      <c r="D62" s="15" t="s">
        <v>4147</v>
      </c>
      <c r="E62" s="52" t="s">
        <v>2240</v>
      </c>
      <c r="F62" s="15" t="s">
        <v>4664</v>
      </c>
    </row>
    <row r="63" spans="1:10" ht="135" x14ac:dyDescent="0.25">
      <c r="A63" s="15">
        <v>10510144</v>
      </c>
      <c r="B63" s="15">
        <v>2</v>
      </c>
      <c r="C63" s="52" t="s">
        <v>2241</v>
      </c>
      <c r="D63" s="15" t="s">
        <v>4531</v>
      </c>
    </row>
    <row r="64" spans="1:10" ht="60" x14ac:dyDescent="0.25">
      <c r="A64" s="15">
        <v>10510144</v>
      </c>
      <c r="B64" s="15">
        <v>3</v>
      </c>
      <c r="C64" s="52" t="s">
        <v>2242</v>
      </c>
      <c r="D64" s="15" t="s">
        <v>4083</v>
      </c>
    </row>
    <row r="65" spans="1:47" ht="75" x14ac:dyDescent="0.25">
      <c r="A65" s="15">
        <v>10510144</v>
      </c>
      <c r="B65" s="15">
        <v>4</v>
      </c>
      <c r="C65" s="52" t="s">
        <v>2243</v>
      </c>
      <c r="D65" s="15" t="s">
        <v>4103</v>
      </c>
    </row>
    <row r="66" spans="1:47" ht="86.25" customHeight="1" x14ac:dyDescent="0.25">
      <c r="A66" s="15">
        <v>10510144</v>
      </c>
      <c r="B66" s="15">
        <v>5</v>
      </c>
      <c r="C66" s="52" t="s">
        <v>2244</v>
      </c>
      <c r="D66" s="15">
        <v>11</v>
      </c>
    </row>
    <row r="67" spans="1:47" ht="45" x14ac:dyDescent="0.25">
      <c r="A67" s="15">
        <v>10510144</v>
      </c>
      <c r="B67" s="15">
        <v>6</v>
      </c>
      <c r="C67" s="52" t="s">
        <v>2245</v>
      </c>
      <c r="D67" s="15" t="s">
        <v>4158</v>
      </c>
    </row>
    <row r="68" spans="1:47" ht="45" x14ac:dyDescent="0.25">
      <c r="A68" s="15">
        <v>10510144</v>
      </c>
      <c r="B68" s="15">
        <v>7</v>
      </c>
      <c r="C68" s="52" t="s">
        <v>2246</v>
      </c>
      <c r="D68" s="15" t="s">
        <v>4586</v>
      </c>
    </row>
    <row r="69" spans="1:47" s="61" customFormat="1" ht="135" x14ac:dyDescent="0.25">
      <c r="A69" s="15">
        <v>10510144</v>
      </c>
      <c r="B69" s="15">
        <v>8</v>
      </c>
      <c r="C69" s="52" t="s">
        <v>2247</v>
      </c>
      <c r="D69" s="15" t="s">
        <v>4274</v>
      </c>
      <c r="E69" s="52"/>
      <c r="F69" s="15"/>
      <c r="G69" s="52"/>
      <c r="H69" s="15"/>
      <c r="I69" s="52"/>
      <c r="J69" s="15"/>
      <c r="K69" s="1"/>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row>
    <row r="70" spans="1:47" s="61" customFormat="1" ht="90" x14ac:dyDescent="0.25">
      <c r="A70" s="15">
        <v>10510144</v>
      </c>
      <c r="B70" s="15">
        <v>10</v>
      </c>
      <c r="C70" s="52" t="s">
        <v>2248</v>
      </c>
      <c r="D70" s="15" t="s">
        <v>4089</v>
      </c>
      <c r="E70" s="52"/>
      <c r="F70" s="15"/>
      <c r="G70" s="52"/>
      <c r="H70" s="15"/>
      <c r="I70" s="52"/>
      <c r="J70" s="15"/>
      <c r="K70" s="1"/>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row>
    <row r="71" spans="1:47" s="61" customFormat="1" ht="30" x14ac:dyDescent="0.25">
      <c r="A71" s="15">
        <v>10510144</v>
      </c>
      <c r="B71" s="15">
        <v>11</v>
      </c>
      <c r="C71" s="52" t="s">
        <v>2249</v>
      </c>
      <c r="D71" s="15" t="s">
        <v>4147</v>
      </c>
      <c r="E71" s="52"/>
      <c r="F71" s="15"/>
      <c r="G71" s="52"/>
      <c r="H71" s="15"/>
      <c r="I71" s="52"/>
      <c r="J71" s="15"/>
      <c r="K71" s="1"/>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row>
    <row r="72" spans="1:47" s="61" customFormat="1" ht="105" x14ac:dyDescent="0.25">
      <c r="A72" s="15">
        <v>10510144</v>
      </c>
      <c r="B72" s="15">
        <v>12</v>
      </c>
      <c r="C72" s="52" t="s">
        <v>2250</v>
      </c>
      <c r="D72" s="15" t="s">
        <v>4621</v>
      </c>
      <c r="E72" s="52" t="s">
        <v>2251</v>
      </c>
      <c r="F72" s="15" t="s">
        <v>4535</v>
      </c>
      <c r="G72" s="52"/>
      <c r="H72" s="15"/>
      <c r="I72" s="52"/>
      <c r="J72" s="15"/>
      <c r="K72" s="1"/>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row>
    <row r="73" spans="1:47" s="61" customFormat="1" ht="45" x14ac:dyDescent="0.25">
      <c r="A73" s="15">
        <v>10513779</v>
      </c>
      <c r="B73" s="15">
        <v>1</v>
      </c>
      <c r="C73" s="52" t="s">
        <v>2252</v>
      </c>
      <c r="D73" s="15" t="s">
        <v>4297</v>
      </c>
      <c r="E73" s="52"/>
      <c r="F73" s="15"/>
      <c r="G73" s="52"/>
      <c r="H73" s="15"/>
      <c r="I73" s="52"/>
      <c r="J73" s="15"/>
      <c r="K73" s="1"/>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row>
    <row r="74" spans="1:47" s="61" customFormat="1" ht="60" x14ac:dyDescent="0.25">
      <c r="A74" s="15">
        <v>10513779</v>
      </c>
      <c r="B74" s="15">
        <v>2</v>
      </c>
      <c r="C74" s="52" t="s">
        <v>2253</v>
      </c>
      <c r="D74" s="15" t="s">
        <v>4109</v>
      </c>
      <c r="E74" s="52"/>
      <c r="F74" s="15"/>
      <c r="G74" s="52"/>
      <c r="H74" s="15"/>
      <c r="I74" s="52"/>
      <c r="J74" s="15"/>
      <c r="K74" s="1"/>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row>
    <row r="75" spans="1:47" s="61" customFormat="1" ht="60" x14ac:dyDescent="0.25">
      <c r="A75" s="15">
        <v>10513779</v>
      </c>
      <c r="B75" s="15">
        <v>3</v>
      </c>
      <c r="C75" s="52" t="s">
        <v>2254</v>
      </c>
      <c r="D75" s="15" t="s">
        <v>4502</v>
      </c>
      <c r="E75" s="52"/>
      <c r="F75" s="15"/>
      <c r="G75" s="52"/>
      <c r="H75" s="15"/>
      <c r="I75" s="52"/>
      <c r="J75" s="15"/>
      <c r="K75" s="1"/>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row>
    <row r="76" spans="1:47" s="61" customFormat="1" ht="30" x14ac:dyDescent="0.25">
      <c r="A76" s="15">
        <v>10513779</v>
      </c>
      <c r="B76" s="15">
        <v>4</v>
      </c>
      <c r="C76" s="52" t="s">
        <v>2255</v>
      </c>
      <c r="D76" s="15" t="s">
        <v>4111</v>
      </c>
      <c r="E76" s="52"/>
      <c r="F76" s="15"/>
      <c r="G76" s="52"/>
      <c r="H76" s="15"/>
      <c r="I76" s="52"/>
      <c r="J76" s="15"/>
      <c r="K76" s="1"/>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row>
    <row r="77" spans="1:47" s="61" customFormat="1" ht="60" x14ac:dyDescent="0.25">
      <c r="A77" s="15">
        <v>10513779</v>
      </c>
      <c r="B77" s="15">
        <v>5</v>
      </c>
      <c r="C77" s="52" t="s">
        <v>2256</v>
      </c>
      <c r="D77" s="15" t="s">
        <v>4503</v>
      </c>
      <c r="E77" s="52"/>
      <c r="F77" s="15"/>
      <c r="G77" s="52"/>
      <c r="H77" s="15"/>
      <c r="I77" s="52"/>
      <c r="J77" s="15"/>
      <c r="K77" s="1"/>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row>
    <row r="78" spans="1:47" s="61" customFormat="1" ht="60" x14ac:dyDescent="0.25">
      <c r="A78" s="15">
        <v>10513779</v>
      </c>
      <c r="B78" s="15">
        <v>6</v>
      </c>
      <c r="C78" s="52" t="s">
        <v>2257</v>
      </c>
      <c r="D78" s="15" t="s">
        <v>4504</v>
      </c>
      <c r="E78" s="52"/>
      <c r="F78" s="15"/>
      <c r="G78" s="52"/>
      <c r="H78" s="15"/>
      <c r="I78" s="52"/>
      <c r="J78" s="15"/>
      <c r="K78" s="1"/>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row>
    <row r="79" spans="1:47" s="61" customFormat="1" ht="105" x14ac:dyDescent="0.25">
      <c r="A79" s="15">
        <v>10513779</v>
      </c>
      <c r="B79" s="15">
        <v>7</v>
      </c>
      <c r="C79" s="52" t="s">
        <v>2258</v>
      </c>
      <c r="D79" s="15" t="s">
        <v>4472</v>
      </c>
      <c r="E79" s="52"/>
      <c r="F79" s="15"/>
      <c r="G79" s="52"/>
      <c r="H79" s="15"/>
      <c r="I79" s="52"/>
      <c r="J79" s="15"/>
      <c r="K79" s="1"/>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row>
    <row r="80" spans="1:47" ht="60" x14ac:dyDescent="0.25">
      <c r="A80" s="15">
        <v>10513779</v>
      </c>
      <c r="B80" s="15">
        <v>8</v>
      </c>
      <c r="C80" s="52" t="s">
        <v>2259</v>
      </c>
      <c r="D80" s="15" t="s">
        <v>4397</v>
      </c>
    </row>
    <row r="81" spans="1:6" ht="45" x14ac:dyDescent="0.25">
      <c r="A81" s="15">
        <v>10513779</v>
      </c>
      <c r="B81" s="15">
        <v>9</v>
      </c>
      <c r="C81" s="52" t="s">
        <v>2260</v>
      </c>
      <c r="D81" s="15" t="s">
        <v>4089</v>
      </c>
    </row>
    <row r="82" spans="1:6" ht="90" x14ac:dyDescent="0.25">
      <c r="A82" s="15">
        <v>10513779</v>
      </c>
      <c r="B82" s="15">
        <v>10</v>
      </c>
      <c r="C82" s="52" t="s">
        <v>2261</v>
      </c>
      <c r="D82" s="15" t="s">
        <v>4084</v>
      </c>
    </row>
    <row r="83" spans="1:6" ht="90" x14ac:dyDescent="0.25">
      <c r="A83" s="15">
        <v>10513779</v>
      </c>
      <c r="B83" s="15">
        <v>11</v>
      </c>
      <c r="C83" s="52" t="s">
        <v>2262</v>
      </c>
      <c r="D83" s="15" t="s">
        <v>4302</v>
      </c>
    </row>
    <row r="84" spans="1:6" ht="45" x14ac:dyDescent="0.25">
      <c r="A84" s="15">
        <v>10513779</v>
      </c>
      <c r="B84" s="15">
        <v>12</v>
      </c>
      <c r="C84" s="52" t="s">
        <v>2263</v>
      </c>
      <c r="D84" s="15" t="s">
        <v>4405</v>
      </c>
    </row>
    <row r="85" spans="1:6" ht="45" x14ac:dyDescent="0.25">
      <c r="A85" s="15">
        <v>10513779</v>
      </c>
      <c r="B85" s="15">
        <v>13</v>
      </c>
      <c r="C85" s="52" t="s">
        <v>2264</v>
      </c>
      <c r="D85" s="15" t="s">
        <v>4147</v>
      </c>
    </row>
    <row r="86" spans="1:6" ht="45" x14ac:dyDescent="0.25">
      <c r="A86" s="15">
        <v>10513779</v>
      </c>
      <c r="B86" s="15">
        <v>14</v>
      </c>
      <c r="C86" s="52" t="s">
        <v>2265</v>
      </c>
      <c r="D86" s="15" t="s">
        <v>4301</v>
      </c>
    </row>
    <row r="87" spans="1:6" ht="45" x14ac:dyDescent="0.25">
      <c r="A87" s="15">
        <v>10513779</v>
      </c>
      <c r="B87" s="15">
        <v>15</v>
      </c>
      <c r="C87" s="52" t="s">
        <v>2266</v>
      </c>
      <c r="D87" s="15" t="s">
        <v>4349</v>
      </c>
    </row>
    <row r="88" spans="1:6" ht="75" x14ac:dyDescent="0.25">
      <c r="A88" s="15">
        <v>10664926</v>
      </c>
      <c r="B88" s="15">
        <v>1</v>
      </c>
      <c r="C88" s="52" t="s">
        <v>2267</v>
      </c>
      <c r="D88" s="15" t="s">
        <v>4084</v>
      </c>
    </row>
    <row r="89" spans="1:6" ht="60" x14ac:dyDescent="0.25">
      <c r="A89" s="15">
        <v>10664926</v>
      </c>
      <c r="B89" s="15">
        <v>2</v>
      </c>
      <c r="C89" s="52" t="s">
        <v>2268</v>
      </c>
      <c r="D89" s="15" t="s">
        <v>4109</v>
      </c>
    </row>
    <row r="90" spans="1:6" ht="30" x14ac:dyDescent="0.25">
      <c r="A90" s="15">
        <v>10664926</v>
      </c>
      <c r="B90" s="15">
        <v>3</v>
      </c>
      <c r="C90" s="52" t="s">
        <v>2269</v>
      </c>
      <c r="D90" s="15" t="s">
        <v>4130</v>
      </c>
    </row>
    <row r="91" spans="1:6" ht="60" x14ac:dyDescent="0.25">
      <c r="A91" s="15">
        <v>10664926</v>
      </c>
      <c r="B91" s="15">
        <v>4</v>
      </c>
      <c r="C91" s="52" t="s">
        <v>2270</v>
      </c>
      <c r="D91" s="15" t="s">
        <v>4505</v>
      </c>
    </row>
    <row r="92" spans="1:6" ht="75" x14ac:dyDescent="0.25">
      <c r="A92" s="15">
        <v>10664926</v>
      </c>
      <c r="B92" s="15">
        <v>5</v>
      </c>
      <c r="C92" s="52" t="s">
        <v>2271</v>
      </c>
      <c r="D92" s="15" t="s">
        <v>4218</v>
      </c>
    </row>
    <row r="93" spans="1:6" ht="165" x14ac:dyDescent="0.25">
      <c r="A93" s="15">
        <v>10664926</v>
      </c>
      <c r="B93" s="15">
        <v>6</v>
      </c>
      <c r="C93" s="52" t="s">
        <v>2272</v>
      </c>
      <c r="D93" s="15" t="s">
        <v>4478</v>
      </c>
      <c r="E93" s="52" t="s">
        <v>2273</v>
      </c>
      <c r="F93" s="15" t="s">
        <v>4536</v>
      </c>
    </row>
    <row r="94" spans="1:6" ht="60" x14ac:dyDescent="0.25">
      <c r="A94" s="15">
        <v>10664926</v>
      </c>
      <c r="B94" s="15">
        <v>7</v>
      </c>
      <c r="C94" s="52" t="s">
        <v>2274</v>
      </c>
      <c r="D94" s="15" t="s">
        <v>4253</v>
      </c>
    </row>
    <row r="95" spans="1:6" ht="60" x14ac:dyDescent="0.25">
      <c r="A95" s="15">
        <v>10664926</v>
      </c>
      <c r="B95" s="15">
        <v>8</v>
      </c>
      <c r="C95" s="52" t="s">
        <v>2275</v>
      </c>
      <c r="D95" s="15" t="s">
        <v>4126</v>
      </c>
    </row>
    <row r="96" spans="1:6" ht="30" x14ac:dyDescent="0.25">
      <c r="A96" s="15">
        <v>10664926</v>
      </c>
      <c r="B96" s="15">
        <v>9</v>
      </c>
      <c r="C96" s="52" t="s">
        <v>2276</v>
      </c>
      <c r="D96" s="15" t="s">
        <v>4263</v>
      </c>
    </row>
    <row r="97" spans="1:6" ht="60" x14ac:dyDescent="0.25">
      <c r="A97" s="15">
        <v>10664926</v>
      </c>
      <c r="B97" s="15">
        <v>10</v>
      </c>
      <c r="C97" s="52" t="s">
        <v>2277</v>
      </c>
      <c r="D97" s="15" t="s">
        <v>4263</v>
      </c>
    </row>
    <row r="98" spans="1:6" ht="90" x14ac:dyDescent="0.25">
      <c r="A98" s="15">
        <v>10664926</v>
      </c>
      <c r="B98" s="15">
        <v>11</v>
      </c>
      <c r="C98" s="52" t="s">
        <v>2278</v>
      </c>
      <c r="D98" s="15" t="s">
        <v>4261</v>
      </c>
    </row>
    <row r="99" spans="1:6" ht="60" x14ac:dyDescent="0.25">
      <c r="A99" s="15">
        <v>10664926</v>
      </c>
      <c r="B99" s="15">
        <v>12</v>
      </c>
      <c r="C99" s="52" t="s">
        <v>2279</v>
      </c>
      <c r="D99" s="15" t="s">
        <v>4261</v>
      </c>
    </row>
    <row r="100" spans="1:6" ht="45" x14ac:dyDescent="0.25">
      <c r="A100" s="15">
        <v>10664926</v>
      </c>
      <c r="B100" s="15">
        <v>13</v>
      </c>
      <c r="C100" s="52" t="s">
        <v>2280</v>
      </c>
      <c r="D100" s="15" t="s">
        <v>4235</v>
      </c>
    </row>
    <row r="101" spans="1:6" ht="60" x14ac:dyDescent="0.25">
      <c r="A101" s="15">
        <v>10664926</v>
      </c>
      <c r="B101" s="15">
        <v>14</v>
      </c>
      <c r="C101" s="52" t="s">
        <v>2281</v>
      </c>
      <c r="D101" s="15" t="s">
        <v>4230</v>
      </c>
    </row>
    <row r="102" spans="1:6" ht="60" x14ac:dyDescent="0.25">
      <c r="A102" s="15">
        <v>10718778</v>
      </c>
      <c r="B102" s="15">
        <v>1</v>
      </c>
      <c r="C102" s="52" t="s">
        <v>2282</v>
      </c>
      <c r="D102" s="15" t="s">
        <v>4297</v>
      </c>
    </row>
    <row r="103" spans="1:6" ht="165" x14ac:dyDescent="0.25">
      <c r="A103" s="15">
        <v>10718778</v>
      </c>
      <c r="B103" s="15">
        <v>2</v>
      </c>
      <c r="C103" s="52" t="s">
        <v>2283</v>
      </c>
      <c r="D103" s="15" t="s">
        <v>4622</v>
      </c>
      <c r="E103" s="52" t="s">
        <v>2284</v>
      </c>
      <c r="F103" s="15" t="s">
        <v>4536</v>
      </c>
    </row>
    <row r="104" spans="1:6" ht="90" x14ac:dyDescent="0.25">
      <c r="A104" s="15">
        <v>10718778</v>
      </c>
      <c r="B104" s="15">
        <v>3</v>
      </c>
      <c r="C104" s="52" t="s">
        <v>2285</v>
      </c>
      <c r="D104" s="15" t="s">
        <v>4595</v>
      </c>
    </row>
    <row r="105" spans="1:6" ht="75" x14ac:dyDescent="0.25">
      <c r="A105" s="15">
        <v>10718778</v>
      </c>
      <c r="B105" s="15">
        <v>4</v>
      </c>
      <c r="C105" s="52" t="s">
        <v>2286</v>
      </c>
      <c r="D105" s="15" t="s">
        <v>4623</v>
      </c>
    </row>
    <row r="106" spans="1:6" ht="60" x14ac:dyDescent="0.25">
      <c r="A106" s="15">
        <v>10718778</v>
      </c>
      <c r="B106" s="15">
        <v>5</v>
      </c>
      <c r="C106" s="52" t="s">
        <v>2287</v>
      </c>
      <c r="D106" s="15" t="s">
        <v>4088</v>
      </c>
    </row>
    <row r="107" spans="1:6" ht="45" x14ac:dyDescent="0.25">
      <c r="A107" s="15">
        <v>10718778</v>
      </c>
      <c r="B107" s="15">
        <v>6</v>
      </c>
      <c r="C107" s="52" t="s">
        <v>2288</v>
      </c>
      <c r="D107" s="15" t="s">
        <v>4140</v>
      </c>
    </row>
    <row r="108" spans="1:6" ht="75" x14ac:dyDescent="0.25">
      <c r="A108" s="15">
        <v>10718778</v>
      </c>
      <c r="B108" s="15">
        <v>7</v>
      </c>
      <c r="C108" s="52" t="s">
        <v>2289</v>
      </c>
      <c r="D108" s="15" t="s">
        <v>4624</v>
      </c>
    </row>
    <row r="109" spans="1:6" ht="90" x14ac:dyDescent="0.25">
      <c r="A109" s="15">
        <v>10718778</v>
      </c>
      <c r="B109" s="15">
        <v>8</v>
      </c>
      <c r="C109" s="52" t="s">
        <v>2290</v>
      </c>
      <c r="D109" s="15" t="s">
        <v>4506</v>
      </c>
    </row>
    <row r="110" spans="1:6" ht="90" x14ac:dyDescent="0.25">
      <c r="A110" s="15">
        <v>10718778</v>
      </c>
      <c r="B110" s="15">
        <v>9</v>
      </c>
      <c r="C110" s="52" t="s">
        <v>2291</v>
      </c>
      <c r="D110" s="15" t="s">
        <v>4116</v>
      </c>
    </row>
    <row r="111" spans="1:6" ht="60" x14ac:dyDescent="0.25">
      <c r="A111" s="15">
        <v>10718778</v>
      </c>
      <c r="B111" s="15">
        <v>11</v>
      </c>
      <c r="C111" s="52" t="s">
        <v>2292</v>
      </c>
      <c r="D111" s="15">
        <v>11</v>
      </c>
    </row>
    <row r="112" spans="1:6" ht="105" x14ac:dyDescent="0.25">
      <c r="A112" s="15">
        <v>10718778</v>
      </c>
      <c r="B112" s="15">
        <v>12</v>
      </c>
      <c r="C112" s="52" t="s">
        <v>2293</v>
      </c>
      <c r="D112" s="15" t="s">
        <v>4084</v>
      </c>
    </row>
    <row r="113" spans="1:47" ht="60" x14ac:dyDescent="0.25">
      <c r="A113" s="15">
        <v>10741635</v>
      </c>
      <c r="B113" s="15">
        <v>1</v>
      </c>
      <c r="C113" s="52" t="s">
        <v>2294</v>
      </c>
      <c r="D113" s="15" t="s">
        <v>4625</v>
      </c>
    </row>
    <row r="114" spans="1:47" ht="105" x14ac:dyDescent="0.25">
      <c r="A114" s="15">
        <v>10741635</v>
      </c>
      <c r="B114" s="15">
        <v>2</v>
      </c>
      <c r="C114" s="52" t="s">
        <v>2295</v>
      </c>
      <c r="D114" s="15" t="s">
        <v>4276</v>
      </c>
    </row>
    <row r="115" spans="1:47" ht="60" x14ac:dyDescent="0.25">
      <c r="A115" s="15">
        <v>10741635</v>
      </c>
      <c r="B115" s="15">
        <v>3</v>
      </c>
      <c r="C115" s="52" t="s">
        <v>2296</v>
      </c>
      <c r="D115" s="15" t="s">
        <v>4082</v>
      </c>
    </row>
    <row r="116" spans="1:47" ht="30" x14ac:dyDescent="0.25">
      <c r="A116" s="15">
        <v>10741635</v>
      </c>
      <c r="B116" s="15">
        <v>4</v>
      </c>
      <c r="C116" s="63" t="s">
        <v>2297</v>
      </c>
      <c r="D116" s="15" t="s">
        <v>4083</v>
      </c>
    </row>
    <row r="117" spans="1:47" ht="45" x14ac:dyDescent="0.25">
      <c r="A117" s="15">
        <v>10741635</v>
      </c>
      <c r="B117" s="15">
        <v>5</v>
      </c>
      <c r="C117" s="63" t="s">
        <v>2298</v>
      </c>
      <c r="D117" s="15" t="s">
        <v>4253</v>
      </c>
    </row>
    <row r="118" spans="1:47" ht="60" x14ac:dyDescent="0.25">
      <c r="A118" s="15">
        <v>10741635</v>
      </c>
      <c r="B118" s="15">
        <v>6</v>
      </c>
      <c r="C118" s="52" t="s">
        <v>2299</v>
      </c>
      <c r="D118" s="15" t="s">
        <v>4220</v>
      </c>
    </row>
    <row r="119" spans="1:47" ht="90" x14ac:dyDescent="0.25">
      <c r="A119" s="15">
        <v>10741635</v>
      </c>
      <c r="B119" s="15">
        <v>7</v>
      </c>
      <c r="C119" s="52" t="s">
        <v>2300</v>
      </c>
      <c r="D119" s="15" t="s">
        <v>4523</v>
      </c>
    </row>
    <row r="120" spans="1:47" ht="105" x14ac:dyDescent="0.25">
      <c r="A120" s="15">
        <v>10741635</v>
      </c>
      <c r="B120" s="15">
        <v>8</v>
      </c>
      <c r="C120" s="52" t="s">
        <v>2301</v>
      </c>
      <c r="D120" s="15" t="s">
        <v>4524</v>
      </c>
    </row>
    <row r="121" spans="1:47" ht="75" x14ac:dyDescent="0.25">
      <c r="A121" s="15">
        <v>10741635</v>
      </c>
      <c r="B121" s="15">
        <v>9</v>
      </c>
      <c r="C121" s="52" t="s">
        <v>2302</v>
      </c>
      <c r="D121" s="15" t="s">
        <v>4525</v>
      </c>
      <c r="E121" s="52" t="s">
        <v>2303</v>
      </c>
      <c r="F121" s="15" t="s">
        <v>4323</v>
      </c>
    </row>
    <row r="122" spans="1:47" ht="90" x14ac:dyDescent="0.25">
      <c r="A122" s="15">
        <v>10741635</v>
      </c>
      <c r="B122" s="15">
        <v>10</v>
      </c>
      <c r="C122" s="52" t="s">
        <v>2304</v>
      </c>
      <c r="D122" s="15" t="s">
        <v>4626</v>
      </c>
    </row>
    <row r="123" spans="1:47" ht="15.75" customHeight="1" x14ac:dyDescent="0.25">
      <c r="A123" s="15">
        <v>10741635</v>
      </c>
      <c r="B123" s="15">
        <v>11</v>
      </c>
      <c r="C123" s="52" t="s">
        <v>2305</v>
      </c>
      <c r="D123" s="15" t="s">
        <v>4303</v>
      </c>
    </row>
    <row r="124" spans="1:47" ht="15" customHeight="1" x14ac:dyDescent="0.25">
      <c r="A124" s="15">
        <v>10741635</v>
      </c>
      <c r="B124" s="15">
        <v>12</v>
      </c>
      <c r="C124" s="52" t="s">
        <v>2306</v>
      </c>
      <c r="D124" s="15" t="s">
        <v>4526</v>
      </c>
    </row>
    <row r="125" spans="1:47" ht="90" x14ac:dyDescent="0.25">
      <c r="A125" s="15">
        <v>10741635</v>
      </c>
      <c r="B125" s="15">
        <v>13</v>
      </c>
      <c r="C125" s="52" t="s">
        <v>2307</v>
      </c>
      <c r="D125" s="15" t="s">
        <v>4084</v>
      </c>
      <c r="E125" s="52" t="s">
        <v>2308</v>
      </c>
      <c r="F125" s="15" t="s">
        <v>4665</v>
      </c>
    </row>
    <row r="126" spans="1:47" ht="45" x14ac:dyDescent="0.25">
      <c r="A126" s="15">
        <v>10766681</v>
      </c>
      <c r="B126" s="15">
        <v>1</v>
      </c>
      <c r="C126" s="52" t="s">
        <v>2309</v>
      </c>
      <c r="D126" s="15" t="s">
        <v>4627</v>
      </c>
    </row>
    <row r="127" spans="1:47" s="61" customFormat="1" ht="60" x14ac:dyDescent="0.25">
      <c r="A127" s="15">
        <v>10766681</v>
      </c>
      <c r="B127" s="15">
        <v>2</v>
      </c>
      <c r="C127" s="52" t="s">
        <v>2310</v>
      </c>
      <c r="D127" s="15" t="s">
        <v>4117</v>
      </c>
      <c r="E127" s="52" t="s">
        <v>2311</v>
      </c>
      <c r="F127" s="15" t="s">
        <v>4329</v>
      </c>
      <c r="G127" s="52"/>
      <c r="H127" s="15"/>
      <c r="I127" s="52"/>
      <c r="J127" s="15"/>
      <c r="K127" s="1"/>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row>
    <row r="128" spans="1:47" s="61" customFormat="1" ht="45" x14ac:dyDescent="0.25">
      <c r="A128" s="15">
        <v>10766681</v>
      </c>
      <c r="B128" s="15">
        <v>3</v>
      </c>
      <c r="C128" s="52" t="s">
        <v>2312</v>
      </c>
      <c r="D128" s="15" t="s">
        <v>4295</v>
      </c>
      <c r="E128" s="52"/>
      <c r="F128" s="15"/>
      <c r="G128" s="52"/>
      <c r="H128" s="15"/>
      <c r="I128" s="52"/>
      <c r="J128" s="15"/>
      <c r="K128" s="1"/>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row>
    <row r="129" spans="1:47" s="61" customFormat="1" x14ac:dyDescent="0.25">
      <c r="A129" s="15">
        <v>10766681</v>
      </c>
      <c r="B129" s="15">
        <v>4</v>
      </c>
      <c r="C129" s="52" t="s">
        <v>2313</v>
      </c>
      <c r="D129" s="15" t="s">
        <v>4253</v>
      </c>
      <c r="E129" s="52"/>
      <c r="F129" s="15"/>
      <c r="G129" s="52"/>
      <c r="H129" s="15"/>
      <c r="I129" s="52"/>
      <c r="J129" s="15"/>
      <c r="K129" s="1"/>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row>
    <row r="130" spans="1:47" s="61" customFormat="1" x14ac:dyDescent="0.25">
      <c r="A130" s="15">
        <v>10766681</v>
      </c>
      <c r="B130" s="15">
        <v>5</v>
      </c>
      <c r="C130" s="52" t="s">
        <v>2314</v>
      </c>
      <c r="D130" s="15" t="s">
        <v>4287</v>
      </c>
      <c r="E130" s="52"/>
      <c r="F130" s="15"/>
      <c r="G130" s="52"/>
      <c r="H130" s="15"/>
      <c r="I130" s="52"/>
      <c r="J130" s="15"/>
      <c r="K130" s="1"/>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row>
    <row r="131" spans="1:47" s="61" customFormat="1" ht="105" x14ac:dyDescent="0.25">
      <c r="A131" s="15">
        <v>10766681</v>
      </c>
      <c r="B131" s="15">
        <v>6</v>
      </c>
      <c r="C131" s="52" t="s">
        <v>2315</v>
      </c>
      <c r="D131" s="15" t="s">
        <v>4412</v>
      </c>
      <c r="E131" s="52"/>
      <c r="F131" s="15"/>
      <c r="G131" s="52"/>
      <c r="H131" s="15"/>
      <c r="I131" s="52"/>
      <c r="J131" s="15"/>
      <c r="K131" s="1"/>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row>
    <row r="132" spans="1:47" s="61" customFormat="1" ht="75" x14ac:dyDescent="0.25">
      <c r="A132" s="15">
        <v>10766681</v>
      </c>
      <c r="B132" s="15">
        <v>7</v>
      </c>
      <c r="C132" s="52" t="s">
        <v>2316</v>
      </c>
      <c r="D132" s="15" t="s">
        <v>4393</v>
      </c>
      <c r="E132" s="52"/>
      <c r="F132" s="15"/>
      <c r="G132" s="52"/>
      <c r="H132" s="15"/>
      <c r="I132" s="52"/>
      <c r="J132" s="15"/>
      <c r="K132" s="1"/>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row>
    <row r="133" spans="1:47" s="61" customFormat="1" ht="45" x14ac:dyDescent="0.25">
      <c r="A133" s="15">
        <v>10766681</v>
      </c>
      <c r="B133" s="15">
        <v>8</v>
      </c>
      <c r="C133" s="52" t="s">
        <v>2317</v>
      </c>
      <c r="D133" s="15" t="s">
        <v>4595</v>
      </c>
      <c r="E133" s="52"/>
      <c r="F133" s="15"/>
      <c r="G133" s="52"/>
      <c r="H133" s="15"/>
      <c r="I133" s="52"/>
      <c r="J133" s="15"/>
      <c r="K133" s="1"/>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row>
    <row r="134" spans="1:47" s="61" customFormat="1" ht="60" x14ac:dyDescent="0.25">
      <c r="A134" s="15">
        <v>10766681</v>
      </c>
      <c r="B134" s="15">
        <v>9</v>
      </c>
      <c r="C134" s="52" t="s">
        <v>2318</v>
      </c>
      <c r="D134" s="15" t="s">
        <v>4077</v>
      </c>
      <c r="E134" s="52"/>
      <c r="F134" s="15"/>
      <c r="G134" s="52"/>
      <c r="H134" s="15"/>
      <c r="I134" s="52"/>
      <c r="J134" s="15"/>
      <c r="K134" s="1"/>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row>
    <row r="135" spans="1:47" s="61" customFormat="1" ht="45" x14ac:dyDescent="0.25">
      <c r="A135" s="15">
        <v>10766681</v>
      </c>
      <c r="B135" s="15">
        <v>10</v>
      </c>
      <c r="C135" s="52" t="s">
        <v>2319</v>
      </c>
      <c r="D135" s="15" t="s">
        <v>4628</v>
      </c>
      <c r="E135" s="52"/>
      <c r="F135" s="15"/>
      <c r="G135" s="52"/>
      <c r="H135" s="15"/>
      <c r="I135" s="52"/>
      <c r="J135" s="15"/>
      <c r="K135" s="1"/>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row>
    <row r="136" spans="1:47" s="61" customFormat="1" ht="30" x14ac:dyDescent="0.25">
      <c r="A136" s="15">
        <v>10766681</v>
      </c>
      <c r="B136" s="15">
        <v>11</v>
      </c>
      <c r="C136" s="52" t="s">
        <v>2320</v>
      </c>
      <c r="D136" s="15" t="s">
        <v>4349</v>
      </c>
      <c r="E136" s="52"/>
      <c r="F136" s="15"/>
      <c r="G136" s="52"/>
      <c r="H136" s="15"/>
      <c r="I136" s="52"/>
      <c r="J136" s="15"/>
      <c r="K136" s="1"/>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row>
    <row r="137" spans="1:47" s="61" customFormat="1" ht="45" x14ac:dyDescent="0.25">
      <c r="A137" s="15">
        <v>10766681</v>
      </c>
      <c r="B137" s="15">
        <v>12</v>
      </c>
      <c r="C137" s="52" t="s">
        <v>2321</v>
      </c>
      <c r="D137" s="15" t="s">
        <v>4251</v>
      </c>
      <c r="E137" s="52"/>
      <c r="F137" s="15"/>
      <c r="G137" s="52"/>
      <c r="H137" s="15"/>
      <c r="I137" s="52"/>
      <c r="J137" s="15"/>
      <c r="K137" s="1"/>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row>
    <row r="138" spans="1:47" s="61" customFormat="1" ht="45" x14ac:dyDescent="0.25">
      <c r="A138" s="15">
        <v>10766681</v>
      </c>
      <c r="B138" s="15">
        <v>13</v>
      </c>
      <c r="C138" s="52" t="s">
        <v>2322</v>
      </c>
      <c r="D138" s="15" t="s">
        <v>4507</v>
      </c>
      <c r="E138" s="52"/>
      <c r="F138" s="15"/>
      <c r="G138" s="52"/>
      <c r="H138" s="15"/>
      <c r="I138" s="52"/>
      <c r="J138" s="15"/>
      <c r="K138" s="1"/>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row>
    <row r="139" spans="1:47" s="61" customFormat="1" ht="60" x14ac:dyDescent="0.25">
      <c r="A139" s="15">
        <v>10806607</v>
      </c>
      <c r="B139" s="15">
        <v>1</v>
      </c>
      <c r="C139" s="52" t="s">
        <v>2323</v>
      </c>
      <c r="D139" s="15" t="s">
        <v>4084</v>
      </c>
      <c r="E139" s="52"/>
      <c r="F139" s="15"/>
      <c r="G139" s="52"/>
      <c r="H139" s="15"/>
      <c r="I139" s="52"/>
      <c r="J139" s="15"/>
      <c r="K139" s="1"/>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row>
    <row r="140" spans="1:47" s="61" customFormat="1" ht="150" x14ac:dyDescent="0.25">
      <c r="A140" s="15">
        <v>10806607</v>
      </c>
      <c r="B140" s="15">
        <v>2</v>
      </c>
      <c r="C140" s="52" t="s">
        <v>2324</v>
      </c>
      <c r="D140" s="15" t="s">
        <v>4369</v>
      </c>
      <c r="E140" s="52"/>
      <c r="F140" s="15"/>
      <c r="G140" s="52"/>
      <c r="H140" s="15"/>
      <c r="I140" s="52"/>
      <c r="J140" s="15"/>
      <c r="K140" s="1"/>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row>
    <row r="141" spans="1:47" s="61" customFormat="1" ht="75" x14ac:dyDescent="0.25">
      <c r="A141" s="15">
        <v>10806607</v>
      </c>
      <c r="B141" s="15">
        <v>3</v>
      </c>
      <c r="C141" s="52" t="s">
        <v>2325</v>
      </c>
      <c r="D141" s="15" t="s">
        <v>4103</v>
      </c>
      <c r="E141" s="52"/>
      <c r="F141" s="15"/>
      <c r="G141" s="52"/>
      <c r="H141" s="15"/>
      <c r="I141" s="52"/>
      <c r="J141" s="15"/>
      <c r="K141" s="1"/>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row>
    <row r="142" spans="1:47" s="61" customFormat="1" ht="75" x14ac:dyDescent="0.25">
      <c r="A142" s="15">
        <v>10806607</v>
      </c>
      <c r="B142" s="15">
        <v>4</v>
      </c>
      <c r="C142" s="52" t="s">
        <v>2326</v>
      </c>
      <c r="D142" s="15">
        <v>11</v>
      </c>
      <c r="E142" s="52"/>
      <c r="F142" s="15"/>
      <c r="G142" s="52"/>
      <c r="H142" s="15"/>
      <c r="I142" s="52"/>
      <c r="J142" s="15"/>
      <c r="K142" s="1"/>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row>
    <row r="143" spans="1:47" ht="75" x14ac:dyDescent="0.25">
      <c r="A143" s="15">
        <v>10806607</v>
      </c>
      <c r="B143" s="15">
        <v>5</v>
      </c>
      <c r="C143" s="52" t="s">
        <v>2327</v>
      </c>
      <c r="D143" s="15" t="s">
        <v>4263</v>
      </c>
    </row>
    <row r="144" spans="1:47" ht="60" x14ac:dyDescent="0.25">
      <c r="A144" s="15">
        <v>10806607</v>
      </c>
      <c r="B144" s="15">
        <v>6</v>
      </c>
      <c r="C144" s="52" t="s">
        <v>2328</v>
      </c>
      <c r="D144" s="15" t="s">
        <v>4629</v>
      </c>
    </row>
    <row r="145" spans="1:47" ht="75" x14ac:dyDescent="0.25">
      <c r="A145" s="15">
        <v>10806607</v>
      </c>
      <c r="B145" s="15">
        <v>7</v>
      </c>
      <c r="C145" s="52" t="s">
        <v>2329</v>
      </c>
      <c r="D145" s="15" t="s">
        <v>4077</v>
      </c>
      <c r="E145" s="52" t="s">
        <v>2330</v>
      </c>
      <c r="F145" s="15" t="s">
        <v>4666</v>
      </c>
      <c r="G145" s="52" t="s">
        <v>2331</v>
      </c>
      <c r="H145" s="15" t="s">
        <v>4683</v>
      </c>
    </row>
    <row r="146" spans="1:47" ht="105" x14ac:dyDescent="0.25">
      <c r="A146" s="15">
        <v>10806607</v>
      </c>
      <c r="B146" s="15">
        <v>8</v>
      </c>
      <c r="C146" s="52" t="s">
        <v>2332</v>
      </c>
      <c r="D146" s="15" t="s">
        <v>4194</v>
      </c>
    </row>
    <row r="147" spans="1:47" ht="90" x14ac:dyDescent="0.25">
      <c r="A147" s="15">
        <v>10806607</v>
      </c>
      <c r="B147" s="15">
        <v>9</v>
      </c>
      <c r="C147" s="52" t="s">
        <v>2333</v>
      </c>
      <c r="D147" s="15" t="s">
        <v>4112</v>
      </c>
      <c r="E147" s="52" t="s">
        <v>2334</v>
      </c>
      <c r="F147" s="15" t="s">
        <v>4537</v>
      </c>
    </row>
    <row r="148" spans="1:47" ht="75" x14ac:dyDescent="0.25">
      <c r="A148" s="15">
        <v>10806607</v>
      </c>
      <c r="B148" s="15">
        <v>10</v>
      </c>
      <c r="C148" s="52" t="s">
        <v>2335</v>
      </c>
      <c r="D148" s="15" t="s">
        <v>4554</v>
      </c>
    </row>
    <row r="149" spans="1:47" ht="75" x14ac:dyDescent="0.25">
      <c r="A149" s="15">
        <v>10806607</v>
      </c>
      <c r="B149" s="15">
        <v>11</v>
      </c>
      <c r="C149" s="52" t="s">
        <v>2336</v>
      </c>
      <c r="D149" s="15" t="s">
        <v>4527</v>
      </c>
    </row>
    <row r="150" spans="1:47" ht="60" x14ac:dyDescent="0.25">
      <c r="A150" s="15">
        <v>10971308</v>
      </c>
      <c r="B150" s="15">
        <v>1</v>
      </c>
      <c r="C150" s="52" t="s">
        <v>2337</v>
      </c>
      <c r="D150" s="15" t="s">
        <v>4630</v>
      </c>
    </row>
    <row r="151" spans="1:47" ht="165" x14ac:dyDescent="0.25">
      <c r="A151" s="15">
        <v>10971308</v>
      </c>
      <c r="B151" s="15">
        <v>2</v>
      </c>
      <c r="C151" s="52" t="s">
        <v>2338</v>
      </c>
      <c r="D151" s="15" t="s">
        <v>4631</v>
      </c>
    </row>
    <row r="152" spans="1:47" ht="120" x14ac:dyDescent="0.25">
      <c r="A152" s="15">
        <v>10971308</v>
      </c>
      <c r="B152" s="15">
        <v>3</v>
      </c>
      <c r="C152" s="52" t="s">
        <v>2339</v>
      </c>
      <c r="D152" s="15" t="s">
        <v>4632</v>
      </c>
    </row>
    <row r="153" spans="1:47" ht="30" x14ac:dyDescent="0.25">
      <c r="A153" s="15">
        <v>10971308</v>
      </c>
      <c r="B153" s="15">
        <v>4</v>
      </c>
      <c r="C153" s="52" t="s">
        <v>2340</v>
      </c>
      <c r="D153" s="15" t="s">
        <v>4439</v>
      </c>
    </row>
    <row r="154" spans="1:47" ht="75" x14ac:dyDescent="0.25">
      <c r="A154" s="15">
        <v>10971308</v>
      </c>
      <c r="B154" s="15">
        <v>5</v>
      </c>
      <c r="C154" s="52" t="s">
        <v>2341</v>
      </c>
      <c r="D154" s="15" t="s">
        <v>4126</v>
      </c>
    </row>
    <row r="155" spans="1:47" ht="30" x14ac:dyDescent="0.25">
      <c r="A155" s="15">
        <v>10971308</v>
      </c>
      <c r="B155" s="15">
        <v>6</v>
      </c>
      <c r="C155" s="52" t="s">
        <v>2342</v>
      </c>
      <c r="D155" s="15" t="s">
        <v>4083</v>
      </c>
    </row>
    <row r="156" spans="1:47" ht="60" x14ac:dyDescent="0.25">
      <c r="A156" s="15">
        <v>10971308</v>
      </c>
      <c r="B156" s="15">
        <v>7</v>
      </c>
      <c r="C156" s="52" t="s">
        <v>2343</v>
      </c>
      <c r="D156" s="15" t="s">
        <v>4082</v>
      </c>
    </row>
    <row r="157" spans="1:47" ht="45" x14ac:dyDescent="0.25">
      <c r="A157" s="15">
        <v>10971308</v>
      </c>
      <c r="B157" s="15">
        <v>8</v>
      </c>
      <c r="C157" s="52" t="s">
        <v>2344</v>
      </c>
      <c r="D157" s="15" t="s">
        <v>4633</v>
      </c>
    </row>
    <row r="158" spans="1:47" ht="90" x14ac:dyDescent="0.25">
      <c r="A158" s="15">
        <v>10971308</v>
      </c>
      <c r="B158" s="15">
        <v>9</v>
      </c>
      <c r="C158" s="52" t="s">
        <v>2345</v>
      </c>
      <c r="D158" s="15" t="s">
        <v>4634</v>
      </c>
      <c r="E158" s="52" t="s">
        <v>2346</v>
      </c>
      <c r="F158" s="15" t="s">
        <v>4667</v>
      </c>
    </row>
    <row r="159" spans="1:47" x14ac:dyDescent="0.25">
      <c r="A159" s="15">
        <v>10971308</v>
      </c>
      <c r="B159" s="15">
        <v>10</v>
      </c>
      <c r="C159" s="52" t="s">
        <v>2347</v>
      </c>
      <c r="D159" s="15" t="s">
        <v>4635</v>
      </c>
    </row>
    <row r="160" spans="1:47" s="61" customFormat="1" ht="45" x14ac:dyDescent="0.25">
      <c r="A160" s="15">
        <v>10971308</v>
      </c>
      <c r="B160" s="15">
        <v>11</v>
      </c>
      <c r="C160" s="52" t="s">
        <v>2348</v>
      </c>
      <c r="D160" s="15" t="s">
        <v>4406</v>
      </c>
      <c r="E160" s="52"/>
      <c r="F160" s="15"/>
      <c r="G160" s="52"/>
      <c r="H160" s="15"/>
      <c r="I160" s="52"/>
      <c r="J160" s="15"/>
      <c r="K160" s="1"/>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row>
    <row r="161" spans="1:47" s="61" customFormat="1" ht="45" x14ac:dyDescent="0.25">
      <c r="A161" s="15">
        <v>10971308</v>
      </c>
      <c r="B161" s="15">
        <v>12</v>
      </c>
      <c r="C161" s="52" t="s">
        <v>2349</v>
      </c>
      <c r="D161" s="15" t="s">
        <v>4461</v>
      </c>
      <c r="E161" s="52"/>
      <c r="F161" s="15"/>
      <c r="G161" s="52"/>
      <c r="H161" s="15"/>
      <c r="I161" s="52"/>
      <c r="J161" s="15"/>
      <c r="K161" s="1"/>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row>
    <row r="162" spans="1:47" s="61" customFormat="1" ht="105" x14ac:dyDescent="0.25">
      <c r="A162" s="15">
        <v>10971308</v>
      </c>
      <c r="B162" s="15">
        <v>13</v>
      </c>
      <c r="C162" s="52" t="s">
        <v>2350</v>
      </c>
      <c r="D162" s="15" t="s">
        <v>4454</v>
      </c>
      <c r="E162" s="52"/>
      <c r="F162" s="15"/>
      <c r="G162" s="52"/>
      <c r="H162" s="15"/>
      <c r="I162" s="52"/>
      <c r="J162" s="15"/>
      <c r="K162" s="1"/>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row>
    <row r="163" spans="1:47" s="61" customFormat="1" ht="90" x14ac:dyDescent="0.25">
      <c r="A163" s="15">
        <v>10971308</v>
      </c>
      <c r="B163" s="15">
        <v>14</v>
      </c>
      <c r="C163" s="52" t="s">
        <v>2351</v>
      </c>
      <c r="D163" s="15" t="s">
        <v>4137</v>
      </c>
      <c r="E163" s="52"/>
      <c r="F163" s="15"/>
      <c r="G163" s="52"/>
      <c r="H163" s="15"/>
      <c r="I163" s="52"/>
      <c r="J163" s="15"/>
      <c r="K163" s="1"/>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row>
    <row r="164" spans="1:47" s="61" customFormat="1" ht="45" x14ac:dyDescent="0.25">
      <c r="A164" s="15">
        <v>10971308</v>
      </c>
      <c r="B164" s="15">
        <v>15</v>
      </c>
      <c r="C164" s="52" t="s">
        <v>2352</v>
      </c>
      <c r="D164" s="15" t="s">
        <v>4297</v>
      </c>
      <c r="E164" s="52" t="s">
        <v>2353</v>
      </c>
      <c r="F164" s="15" t="s">
        <v>4668</v>
      </c>
      <c r="G164" s="52"/>
      <c r="H164" s="15"/>
      <c r="I164" s="52"/>
      <c r="J164" s="15"/>
      <c r="K164" s="1"/>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row>
    <row r="165" spans="1:47" s="61" customFormat="1" ht="45" x14ac:dyDescent="0.25">
      <c r="A165" s="15">
        <v>10971308</v>
      </c>
      <c r="B165" s="15">
        <v>16</v>
      </c>
      <c r="C165" s="52" t="s">
        <v>2354</v>
      </c>
      <c r="D165" s="15" t="s">
        <v>4116</v>
      </c>
      <c r="E165" s="52" t="s">
        <v>2355</v>
      </c>
      <c r="F165" s="15" t="s">
        <v>4666</v>
      </c>
      <c r="G165" s="52"/>
      <c r="H165" s="15"/>
      <c r="I165" s="52"/>
      <c r="J165" s="15"/>
      <c r="K165" s="1"/>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row>
    <row r="166" spans="1:47" s="61" customFormat="1" ht="30" x14ac:dyDescent="0.25">
      <c r="A166" s="15">
        <v>10971308</v>
      </c>
      <c r="B166" s="15">
        <v>17</v>
      </c>
      <c r="C166" s="52" t="s">
        <v>2356</v>
      </c>
      <c r="D166" s="15" t="s">
        <v>4251</v>
      </c>
      <c r="E166" s="52"/>
      <c r="F166" s="15"/>
      <c r="G166" s="52"/>
      <c r="H166" s="15"/>
      <c r="I166" s="52"/>
      <c r="J166" s="15"/>
      <c r="K166" s="1"/>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row>
    <row r="167" spans="1:47" s="61" customFormat="1" ht="90" x14ac:dyDescent="0.25">
      <c r="A167" s="15">
        <v>10971308</v>
      </c>
      <c r="B167" s="15">
        <v>18</v>
      </c>
      <c r="C167" s="52" t="s">
        <v>2357</v>
      </c>
      <c r="D167" s="15" t="s">
        <v>4636</v>
      </c>
      <c r="E167" s="52"/>
      <c r="F167" s="15"/>
      <c r="G167" s="52"/>
      <c r="H167" s="15"/>
      <c r="I167" s="52"/>
      <c r="J167" s="15"/>
      <c r="K167" s="1"/>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row>
    <row r="168" spans="1:47" s="61" customFormat="1" ht="60" x14ac:dyDescent="0.25">
      <c r="A168" s="15">
        <v>10999497</v>
      </c>
      <c r="B168" s="15">
        <v>1</v>
      </c>
      <c r="C168" s="52" t="s">
        <v>2358</v>
      </c>
      <c r="D168" s="15" t="s">
        <v>4297</v>
      </c>
      <c r="E168" s="52"/>
      <c r="F168" s="15"/>
      <c r="G168" s="52"/>
      <c r="H168" s="15"/>
      <c r="I168" s="52"/>
      <c r="J168" s="15"/>
      <c r="K168" s="1"/>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row>
    <row r="169" spans="1:47" s="61" customFormat="1" ht="45" x14ac:dyDescent="0.25">
      <c r="A169" s="15">
        <v>10999497</v>
      </c>
      <c r="B169" s="15">
        <v>2</v>
      </c>
      <c r="C169" s="52" t="s">
        <v>2359</v>
      </c>
      <c r="D169" s="15" t="s">
        <v>4295</v>
      </c>
      <c r="E169" s="52"/>
      <c r="F169" s="15"/>
      <c r="G169" s="52"/>
      <c r="H169" s="15"/>
      <c r="I169" s="52"/>
      <c r="J169" s="15"/>
      <c r="K169" s="1"/>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row>
    <row r="170" spans="1:47" s="61" customFormat="1" x14ac:dyDescent="0.25">
      <c r="A170" s="15">
        <v>10999497</v>
      </c>
      <c r="B170" s="15">
        <v>3</v>
      </c>
      <c r="C170" s="52" t="s">
        <v>2360</v>
      </c>
      <c r="D170" s="15" t="s">
        <v>4253</v>
      </c>
      <c r="E170" s="52"/>
      <c r="F170" s="15"/>
      <c r="G170" s="52"/>
      <c r="H170" s="15"/>
      <c r="I170" s="52"/>
      <c r="J170" s="15"/>
      <c r="K170" s="1"/>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row>
    <row r="171" spans="1:47" s="61" customFormat="1" x14ac:dyDescent="0.25">
      <c r="A171" s="15">
        <v>10999497</v>
      </c>
      <c r="B171" s="15">
        <v>4</v>
      </c>
      <c r="C171" s="52" t="s">
        <v>2361</v>
      </c>
      <c r="D171" s="15" t="s">
        <v>4287</v>
      </c>
      <c r="E171" s="52"/>
      <c r="F171" s="15"/>
      <c r="G171" s="52"/>
      <c r="H171" s="15"/>
      <c r="I171" s="52"/>
      <c r="J171" s="15"/>
      <c r="K171" s="1"/>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row>
    <row r="172" spans="1:47" s="61" customFormat="1" ht="30" x14ac:dyDescent="0.25">
      <c r="A172" s="15">
        <v>10999497</v>
      </c>
      <c r="B172" s="15">
        <v>5</v>
      </c>
      <c r="C172" s="52" t="s">
        <v>2362</v>
      </c>
      <c r="D172" s="15" t="s">
        <v>4119</v>
      </c>
      <c r="E172" s="52"/>
      <c r="F172" s="15"/>
      <c r="G172" s="52"/>
      <c r="H172" s="15"/>
      <c r="I172" s="52"/>
      <c r="J172" s="15"/>
      <c r="K172" s="1"/>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row>
    <row r="173" spans="1:47" s="61" customFormat="1" ht="105" x14ac:dyDescent="0.25">
      <c r="A173" s="15">
        <v>10999497</v>
      </c>
      <c r="B173" s="15">
        <v>6</v>
      </c>
      <c r="C173" s="52" t="s">
        <v>2363</v>
      </c>
      <c r="D173" s="15" t="s">
        <v>4412</v>
      </c>
      <c r="E173" s="52"/>
      <c r="F173" s="15"/>
      <c r="G173" s="52"/>
      <c r="H173" s="15"/>
      <c r="I173" s="52"/>
      <c r="J173" s="15"/>
      <c r="K173" s="1"/>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row>
    <row r="174" spans="1:47" s="61" customFormat="1" ht="90" x14ac:dyDescent="0.25">
      <c r="A174" s="15">
        <v>10999497</v>
      </c>
      <c r="B174" s="15">
        <v>7</v>
      </c>
      <c r="C174" s="52" t="s">
        <v>2364</v>
      </c>
      <c r="D174" s="15" t="s">
        <v>4147</v>
      </c>
      <c r="E174" s="52"/>
      <c r="F174" s="15"/>
      <c r="G174" s="52"/>
      <c r="H174" s="15"/>
      <c r="I174" s="52"/>
      <c r="J174" s="15"/>
      <c r="K174" s="1"/>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row>
    <row r="175" spans="1:47" s="61" customFormat="1" ht="60" x14ac:dyDescent="0.25">
      <c r="A175" s="15">
        <v>10999497</v>
      </c>
      <c r="B175" s="15">
        <v>8</v>
      </c>
      <c r="C175" s="52" t="s">
        <v>2365</v>
      </c>
      <c r="D175" s="15" t="s">
        <v>4393</v>
      </c>
      <c r="E175" s="52"/>
      <c r="F175" s="15"/>
      <c r="G175" s="52"/>
      <c r="H175" s="15"/>
      <c r="I175" s="52"/>
      <c r="J175" s="15"/>
      <c r="K175" s="1"/>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row>
    <row r="176" spans="1:47" s="61" customFormat="1" ht="120" x14ac:dyDescent="0.25">
      <c r="A176" s="15">
        <v>10999497</v>
      </c>
      <c r="B176" s="15">
        <v>9</v>
      </c>
      <c r="C176" s="52" t="s">
        <v>2366</v>
      </c>
      <c r="D176" s="15" t="s">
        <v>4412</v>
      </c>
      <c r="E176" s="52"/>
      <c r="F176" s="15"/>
      <c r="G176" s="52"/>
      <c r="H176" s="15"/>
      <c r="I176" s="52"/>
      <c r="J176" s="15"/>
      <c r="K176" s="1"/>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row>
    <row r="177" spans="1:47" s="61" customFormat="1" ht="60" x14ac:dyDescent="0.25">
      <c r="A177" s="15">
        <v>10999497</v>
      </c>
      <c r="B177" s="15">
        <v>10</v>
      </c>
      <c r="C177" s="52" t="s">
        <v>2367</v>
      </c>
      <c r="D177" s="15" t="s">
        <v>4147</v>
      </c>
      <c r="E177" s="52"/>
      <c r="F177" s="15"/>
      <c r="G177" s="52"/>
      <c r="H177" s="15"/>
      <c r="I177" s="52"/>
      <c r="J177" s="15"/>
      <c r="K177" s="1"/>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row>
    <row r="178" spans="1:47" s="61" customFormat="1" ht="105" x14ac:dyDescent="0.25">
      <c r="A178" s="15">
        <v>10999497</v>
      </c>
      <c r="B178" s="15">
        <v>11</v>
      </c>
      <c r="C178" s="52" t="s">
        <v>2368</v>
      </c>
      <c r="D178" s="15">
        <v>11</v>
      </c>
      <c r="E178" s="52"/>
      <c r="F178" s="15"/>
      <c r="G178" s="52"/>
      <c r="H178" s="15"/>
      <c r="I178" s="52"/>
      <c r="J178" s="15"/>
      <c r="K178" s="1"/>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row>
    <row r="179" spans="1:47" s="61" customFormat="1" ht="105" x14ac:dyDescent="0.25">
      <c r="A179" s="15">
        <v>10999497</v>
      </c>
      <c r="B179" s="15">
        <v>12</v>
      </c>
      <c r="C179" s="52" t="s">
        <v>2369</v>
      </c>
      <c r="D179" s="15" t="s">
        <v>4089</v>
      </c>
      <c r="E179" s="52"/>
      <c r="F179" s="15"/>
      <c r="G179" s="52"/>
      <c r="H179" s="15"/>
      <c r="I179" s="52"/>
      <c r="J179" s="15"/>
      <c r="K179" s="1"/>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row>
    <row r="180" spans="1:47" s="61" customFormat="1" ht="75" x14ac:dyDescent="0.25">
      <c r="A180" s="15">
        <v>10999497</v>
      </c>
      <c r="B180" s="15">
        <v>13</v>
      </c>
      <c r="C180" s="52" t="s">
        <v>2370</v>
      </c>
      <c r="D180" s="15" t="s">
        <v>4461</v>
      </c>
      <c r="E180" s="52"/>
      <c r="F180" s="15"/>
      <c r="G180" s="52"/>
      <c r="H180" s="15"/>
      <c r="I180" s="52"/>
      <c r="J180" s="15"/>
      <c r="K180" s="1"/>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row>
    <row r="181" spans="1:47" s="61" customFormat="1" ht="45" x14ac:dyDescent="0.25">
      <c r="A181" s="15">
        <v>11007221</v>
      </c>
      <c r="B181" s="15">
        <v>1</v>
      </c>
      <c r="C181" s="52" t="s">
        <v>2371</v>
      </c>
      <c r="D181" s="15" t="s">
        <v>4147</v>
      </c>
      <c r="E181" s="52"/>
      <c r="F181" s="15"/>
      <c r="G181" s="52"/>
      <c r="H181" s="15"/>
      <c r="I181" s="52"/>
      <c r="J181" s="15"/>
      <c r="K181" s="1"/>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row>
    <row r="182" spans="1:47" s="61" customFormat="1" ht="45" x14ac:dyDescent="0.25">
      <c r="A182" s="15">
        <v>11007221</v>
      </c>
      <c r="B182" s="15">
        <v>2</v>
      </c>
      <c r="C182" s="52" t="s">
        <v>2372</v>
      </c>
      <c r="D182" s="15" t="s">
        <v>4109</v>
      </c>
      <c r="E182" s="52"/>
      <c r="F182" s="15"/>
      <c r="G182" s="52"/>
      <c r="H182" s="15"/>
      <c r="I182" s="52"/>
      <c r="J182" s="15"/>
      <c r="K182" s="1"/>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row>
    <row r="183" spans="1:47" s="61" customFormat="1" ht="60" x14ac:dyDescent="0.25">
      <c r="A183" s="15">
        <v>11007221</v>
      </c>
      <c r="B183" s="15">
        <v>3</v>
      </c>
      <c r="C183" s="52" t="s">
        <v>2373</v>
      </c>
      <c r="D183" s="15" t="s">
        <v>4472</v>
      </c>
      <c r="E183" s="52"/>
      <c r="F183" s="15"/>
      <c r="G183" s="52"/>
      <c r="H183" s="15"/>
      <c r="I183" s="52"/>
      <c r="J183" s="15"/>
      <c r="K183" s="1"/>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row>
    <row r="184" spans="1:47" s="61" customFormat="1" ht="90" x14ac:dyDescent="0.25">
      <c r="A184" s="15">
        <v>11007221</v>
      </c>
      <c r="B184" s="15">
        <v>4</v>
      </c>
      <c r="C184" s="52" t="s">
        <v>2374</v>
      </c>
      <c r="D184" s="15" t="s">
        <v>4253</v>
      </c>
      <c r="E184" s="52"/>
      <c r="F184" s="15"/>
      <c r="G184" s="52"/>
      <c r="H184" s="15"/>
      <c r="I184" s="52"/>
      <c r="J184" s="15"/>
      <c r="K184" s="1"/>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row>
    <row r="185" spans="1:47" s="61" customFormat="1" ht="75" x14ac:dyDescent="0.25">
      <c r="A185" s="15">
        <v>11007221</v>
      </c>
      <c r="B185" s="15">
        <v>5</v>
      </c>
      <c r="C185" s="52" t="s">
        <v>2375</v>
      </c>
      <c r="D185" s="15" t="s">
        <v>4103</v>
      </c>
      <c r="E185" s="52"/>
      <c r="F185" s="15"/>
      <c r="G185" s="52"/>
      <c r="H185" s="15"/>
      <c r="I185" s="52"/>
      <c r="J185" s="15"/>
      <c r="K185" s="1"/>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row>
    <row r="186" spans="1:47" s="61" customFormat="1" ht="75" x14ac:dyDescent="0.25">
      <c r="A186" s="15">
        <v>11007221</v>
      </c>
      <c r="B186" s="15">
        <v>6</v>
      </c>
      <c r="C186" s="52" t="s">
        <v>2376</v>
      </c>
      <c r="D186" s="15" t="s">
        <v>4089</v>
      </c>
      <c r="E186" s="52"/>
      <c r="F186" s="15"/>
      <c r="G186" s="52"/>
      <c r="H186" s="15"/>
      <c r="I186" s="52"/>
      <c r="J186" s="15"/>
      <c r="K186" s="1"/>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row>
    <row r="187" spans="1:47" s="61" customFormat="1" ht="45" x14ac:dyDescent="0.25">
      <c r="A187" s="15">
        <v>11007221</v>
      </c>
      <c r="B187" s="15">
        <v>7</v>
      </c>
      <c r="C187" s="52" t="s">
        <v>2377</v>
      </c>
      <c r="D187" s="15" t="s">
        <v>4097</v>
      </c>
      <c r="E187" s="52"/>
      <c r="F187" s="15"/>
      <c r="G187" s="52"/>
      <c r="H187" s="15"/>
      <c r="I187" s="52"/>
      <c r="J187" s="15"/>
      <c r="K187" s="1"/>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row>
    <row r="188" spans="1:47" s="61" customFormat="1" ht="75" x14ac:dyDescent="0.25">
      <c r="A188" s="15">
        <v>11007221</v>
      </c>
      <c r="B188" s="15">
        <v>8</v>
      </c>
      <c r="C188" s="52" t="s">
        <v>2378</v>
      </c>
      <c r="D188" s="15" t="s">
        <v>4096</v>
      </c>
      <c r="E188" s="52"/>
      <c r="F188" s="15"/>
      <c r="G188" s="52"/>
      <c r="H188" s="15"/>
      <c r="I188" s="52"/>
      <c r="J188" s="15"/>
      <c r="K188" s="1"/>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row>
    <row r="189" spans="1:47" s="61" customFormat="1" ht="105" x14ac:dyDescent="0.25">
      <c r="A189" s="15">
        <v>11007221</v>
      </c>
      <c r="B189" s="15">
        <v>9</v>
      </c>
      <c r="C189" s="52" t="s">
        <v>2379</v>
      </c>
      <c r="D189" s="15" t="s">
        <v>4089</v>
      </c>
      <c r="E189" s="52"/>
      <c r="F189" s="15"/>
      <c r="G189" s="52"/>
      <c r="H189" s="15"/>
      <c r="I189" s="52"/>
      <c r="J189" s="15"/>
      <c r="K189" s="1"/>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row>
    <row r="190" spans="1:47" s="61" customFormat="1" ht="90" x14ac:dyDescent="0.25">
      <c r="A190" s="15">
        <v>11007221</v>
      </c>
      <c r="B190" s="15">
        <v>10</v>
      </c>
      <c r="C190" s="52" t="s">
        <v>2380</v>
      </c>
      <c r="D190" s="15" t="s">
        <v>4230</v>
      </c>
      <c r="E190" s="52"/>
      <c r="F190" s="15"/>
      <c r="G190" s="52"/>
      <c r="H190" s="15"/>
      <c r="I190" s="52"/>
      <c r="J190" s="15"/>
      <c r="K190" s="1"/>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row>
    <row r="191" spans="1:47" s="61" customFormat="1" ht="30" x14ac:dyDescent="0.25">
      <c r="A191" s="15">
        <v>11007221</v>
      </c>
      <c r="B191" s="15">
        <v>11</v>
      </c>
      <c r="C191" s="52" t="s">
        <v>2381</v>
      </c>
      <c r="D191" s="15" t="s">
        <v>4637</v>
      </c>
      <c r="E191" s="52"/>
      <c r="F191" s="15"/>
      <c r="G191" s="52"/>
      <c r="H191" s="15"/>
      <c r="I191" s="52"/>
      <c r="J191" s="15"/>
      <c r="K191" s="1"/>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row>
    <row r="192" spans="1:47" s="61" customFormat="1" ht="90" x14ac:dyDescent="0.25">
      <c r="A192" s="15">
        <v>11007221</v>
      </c>
      <c r="B192" s="15">
        <v>12</v>
      </c>
      <c r="C192" s="52" t="s">
        <v>2382</v>
      </c>
      <c r="D192" s="15" t="s">
        <v>4123</v>
      </c>
      <c r="E192" s="52"/>
      <c r="F192" s="15"/>
      <c r="G192" s="52"/>
      <c r="H192" s="15"/>
      <c r="I192" s="52"/>
      <c r="J192" s="15"/>
      <c r="K192" s="1"/>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row>
    <row r="193" spans="1:47" s="61" customFormat="1" ht="45" x14ac:dyDescent="0.25">
      <c r="A193" s="15">
        <v>11103113</v>
      </c>
      <c r="B193" s="15">
        <v>1</v>
      </c>
      <c r="C193" s="52" t="s">
        <v>2383</v>
      </c>
      <c r="D193" s="15" t="s">
        <v>4096</v>
      </c>
      <c r="E193" s="52"/>
      <c r="F193" s="15"/>
      <c r="G193" s="52"/>
      <c r="H193" s="15"/>
      <c r="I193" s="52"/>
      <c r="J193" s="15"/>
      <c r="K193" s="1"/>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row>
    <row r="194" spans="1:47" s="61" customFormat="1" ht="75" x14ac:dyDescent="0.25">
      <c r="A194" s="15">
        <v>11103113</v>
      </c>
      <c r="B194" s="15">
        <v>2</v>
      </c>
      <c r="C194" s="52" t="s">
        <v>2384</v>
      </c>
      <c r="D194" s="15" t="s">
        <v>4199</v>
      </c>
      <c r="E194" s="52"/>
      <c r="F194" s="15"/>
      <c r="G194" s="52"/>
      <c r="H194" s="15"/>
      <c r="I194" s="52"/>
      <c r="J194" s="15"/>
      <c r="K194" s="1"/>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row>
    <row r="195" spans="1:47" s="61" customFormat="1" ht="75" x14ac:dyDescent="0.25">
      <c r="A195" s="15">
        <v>11103113</v>
      </c>
      <c r="B195" s="15">
        <v>3</v>
      </c>
      <c r="C195" s="52" t="s">
        <v>2385</v>
      </c>
      <c r="D195" s="15" t="s">
        <v>4076</v>
      </c>
      <c r="E195" s="52"/>
      <c r="F195" s="15"/>
      <c r="G195" s="52"/>
      <c r="H195" s="15"/>
      <c r="I195" s="52"/>
      <c r="J195" s="15"/>
      <c r="K195" s="1"/>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row>
    <row r="196" spans="1:47" s="61" customFormat="1" ht="180" x14ac:dyDescent="0.25">
      <c r="A196" s="15">
        <v>11103113</v>
      </c>
      <c r="B196" s="15">
        <v>4</v>
      </c>
      <c r="C196" s="52" t="s">
        <v>2386</v>
      </c>
      <c r="D196" s="15" t="s">
        <v>4083</v>
      </c>
      <c r="E196" s="52" t="s">
        <v>2387</v>
      </c>
      <c r="F196" s="15" t="s">
        <v>4538</v>
      </c>
      <c r="G196" s="52"/>
      <c r="H196" s="15"/>
      <c r="I196" s="52"/>
      <c r="J196" s="15"/>
      <c r="K196" s="1"/>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row>
    <row r="197" spans="1:47" s="61" customFormat="1" ht="120" x14ac:dyDescent="0.25">
      <c r="A197" s="15">
        <v>11103113</v>
      </c>
      <c r="B197" s="15">
        <v>5</v>
      </c>
      <c r="C197" s="52" t="s">
        <v>2388</v>
      </c>
      <c r="D197" s="15" t="s">
        <v>4263</v>
      </c>
      <c r="E197" s="52"/>
      <c r="F197" s="15"/>
      <c r="G197" s="52"/>
      <c r="H197" s="15"/>
      <c r="I197" s="52"/>
      <c r="J197" s="15"/>
      <c r="K197" s="1"/>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row>
    <row r="198" spans="1:47" s="61" customFormat="1" ht="60" x14ac:dyDescent="0.25">
      <c r="A198" s="15">
        <v>11103113</v>
      </c>
      <c r="B198" s="15">
        <v>6</v>
      </c>
      <c r="C198" s="52" t="s">
        <v>2389</v>
      </c>
      <c r="D198" s="15" t="s">
        <v>4090</v>
      </c>
      <c r="E198" s="52" t="s">
        <v>2390</v>
      </c>
      <c r="F198" s="15" t="s">
        <v>4669</v>
      </c>
      <c r="G198" s="52"/>
      <c r="H198" s="15"/>
      <c r="I198" s="52"/>
      <c r="J198" s="15"/>
      <c r="K198" s="1"/>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row>
    <row r="199" spans="1:47" s="61" customFormat="1" ht="120" x14ac:dyDescent="0.25">
      <c r="A199" s="15">
        <v>11103113</v>
      </c>
      <c r="B199" s="15">
        <v>7</v>
      </c>
      <c r="C199" s="52" t="s">
        <v>2391</v>
      </c>
      <c r="D199" s="15" t="s">
        <v>4137</v>
      </c>
      <c r="E199" s="52"/>
      <c r="F199" s="15"/>
      <c r="G199" s="52"/>
      <c r="H199" s="15"/>
      <c r="I199" s="52"/>
      <c r="J199" s="15"/>
      <c r="K199" s="1"/>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row>
    <row r="200" spans="1:47" s="61" customFormat="1" ht="60" x14ac:dyDescent="0.25">
      <c r="A200" s="15">
        <v>11103113</v>
      </c>
      <c r="B200" s="15">
        <v>8</v>
      </c>
      <c r="C200" s="52" t="s">
        <v>2392</v>
      </c>
      <c r="D200" s="15" t="s">
        <v>4471</v>
      </c>
      <c r="E200" s="52"/>
      <c r="F200" s="15"/>
      <c r="G200" s="52"/>
      <c r="H200" s="15"/>
      <c r="I200" s="52"/>
      <c r="J200" s="15"/>
      <c r="K200" s="1"/>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row>
    <row r="201" spans="1:47" s="61" customFormat="1" ht="105" x14ac:dyDescent="0.25">
      <c r="A201" s="15">
        <v>11103113</v>
      </c>
      <c r="B201" s="15">
        <v>8</v>
      </c>
      <c r="C201" s="52" t="s">
        <v>2393</v>
      </c>
      <c r="D201" s="15" t="s">
        <v>4079</v>
      </c>
      <c r="E201" s="52" t="s">
        <v>2394</v>
      </c>
      <c r="F201" s="15" t="s">
        <v>4670</v>
      </c>
      <c r="G201" s="52"/>
      <c r="H201" s="15"/>
      <c r="I201" s="52"/>
      <c r="J201" s="15"/>
      <c r="K201" s="1"/>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row>
    <row r="202" spans="1:47" s="61" customFormat="1" ht="105" x14ac:dyDescent="0.25">
      <c r="A202" s="15">
        <v>11148572</v>
      </c>
      <c r="B202" s="15">
        <v>1</v>
      </c>
      <c r="C202" s="52" t="s">
        <v>2395</v>
      </c>
      <c r="D202" s="15" t="s">
        <v>4084</v>
      </c>
      <c r="E202" s="52"/>
      <c r="F202" s="15"/>
      <c r="G202" s="52"/>
      <c r="H202" s="15"/>
      <c r="I202" s="52"/>
      <c r="J202" s="15"/>
      <c r="K202" s="1"/>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row>
    <row r="203" spans="1:47" s="61" customFormat="1" ht="90" x14ac:dyDescent="0.25">
      <c r="A203" s="15">
        <v>11148572</v>
      </c>
      <c r="B203" s="15">
        <v>2</v>
      </c>
      <c r="C203" s="52" t="s">
        <v>2396</v>
      </c>
      <c r="D203" s="15" t="s">
        <v>4411</v>
      </c>
      <c r="E203" s="52"/>
      <c r="F203" s="15"/>
      <c r="G203" s="52"/>
      <c r="H203" s="15"/>
      <c r="I203" s="52"/>
      <c r="J203" s="15"/>
      <c r="K203" s="1"/>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row>
    <row r="204" spans="1:47" s="61" customFormat="1" ht="360" x14ac:dyDescent="0.25">
      <c r="A204" s="15">
        <v>11148572</v>
      </c>
      <c r="B204" s="15">
        <v>3</v>
      </c>
      <c r="C204" s="52" t="s">
        <v>2397</v>
      </c>
      <c r="D204" s="15" t="s">
        <v>4472</v>
      </c>
      <c r="E204" s="52" t="s">
        <v>2398</v>
      </c>
      <c r="F204" s="15" t="s">
        <v>4671</v>
      </c>
      <c r="G204" s="52"/>
      <c r="H204" s="15"/>
      <c r="I204" s="52"/>
      <c r="J204" s="15"/>
      <c r="K204" s="1"/>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row>
    <row r="205" spans="1:47" s="61" customFormat="1" ht="60" x14ac:dyDescent="0.25">
      <c r="A205" s="15">
        <v>11148572</v>
      </c>
      <c r="B205" s="15">
        <v>4</v>
      </c>
      <c r="C205" s="52" t="s">
        <v>2399</v>
      </c>
      <c r="D205" s="15" t="s">
        <v>4253</v>
      </c>
      <c r="E205" s="52"/>
      <c r="F205" s="15"/>
      <c r="G205" s="52"/>
      <c r="H205" s="15"/>
      <c r="I205" s="52"/>
      <c r="J205" s="15"/>
      <c r="K205" s="1"/>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row>
    <row r="206" spans="1:47" s="61" customFormat="1" ht="45" x14ac:dyDescent="0.25">
      <c r="A206" s="15">
        <v>11148572</v>
      </c>
      <c r="B206" s="15">
        <v>5</v>
      </c>
      <c r="C206" s="52" t="s">
        <v>2400</v>
      </c>
      <c r="D206" s="15" t="s">
        <v>4152</v>
      </c>
      <c r="E206" s="52"/>
      <c r="F206" s="15"/>
      <c r="G206" s="52"/>
      <c r="H206" s="15"/>
      <c r="I206" s="52"/>
      <c r="J206" s="15"/>
      <c r="K206" s="1"/>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row>
    <row r="207" spans="1:47" s="61" customFormat="1" ht="45" x14ac:dyDescent="0.25">
      <c r="A207" s="15">
        <v>11148572</v>
      </c>
      <c r="B207" s="15">
        <v>6</v>
      </c>
      <c r="C207" s="52" t="s">
        <v>2401</v>
      </c>
      <c r="D207" s="15" t="s">
        <v>4471</v>
      </c>
      <c r="E207" s="52"/>
      <c r="F207" s="15"/>
      <c r="G207" s="52"/>
      <c r="H207" s="15"/>
      <c r="I207" s="52"/>
      <c r="J207" s="15"/>
      <c r="K207" s="1"/>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row>
    <row r="208" spans="1:47" s="61" customFormat="1" ht="90" x14ac:dyDescent="0.25">
      <c r="A208" s="15">
        <v>11148572</v>
      </c>
      <c r="B208" s="15">
        <v>7</v>
      </c>
      <c r="C208" s="52" t="s">
        <v>2402</v>
      </c>
      <c r="D208" s="15" t="s">
        <v>4397</v>
      </c>
      <c r="E208" s="52"/>
      <c r="F208" s="15"/>
      <c r="G208" s="52"/>
      <c r="H208" s="15"/>
      <c r="I208" s="52"/>
      <c r="J208" s="15"/>
      <c r="K208" s="1"/>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row>
    <row r="209" spans="1:6" ht="30" x14ac:dyDescent="0.25">
      <c r="A209" s="15">
        <v>11148572</v>
      </c>
      <c r="B209" s="15">
        <v>8</v>
      </c>
      <c r="C209" s="52" t="s">
        <v>2403</v>
      </c>
      <c r="D209" s="15" t="s">
        <v>4471</v>
      </c>
    </row>
    <row r="210" spans="1:6" ht="105" x14ac:dyDescent="0.25">
      <c r="A210" s="15">
        <v>11148572</v>
      </c>
      <c r="B210" s="15">
        <v>9</v>
      </c>
      <c r="C210" s="52" t="s">
        <v>2404</v>
      </c>
      <c r="D210" s="15">
        <v>11</v>
      </c>
    </row>
    <row r="211" spans="1:6" ht="90" x14ac:dyDescent="0.25">
      <c r="A211" s="15">
        <v>11148572</v>
      </c>
      <c r="B211" s="15">
        <v>10</v>
      </c>
      <c r="C211" s="52" t="s">
        <v>2405</v>
      </c>
      <c r="D211" s="15" t="s">
        <v>4116</v>
      </c>
    </row>
    <row r="212" spans="1:6" ht="75" x14ac:dyDescent="0.25">
      <c r="A212" s="15">
        <v>11148572</v>
      </c>
      <c r="B212" s="15">
        <v>11</v>
      </c>
      <c r="C212" s="52" t="s">
        <v>2406</v>
      </c>
      <c r="D212" s="15" t="s">
        <v>4096</v>
      </c>
      <c r="E212" s="52" t="s">
        <v>2407</v>
      </c>
      <c r="F212" s="15" t="s">
        <v>4331</v>
      </c>
    </row>
    <row r="213" spans="1:6" ht="105" x14ac:dyDescent="0.25">
      <c r="A213" s="15">
        <v>11148572</v>
      </c>
      <c r="B213" s="15">
        <v>12</v>
      </c>
      <c r="C213" s="52" t="s">
        <v>2408</v>
      </c>
      <c r="D213" s="15" t="s">
        <v>4079</v>
      </c>
    </row>
    <row r="214" spans="1:6" ht="45" customHeight="1" x14ac:dyDescent="0.25">
      <c r="A214" s="15">
        <v>11148572</v>
      </c>
      <c r="B214" s="15">
        <v>13</v>
      </c>
      <c r="C214" s="52" t="s">
        <v>2409</v>
      </c>
      <c r="D214" s="15" t="s">
        <v>4461</v>
      </c>
      <c r="E214" s="52" t="s">
        <v>2410</v>
      </c>
      <c r="F214" s="15" t="s">
        <v>4180</v>
      </c>
    </row>
    <row r="215" spans="1:6" ht="60" x14ac:dyDescent="0.25">
      <c r="A215" s="15">
        <v>11148572</v>
      </c>
      <c r="B215" s="15">
        <v>14</v>
      </c>
      <c r="C215" s="52" t="s">
        <v>2411</v>
      </c>
      <c r="D215" s="15" t="s">
        <v>4357</v>
      </c>
    </row>
    <row r="216" spans="1:6" ht="75" x14ac:dyDescent="0.25">
      <c r="A216" s="15">
        <v>11148572</v>
      </c>
      <c r="B216" s="15">
        <v>15</v>
      </c>
      <c r="C216" s="52" t="s">
        <v>2412</v>
      </c>
      <c r="D216" s="15" t="s">
        <v>4297</v>
      </c>
    </row>
    <row r="217" spans="1:6" ht="60" x14ac:dyDescent="0.25">
      <c r="A217" s="15">
        <v>11148572</v>
      </c>
      <c r="B217" s="15">
        <v>16</v>
      </c>
      <c r="C217" s="52" t="s">
        <v>2413</v>
      </c>
      <c r="D217" s="15" t="s">
        <v>4472</v>
      </c>
    </row>
    <row r="218" spans="1:6" ht="75" x14ac:dyDescent="0.25">
      <c r="A218" s="15">
        <v>11180040</v>
      </c>
      <c r="B218" s="15">
        <v>1</v>
      </c>
      <c r="C218" s="52" t="s">
        <v>2414</v>
      </c>
      <c r="D218" s="15" t="s">
        <v>4084</v>
      </c>
    </row>
    <row r="219" spans="1:6" ht="90" x14ac:dyDescent="0.25">
      <c r="A219" s="15">
        <v>11180040</v>
      </c>
      <c r="B219" s="15">
        <v>2</v>
      </c>
      <c r="C219" s="52" t="s">
        <v>2415</v>
      </c>
      <c r="D219" s="15" t="s">
        <v>4508</v>
      </c>
    </row>
    <row r="220" spans="1:6" ht="135" x14ac:dyDescent="0.25">
      <c r="A220" s="15">
        <v>11180040</v>
      </c>
      <c r="B220" s="15">
        <v>3</v>
      </c>
      <c r="C220" s="52" t="s">
        <v>2416</v>
      </c>
      <c r="D220" s="15" t="s">
        <v>4158</v>
      </c>
    </row>
    <row r="221" spans="1:6" ht="45" x14ac:dyDescent="0.25">
      <c r="A221" s="15">
        <v>11180040</v>
      </c>
      <c r="B221" s="15">
        <v>4</v>
      </c>
      <c r="C221" s="52" t="s">
        <v>2417</v>
      </c>
      <c r="D221" s="15" t="s">
        <v>4077</v>
      </c>
      <c r="E221" s="52" t="s">
        <v>2418</v>
      </c>
      <c r="F221" s="15" t="s">
        <v>4672</v>
      </c>
    </row>
    <row r="222" spans="1:6" ht="90" x14ac:dyDescent="0.25">
      <c r="A222" s="15">
        <v>11180040</v>
      </c>
      <c r="B222" s="15">
        <v>5</v>
      </c>
      <c r="C222" s="52" t="s">
        <v>2419</v>
      </c>
      <c r="D222" s="15" t="s">
        <v>4082</v>
      </c>
    </row>
    <row r="223" spans="1:6" ht="30" x14ac:dyDescent="0.25">
      <c r="A223" s="15">
        <v>11180040</v>
      </c>
      <c r="B223" s="15">
        <v>6</v>
      </c>
      <c r="C223" s="52" t="s">
        <v>2420</v>
      </c>
      <c r="D223" s="15" t="s">
        <v>4263</v>
      </c>
    </row>
    <row r="224" spans="1:6" ht="60" x14ac:dyDescent="0.25">
      <c r="A224" s="15">
        <v>11180040</v>
      </c>
      <c r="B224" s="15">
        <v>7</v>
      </c>
      <c r="C224" s="52" t="s">
        <v>2421</v>
      </c>
      <c r="D224" s="15" t="s">
        <v>4461</v>
      </c>
    </row>
    <row r="225" spans="1:47" s="61" customFormat="1" ht="75" x14ac:dyDescent="0.25">
      <c r="A225" s="15">
        <v>11180040</v>
      </c>
      <c r="B225" s="15">
        <v>8</v>
      </c>
      <c r="C225" s="52" t="s">
        <v>2422</v>
      </c>
      <c r="D225" s="15" t="s">
        <v>4608</v>
      </c>
      <c r="E225" s="52" t="s">
        <v>2423</v>
      </c>
      <c r="F225" s="15" t="s">
        <v>4535</v>
      </c>
      <c r="G225" s="52"/>
      <c r="H225" s="15"/>
      <c r="I225" s="52"/>
      <c r="J225" s="15"/>
      <c r="K225" s="1"/>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row>
    <row r="226" spans="1:47" s="61" customFormat="1" ht="45" x14ac:dyDescent="0.25">
      <c r="A226" s="15">
        <v>11185636</v>
      </c>
      <c r="B226" s="15">
        <v>1</v>
      </c>
      <c r="C226" s="52" t="s">
        <v>2424</v>
      </c>
      <c r="D226" s="15" t="s">
        <v>4638</v>
      </c>
      <c r="E226" s="52"/>
      <c r="F226" s="15"/>
      <c r="G226" s="52"/>
      <c r="H226" s="15"/>
      <c r="I226" s="52"/>
      <c r="J226" s="15"/>
      <c r="K226" s="1"/>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row>
    <row r="227" spans="1:47" s="61" customFormat="1" ht="105" x14ac:dyDescent="0.25">
      <c r="A227" s="15">
        <v>11185636</v>
      </c>
      <c r="B227" s="15">
        <v>2</v>
      </c>
      <c r="C227" s="52" t="s">
        <v>2425</v>
      </c>
      <c r="D227" s="15" t="s">
        <v>4639</v>
      </c>
      <c r="E227" s="52"/>
      <c r="F227" s="15"/>
      <c r="G227" s="52"/>
      <c r="H227" s="15"/>
      <c r="I227" s="52"/>
      <c r="J227" s="15"/>
      <c r="K227" s="1"/>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row>
    <row r="228" spans="1:47" s="61" customFormat="1" ht="105" x14ac:dyDescent="0.25">
      <c r="A228" s="15">
        <v>11185636</v>
      </c>
      <c r="B228" s="15">
        <v>3</v>
      </c>
      <c r="C228" s="52" t="s">
        <v>2426</v>
      </c>
      <c r="D228" s="15">
        <v>11</v>
      </c>
      <c r="E228" s="52"/>
      <c r="F228" s="15"/>
      <c r="G228" s="52"/>
      <c r="H228" s="15"/>
      <c r="I228" s="52"/>
      <c r="J228" s="15"/>
      <c r="K228" s="1"/>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row>
    <row r="229" spans="1:47" s="61" customFormat="1" ht="75" x14ac:dyDescent="0.25">
      <c r="A229" s="15">
        <v>11185636</v>
      </c>
      <c r="B229" s="15">
        <v>4</v>
      </c>
      <c r="C229" s="52" t="s">
        <v>2427</v>
      </c>
      <c r="D229" s="15" t="s">
        <v>4082</v>
      </c>
      <c r="E229" s="52"/>
      <c r="F229" s="15"/>
      <c r="G229" s="52"/>
      <c r="H229" s="15"/>
      <c r="I229" s="52"/>
      <c r="J229" s="15"/>
      <c r="K229" s="1"/>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row>
    <row r="230" spans="1:47" s="61" customFormat="1" ht="45" x14ac:dyDescent="0.25">
      <c r="A230" s="15">
        <v>11185636</v>
      </c>
      <c r="B230" s="15">
        <v>5</v>
      </c>
      <c r="C230" s="52" t="s">
        <v>2428</v>
      </c>
      <c r="D230" s="15" t="s">
        <v>4076</v>
      </c>
      <c r="E230" s="52"/>
      <c r="F230" s="15"/>
      <c r="G230" s="52"/>
      <c r="H230" s="15"/>
      <c r="I230" s="52"/>
      <c r="J230" s="15"/>
      <c r="K230" s="1"/>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row>
    <row r="231" spans="1:47" s="61" customFormat="1" ht="75" x14ac:dyDescent="0.25">
      <c r="A231" s="15">
        <v>11185636</v>
      </c>
      <c r="B231" s="15">
        <v>6</v>
      </c>
      <c r="C231" s="52" t="s">
        <v>2429</v>
      </c>
      <c r="D231" s="15" t="s">
        <v>4639</v>
      </c>
      <c r="E231" s="52"/>
      <c r="F231" s="15"/>
      <c r="G231" s="52"/>
      <c r="H231" s="15"/>
      <c r="I231" s="52"/>
      <c r="J231" s="15"/>
      <c r="K231" s="1"/>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row>
    <row r="232" spans="1:47" s="61" customFormat="1" ht="75" x14ac:dyDescent="0.25">
      <c r="A232" s="15">
        <v>11185636</v>
      </c>
      <c r="B232" s="15">
        <v>7</v>
      </c>
      <c r="C232" s="52" t="s">
        <v>2430</v>
      </c>
      <c r="D232" s="15" t="s">
        <v>4640</v>
      </c>
      <c r="E232" s="52"/>
      <c r="F232" s="15"/>
      <c r="G232" s="52"/>
      <c r="H232" s="15"/>
      <c r="I232" s="52"/>
      <c r="J232" s="15"/>
      <c r="K232" s="1"/>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row>
    <row r="233" spans="1:47" s="61" customFormat="1" ht="90" x14ac:dyDescent="0.25">
      <c r="A233" s="15">
        <v>11185636</v>
      </c>
      <c r="B233" s="15">
        <v>8</v>
      </c>
      <c r="C233" s="52" t="s">
        <v>2431</v>
      </c>
      <c r="D233" s="15" t="s">
        <v>4136</v>
      </c>
      <c r="E233" s="52"/>
      <c r="F233" s="15"/>
      <c r="G233" s="52"/>
      <c r="H233" s="15"/>
      <c r="I233" s="52"/>
      <c r="J233" s="15"/>
      <c r="K233" s="1"/>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row>
    <row r="234" spans="1:47" s="61" customFormat="1" ht="60" x14ac:dyDescent="0.25">
      <c r="A234" s="15">
        <v>11185636</v>
      </c>
      <c r="B234" s="15">
        <v>9</v>
      </c>
      <c r="C234" s="52" t="s">
        <v>2432</v>
      </c>
      <c r="D234" s="15" t="s">
        <v>4140</v>
      </c>
      <c r="E234" s="52"/>
      <c r="F234" s="15"/>
      <c r="G234" s="52"/>
      <c r="H234" s="15"/>
      <c r="I234" s="52"/>
      <c r="J234" s="15"/>
      <c r="K234" s="1"/>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row>
    <row r="235" spans="1:47" s="61" customFormat="1" ht="90" x14ac:dyDescent="0.25">
      <c r="A235" s="15">
        <v>11185636</v>
      </c>
      <c r="B235" s="15">
        <v>10</v>
      </c>
      <c r="C235" s="52" t="s">
        <v>2433</v>
      </c>
      <c r="D235" s="15" t="s">
        <v>4641</v>
      </c>
      <c r="E235" s="52" t="s">
        <v>2434</v>
      </c>
      <c r="F235" s="15" t="s">
        <v>4673</v>
      </c>
      <c r="G235" s="52" t="s">
        <v>2435</v>
      </c>
      <c r="H235" s="15" t="s">
        <v>4684</v>
      </c>
      <c r="I235" s="52"/>
      <c r="J235" s="15"/>
      <c r="K235" s="1"/>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row>
    <row r="236" spans="1:47" s="61" customFormat="1" ht="75" x14ac:dyDescent="0.25">
      <c r="A236" s="15">
        <v>11185636</v>
      </c>
      <c r="B236" s="15">
        <v>11</v>
      </c>
      <c r="C236" s="52" t="s">
        <v>2436</v>
      </c>
      <c r="D236" s="15" t="s">
        <v>4397</v>
      </c>
      <c r="E236" s="52"/>
      <c r="F236" s="15"/>
      <c r="G236" s="52"/>
      <c r="H236" s="15"/>
      <c r="I236" s="52"/>
      <c r="J236" s="15"/>
      <c r="K236" s="1"/>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row>
    <row r="237" spans="1:47" s="61" customFormat="1" ht="45" x14ac:dyDescent="0.25">
      <c r="A237" s="15">
        <v>11185636</v>
      </c>
      <c r="B237" s="15">
        <v>12</v>
      </c>
      <c r="C237" s="52" t="s">
        <v>2437</v>
      </c>
      <c r="D237" s="15" t="s">
        <v>4090</v>
      </c>
      <c r="E237" s="52"/>
      <c r="F237" s="15"/>
      <c r="G237" s="52"/>
      <c r="H237" s="15"/>
      <c r="I237" s="52"/>
      <c r="J237" s="15"/>
      <c r="K237" s="1"/>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row>
    <row r="238" spans="1:47" s="61" customFormat="1" ht="105" x14ac:dyDescent="0.25">
      <c r="A238" s="15">
        <v>11185636</v>
      </c>
      <c r="B238" s="15">
        <v>13</v>
      </c>
      <c r="C238" s="52" t="s">
        <v>2438</v>
      </c>
      <c r="D238" s="15" t="s">
        <v>4638</v>
      </c>
      <c r="E238" s="52" t="s">
        <v>2439</v>
      </c>
      <c r="F238" s="15" t="s">
        <v>4674</v>
      </c>
      <c r="G238" s="52"/>
      <c r="H238" s="15"/>
      <c r="I238" s="52"/>
      <c r="J238" s="15"/>
      <c r="K238" s="1"/>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row>
    <row r="239" spans="1:47" s="61" customFormat="1" ht="90" x14ac:dyDescent="0.25">
      <c r="A239" s="15">
        <v>11185636</v>
      </c>
      <c r="B239" s="15">
        <v>14</v>
      </c>
      <c r="C239" s="52" t="s">
        <v>2440</v>
      </c>
      <c r="D239" s="15" t="s">
        <v>4397</v>
      </c>
      <c r="E239" s="64" t="s">
        <v>2441</v>
      </c>
      <c r="F239" s="15" t="s">
        <v>4675</v>
      </c>
      <c r="G239" s="52" t="s">
        <v>2442</v>
      </c>
      <c r="H239" s="15" t="s">
        <v>4543</v>
      </c>
      <c r="K239" s="1"/>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row>
    <row r="240" spans="1:47" s="61" customFormat="1" ht="120" x14ac:dyDescent="0.25">
      <c r="A240" s="15">
        <v>11185636</v>
      </c>
      <c r="B240" s="15">
        <v>15</v>
      </c>
      <c r="C240" s="52" t="s">
        <v>2443</v>
      </c>
      <c r="D240" s="15" t="s">
        <v>4230</v>
      </c>
      <c r="E240" s="52"/>
      <c r="F240" s="15"/>
      <c r="G240" s="52"/>
      <c r="H240" s="15"/>
      <c r="I240" s="52"/>
      <c r="J240" s="15"/>
      <c r="K240" s="1"/>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row>
    <row r="241" spans="1:47" s="61" customFormat="1" ht="75" x14ac:dyDescent="0.25">
      <c r="A241" s="15">
        <v>11185636</v>
      </c>
      <c r="B241" s="15">
        <v>16</v>
      </c>
      <c r="C241" s="52" t="s">
        <v>2444</v>
      </c>
      <c r="D241" s="15" t="s">
        <v>4638</v>
      </c>
      <c r="E241" s="52"/>
      <c r="F241" s="15"/>
      <c r="G241" s="52"/>
      <c r="H241" s="15"/>
      <c r="I241" s="52"/>
      <c r="J241" s="15"/>
      <c r="K241" s="1"/>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row>
    <row r="242" spans="1:47" s="61" customFormat="1" ht="45" x14ac:dyDescent="0.25">
      <c r="A242" s="15">
        <v>11206417</v>
      </c>
      <c r="B242" s="15">
        <v>1</v>
      </c>
      <c r="C242" s="52" t="s">
        <v>2445</v>
      </c>
      <c r="D242" s="15" t="s">
        <v>4642</v>
      </c>
      <c r="E242" s="52"/>
      <c r="F242" s="15"/>
      <c r="G242" s="52"/>
      <c r="H242" s="15"/>
      <c r="I242" s="52"/>
      <c r="J242" s="15"/>
      <c r="K242" s="1"/>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row>
    <row r="243" spans="1:47" s="61" customFormat="1" ht="45" x14ac:dyDescent="0.25">
      <c r="A243" s="15">
        <v>11206417</v>
      </c>
      <c r="B243" s="15">
        <v>2</v>
      </c>
      <c r="C243" s="52" t="s">
        <v>2446</v>
      </c>
      <c r="D243" s="15" t="s">
        <v>4210</v>
      </c>
      <c r="E243" s="52"/>
      <c r="F243" s="15"/>
      <c r="G243" s="52"/>
      <c r="H243" s="15"/>
      <c r="I243" s="52"/>
      <c r="J243" s="15"/>
      <c r="K243" s="1"/>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row>
    <row r="244" spans="1:47" s="61" customFormat="1" ht="90" x14ac:dyDescent="0.25">
      <c r="A244" s="15">
        <v>11206417</v>
      </c>
      <c r="B244" s="15">
        <v>3</v>
      </c>
      <c r="C244" s="52" t="s">
        <v>2447</v>
      </c>
      <c r="D244" s="15" t="s">
        <v>4231</v>
      </c>
      <c r="E244" s="52"/>
      <c r="F244" s="15"/>
      <c r="G244" s="52"/>
      <c r="H244" s="15"/>
      <c r="I244" s="52"/>
      <c r="J244" s="15"/>
      <c r="K244" s="1"/>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row>
    <row r="245" spans="1:47" s="61" customFormat="1" ht="45" x14ac:dyDescent="0.25">
      <c r="A245" s="15">
        <v>11206417</v>
      </c>
      <c r="B245" s="15">
        <v>4</v>
      </c>
      <c r="C245" s="52" t="s">
        <v>2448</v>
      </c>
      <c r="D245" s="15" t="s">
        <v>4076</v>
      </c>
      <c r="E245" s="52"/>
      <c r="F245" s="15"/>
      <c r="G245" s="52"/>
      <c r="H245" s="15"/>
      <c r="I245" s="52"/>
      <c r="J245" s="15"/>
      <c r="K245" s="1"/>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row>
    <row r="246" spans="1:47" s="61" customFormat="1" ht="90" x14ac:dyDescent="0.25">
      <c r="A246" s="15">
        <v>11206417</v>
      </c>
      <c r="B246" s="15">
        <v>5</v>
      </c>
      <c r="C246" s="52" t="s">
        <v>2449</v>
      </c>
      <c r="D246" s="15" t="s">
        <v>4103</v>
      </c>
      <c r="E246" s="52"/>
      <c r="F246" s="15"/>
      <c r="G246" s="52"/>
      <c r="H246" s="15"/>
      <c r="I246" s="52"/>
      <c r="J246" s="15"/>
      <c r="K246" s="1"/>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row>
    <row r="247" spans="1:47" s="61" customFormat="1" ht="45" x14ac:dyDescent="0.25">
      <c r="A247" s="15">
        <v>11206417</v>
      </c>
      <c r="B247" s="15">
        <v>6</v>
      </c>
      <c r="C247" s="52" t="s">
        <v>2450</v>
      </c>
      <c r="D247" s="15" t="s">
        <v>4643</v>
      </c>
      <c r="E247" s="52"/>
      <c r="F247" s="15"/>
      <c r="G247" s="52"/>
      <c r="H247" s="15"/>
      <c r="I247" s="52"/>
      <c r="J247" s="15"/>
      <c r="K247" s="1"/>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row>
    <row r="248" spans="1:47" s="61" customFormat="1" ht="120" x14ac:dyDescent="0.25">
      <c r="A248" s="15">
        <v>11206417</v>
      </c>
      <c r="B248" s="15">
        <v>7</v>
      </c>
      <c r="C248" s="52" t="s">
        <v>2451</v>
      </c>
      <c r="D248" s="15" t="s">
        <v>4263</v>
      </c>
      <c r="E248" s="52"/>
      <c r="F248" s="15"/>
      <c r="G248" s="52"/>
      <c r="H248" s="15"/>
      <c r="I248" s="52"/>
      <c r="J248" s="15"/>
      <c r="K248" s="1"/>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row>
    <row r="249" spans="1:47" s="61" customFormat="1" ht="30" x14ac:dyDescent="0.25">
      <c r="A249" s="15">
        <v>11206417</v>
      </c>
      <c r="B249" s="15">
        <v>8</v>
      </c>
      <c r="C249" s="52" t="s">
        <v>2452</v>
      </c>
      <c r="D249" s="15" t="s">
        <v>4301</v>
      </c>
      <c r="E249" s="52" t="s">
        <v>2453</v>
      </c>
      <c r="F249" s="15" t="s">
        <v>4535</v>
      </c>
      <c r="G249" s="52"/>
      <c r="H249" s="15"/>
      <c r="I249" s="52"/>
      <c r="J249" s="15"/>
      <c r="K249" s="1"/>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row>
    <row r="250" spans="1:47" s="61" customFormat="1" ht="30" x14ac:dyDescent="0.25">
      <c r="A250" s="15">
        <v>11206417</v>
      </c>
      <c r="B250" s="15">
        <v>9</v>
      </c>
      <c r="C250" s="52" t="s">
        <v>2454</v>
      </c>
      <c r="D250" s="15" t="s">
        <v>4302</v>
      </c>
      <c r="E250" s="52"/>
      <c r="F250" s="15"/>
      <c r="G250" s="52"/>
      <c r="H250" s="15"/>
      <c r="I250" s="52"/>
      <c r="J250" s="15"/>
      <c r="K250" s="1"/>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row>
    <row r="251" spans="1:47" s="61" customFormat="1" ht="45" x14ac:dyDescent="0.25">
      <c r="A251" s="15">
        <v>11206417</v>
      </c>
      <c r="B251" s="15">
        <v>10</v>
      </c>
      <c r="C251" s="52" t="s">
        <v>2455</v>
      </c>
      <c r="D251" s="15" t="s">
        <v>4644</v>
      </c>
      <c r="E251" s="52" t="s">
        <v>2456</v>
      </c>
      <c r="F251" s="15" t="s">
        <v>4670</v>
      </c>
      <c r="G251" s="52"/>
      <c r="H251" s="15"/>
      <c r="I251" s="52"/>
      <c r="J251" s="15"/>
      <c r="K251" s="1"/>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row>
    <row r="252" spans="1:47" s="61" customFormat="1" ht="45" x14ac:dyDescent="0.25">
      <c r="A252" s="15">
        <v>11206417</v>
      </c>
      <c r="B252" s="15">
        <v>11</v>
      </c>
      <c r="C252" s="52" t="s">
        <v>2457</v>
      </c>
      <c r="D252" s="15" t="s">
        <v>4642</v>
      </c>
      <c r="E252" s="52"/>
      <c r="F252" s="15"/>
      <c r="G252" s="52"/>
      <c r="H252" s="15"/>
      <c r="I252" s="52"/>
      <c r="J252" s="15"/>
      <c r="K252" s="1"/>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row>
    <row r="253" spans="1:47" s="61" customFormat="1" ht="90" x14ac:dyDescent="0.25">
      <c r="A253" s="15">
        <v>11206417</v>
      </c>
      <c r="B253" s="15">
        <v>12</v>
      </c>
      <c r="C253" s="52" t="s">
        <v>2458</v>
      </c>
      <c r="D253" s="15" t="s">
        <v>4509</v>
      </c>
      <c r="E253" s="52"/>
      <c r="F253" s="15"/>
      <c r="G253" s="52"/>
      <c r="H253" s="15"/>
      <c r="I253" s="52"/>
      <c r="J253" s="15"/>
      <c r="K253" s="1"/>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row>
    <row r="254" spans="1:47" s="61" customFormat="1" ht="60" x14ac:dyDescent="0.25">
      <c r="A254" s="15">
        <v>11214780</v>
      </c>
      <c r="B254" s="15">
        <v>1</v>
      </c>
      <c r="C254" s="52" t="s">
        <v>2459</v>
      </c>
      <c r="D254" s="15" t="s">
        <v>4297</v>
      </c>
      <c r="E254" s="52"/>
      <c r="F254" s="15"/>
      <c r="G254" s="52"/>
      <c r="H254" s="15"/>
      <c r="I254" s="52"/>
      <c r="J254" s="15"/>
      <c r="K254" s="1"/>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row>
    <row r="255" spans="1:47" s="61" customFormat="1" ht="75" x14ac:dyDescent="0.25">
      <c r="A255" s="15">
        <v>11214780</v>
      </c>
      <c r="B255" s="15">
        <v>2</v>
      </c>
      <c r="C255" s="52" t="s">
        <v>2460</v>
      </c>
      <c r="D255" s="15" t="s">
        <v>4295</v>
      </c>
      <c r="E255" s="52"/>
      <c r="F255" s="15"/>
      <c r="G255" s="52"/>
      <c r="H255" s="15"/>
      <c r="I255" s="52"/>
      <c r="J255" s="15"/>
      <c r="K255" s="1"/>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row>
    <row r="256" spans="1:47" s="61" customFormat="1" ht="45" x14ac:dyDescent="0.25">
      <c r="A256" s="15">
        <v>11214780</v>
      </c>
      <c r="B256" s="15">
        <v>3</v>
      </c>
      <c r="C256" s="52" t="s">
        <v>2461</v>
      </c>
      <c r="D256" s="15" t="s">
        <v>4472</v>
      </c>
      <c r="E256" s="52"/>
      <c r="F256" s="15"/>
      <c r="G256" s="52"/>
      <c r="H256" s="15"/>
      <c r="I256" s="52"/>
      <c r="J256" s="15"/>
      <c r="K256" s="1"/>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row>
    <row r="257" spans="1:6" ht="30" x14ac:dyDescent="0.25">
      <c r="A257" s="15">
        <v>11214780</v>
      </c>
      <c r="B257" s="15">
        <v>4</v>
      </c>
      <c r="C257" s="52" t="s">
        <v>2462</v>
      </c>
      <c r="D257" s="15" t="s">
        <v>4253</v>
      </c>
    </row>
    <row r="258" spans="1:6" ht="45" x14ac:dyDescent="0.25">
      <c r="A258" s="15">
        <v>11214780</v>
      </c>
      <c r="B258" s="15">
        <v>5</v>
      </c>
      <c r="C258" s="52" t="s">
        <v>2463</v>
      </c>
      <c r="D258" s="15" t="s">
        <v>4083</v>
      </c>
    </row>
    <row r="259" spans="1:6" ht="45" x14ac:dyDescent="0.25">
      <c r="A259" s="15">
        <v>11214780</v>
      </c>
      <c r="B259" s="15">
        <v>6</v>
      </c>
      <c r="C259" s="52" t="s">
        <v>2464</v>
      </c>
      <c r="D259" s="15" t="s">
        <v>4082</v>
      </c>
    </row>
    <row r="260" spans="1:6" ht="60" x14ac:dyDescent="0.25">
      <c r="A260" s="15">
        <v>11214780</v>
      </c>
      <c r="B260" s="15">
        <v>7</v>
      </c>
      <c r="C260" s="52" t="s">
        <v>2465</v>
      </c>
      <c r="D260" s="15" t="s">
        <v>4595</v>
      </c>
    </row>
    <row r="261" spans="1:6" ht="45" x14ac:dyDescent="0.25">
      <c r="A261" s="15">
        <v>11214780</v>
      </c>
      <c r="B261" s="15">
        <v>8</v>
      </c>
      <c r="C261" s="52" t="s">
        <v>2466</v>
      </c>
      <c r="D261" s="15" t="s">
        <v>4419</v>
      </c>
    </row>
    <row r="262" spans="1:6" ht="60" x14ac:dyDescent="0.25">
      <c r="A262" s="15">
        <v>11214780</v>
      </c>
      <c r="B262" s="15">
        <v>9</v>
      </c>
      <c r="C262" s="52" t="s">
        <v>2467</v>
      </c>
      <c r="D262" s="15" t="s">
        <v>4639</v>
      </c>
    </row>
    <row r="263" spans="1:6" ht="60" x14ac:dyDescent="0.25">
      <c r="A263" s="15">
        <v>11214780</v>
      </c>
      <c r="B263" s="15">
        <v>10</v>
      </c>
      <c r="C263" s="52" t="s">
        <v>2468</v>
      </c>
      <c r="D263" s="15" t="s">
        <v>4276</v>
      </c>
    </row>
    <row r="264" spans="1:6" ht="30" x14ac:dyDescent="0.25">
      <c r="A264" s="15">
        <v>11214780</v>
      </c>
      <c r="B264" s="15">
        <v>11</v>
      </c>
      <c r="C264" s="52" t="s">
        <v>2469</v>
      </c>
      <c r="D264" s="15" t="s">
        <v>4088</v>
      </c>
    </row>
    <row r="265" spans="1:6" ht="90" x14ac:dyDescent="0.25">
      <c r="A265" s="15">
        <v>11214780</v>
      </c>
      <c r="B265" s="15">
        <v>12</v>
      </c>
      <c r="C265" s="52" t="s">
        <v>2470</v>
      </c>
      <c r="D265" s="15" t="s">
        <v>4554</v>
      </c>
      <c r="E265" s="52" t="s">
        <v>2471</v>
      </c>
      <c r="F265" s="15" t="s">
        <v>4676</v>
      </c>
    </row>
    <row r="266" spans="1:6" ht="90" x14ac:dyDescent="0.25">
      <c r="A266" s="15">
        <v>11214780</v>
      </c>
      <c r="B266" s="15">
        <v>13</v>
      </c>
      <c r="C266" s="52" t="s">
        <v>2472</v>
      </c>
      <c r="D266" s="15" t="s">
        <v>4598</v>
      </c>
    </row>
    <row r="267" spans="1:6" ht="30" x14ac:dyDescent="0.25">
      <c r="A267" s="15">
        <v>11214780</v>
      </c>
      <c r="B267" s="15">
        <v>14</v>
      </c>
      <c r="C267" s="52" t="s">
        <v>2473</v>
      </c>
      <c r="D267" s="15" t="s">
        <v>4405</v>
      </c>
    </row>
    <row r="268" spans="1:6" ht="45" x14ac:dyDescent="0.25">
      <c r="A268" s="15">
        <v>11214780</v>
      </c>
      <c r="B268" s="15">
        <v>15</v>
      </c>
      <c r="C268" s="52" t="s">
        <v>2474</v>
      </c>
      <c r="D268" s="15" t="s">
        <v>4088</v>
      </c>
    </row>
    <row r="269" spans="1:6" ht="45" x14ac:dyDescent="0.25">
      <c r="A269" s="15">
        <v>11214780</v>
      </c>
      <c r="B269" s="15">
        <v>16</v>
      </c>
      <c r="C269" s="52" t="s">
        <v>2475</v>
      </c>
      <c r="D269" s="15" t="s">
        <v>4147</v>
      </c>
      <c r="E269" s="52" t="s">
        <v>2476</v>
      </c>
      <c r="F269" s="15" t="s">
        <v>4661</v>
      </c>
    </row>
    <row r="270" spans="1:6" ht="60" x14ac:dyDescent="0.25">
      <c r="A270" s="15">
        <v>11214780</v>
      </c>
      <c r="B270" s="15">
        <v>17</v>
      </c>
      <c r="C270" s="52" t="s">
        <v>2477</v>
      </c>
      <c r="D270" s="15" t="s">
        <v>4461</v>
      </c>
    </row>
    <row r="271" spans="1:6" ht="30" x14ac:dyDescent="0.25">
      <c r="A271" s="15">
        <v>11214780</v>
      </c>
      <c r="B271" s="15">
        <v>18</v>
      </c>
      <c r="C271" s="52" t="s">
        <v>2478</v>
      </c>
      <c r="D271" s="15" t="s">
        <v>4405</v>
      </c>
    </row>
    <row r="272" spans="1:6" ht="60" x14ac:dyDescent="0.25">
      <c r="A272" s="15">
        <v>11250987</v>
      </c>
      <c r="B272" s="15">
        <v>1</v>
      </c>
      <c r="C272" s="52" t="s">
        <v>2479</v>
      </c>
      <c r="D272" s="15" t="s">
        <v>4147</v>
      </c>
    </row>
    <row r="273" spans="1:47" s="61" customFormat="1" ht="105" x14ac:dyDescent="0.25">
      <c r="A273" s="15">
        <v>11250987</v>
      </c>
      <c r="B273" s="15">
        <v>2</v>
      </c>
      <c r="C273" s="52" t="s">
        <v>2480</v>
      </c>
      <c r="D273" s="15" t="s">
        <v>4510</v>
      </c>
      <c r="E273" s="52"/>
      <c r="F273" s="15"/>
      <c r="G273" s="52"/>
      <c r="H273" s="15"/>
      <c r="I273" s="52"/>
      <c r="J273" s="15"/>
      <c r="K273" s="1"/>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row>
    <row r="274" spans="1:47" s="61" customFormat="1" ht="75" x14ac:dyDescent="0.25">
      <c r="A274" s="15">
        <v>11250987</v>
      </c>
      <c r="B274" s="15">
        <v>3</v>
      </c>
      <c r="C274" s="52" t="s">
        <v>2481</v>
      </c>
      <c r="D274" s="15" t="s">
        <v>4082</v>
      </c>
      <c r="E274" s="52"/>
      <c r="F274" s="15"/>
      <c r="G274" s="52"/>
      <c r="H274" s="15"/>
      <c r="I274" s="52"/>
      <c r="J274" s="15"/>
      <c r="K274" s="1"/>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row>
    <row r="275" spans="1:47" s="61" customFormat="1" ht="45" x14ac:dyDescent="0.25">
      <c r="A275" s="15">
        <v>11250987</v>
      </c>
      <c r="B275" s="15">
        <v>4</v>
      </c>
      <c r="C275" s="52" t="s">
        <v>2482</v>
      </c>
      <c r="D275" s="15" t="s">
        <v>4083</v>
      </c>
      <c r="E275" s="52"/>
      <c r="F275" s="15"/>
      <c r="G275" s="52"/>
      <c r="H275" s="15"/>
      <c r="I275" s="52"/>
      <c r="J275" s="15"/>
      <c r="K275" s="1"/>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row>
    <row r="276" spans="1:47" s="61" customFormat="1" ht="75" x14ac:dyDescent="0.25">
      <c r="A276" s="15">
        <v>11250987</v>
      </c>
      <c r="B276" s="15">
        <v>5</v>
      </c>
      <c r="C276" s="52" t="s">
        <v>2483</v>
      </c>
      <c r="D276" s="15" t="s">
        <v>4409</v>
      </c>
      <c r="E276" s="52"/>
      <c r="F276" s="15"/>
      <c r="G276" s="52"/>
      <c r="H276" s="15"/>
      <c r="I276" s="52"/>
      <c r="J276" s="15"/>
      <c r="K276" s="1"/>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row>
    <row r="277" spans="1:47" s="61" customFormat="1" ht="75" x14ac:dyDescent="0.25">
      <c r="A277" s="15">
        <v>11250987</v>
      </c>
      <c r="B277" s="15">
        <v>6</v>
      </c>
      <c r="C277" s="52" t="s">
        <v>2484</v>
      </c>
      <c r="D277" s="15" t="s">
        <v>4645</v>
      </c>
      <c r="E277" s="52"/>
      <c r="F277" s="15"/>
      <c r="G277" s="52"/>
      <c r="H277" s="15"/>
      <c r="I277" s="52"/>
      <c r="J277" s="15"/>
      <c r="K277" s="1"/>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row>
    <row r="278" spans="1:47" s="61" customFormat="1" ht="30" x14ac:dyDescent="0.25">
      <c r="A278" s="15">
        <v>11250987</v>
      </c>
      <c r="B278" s="15">
        <v>7</v>
      </c>
      <c r="C278" s="52" t="s">
        <v>2485</v>
      </c>
      <c r="D278" s="15" t="s">
        <v>4126</v>
      </c>
      <c r="E278" s="52"/>
      <c r="F278" s="15"/>
      <c r="G278" s="52"/>
      <c r="H278" s="15"/>
      <c r="I278" s="52"/>
      <c r="J278" s="15"/>
      <c r="K278" s="1"/>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row>
    <row r="279" spans="1:47" s="61" customFormat="1" ht="45" x14ac:dyDescent="0.25">
      <c r="A279" s="15">
        <v>11250987</v>
      </c>
      <c r="B279" s="15">
        <v>8</v>
      </c>
      <c r="C279" s="52" t="s">
        <v>2486</v>
      </c>
      <c r="D279" s="15">
        <v>11</v>
      </c>
      <c r="E279" s="52"/>
      <c r="F279" s="15"/>
      <c r="G279" s="52"/>
      <c r="H279" s="15"/>
      <c r="I279" s="52"/>
      <c r="J279" s="15"/>
      <c r="K279" s="1"/>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row>
    <row r="280" spans="1:47" s="61" customFormat="1" ht="30" x14ac:dyDescent="0.25">
      <c r="A280" s="15">
        <v>11250987</v>
      </c>
      <c r="B280" s="15">
        <v>9</v>
      </c>
      <c r="C280" s="52" t="s">
        <v>2487</v>
      </c>
      <c r="D280" s="15" t="s">
        <v>4097</v>
      </c>
      <c r="E280" s="52"/>
      <c r="F280" s="15"/>
      <c r="G280" s="52"/>
      <c r="H280" s="15"/>
      <c r="I280" s="52"/>
      <c r="J280" s="15"/>
      <c r="K280" s="1"/>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row>
    <row r="281" spans="1:47" s="61" customFormat="1" ht="90" x14ac:dyDescent="0.25">
      <c r="A281" s="15">
        <v>11250987</v>
      </c>
      <c r="B281" s="15">
        <v>10</v>
      </c>
      <c r="C281" s="52" t="s">
        <v>2488</v>
      </c>
      <c r="D281" s="15" t="s">
        <v>4096</v>
      </c>
      <c r="E281" s="52"/>
      <c r="F281" s="15"/>
      <c r="G281" s="52"/>
      <c r="H281" s="15"/>
      <c r="I281" s="52"/>
      <c r="J281" s="15"/>
      <c r="K281" s="1"/>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row>
    <row r="282" spans="1:47" s="61" customFormat="1" ht="45" x14ac:dyDescent="0.25">
      <c r="A282" s="15">
        <v>11250987</v>
      </c>
      <c r="B282" s="15">
        <v>11</v>
      </c>
      <c r="C282" s="52" t="s">
        <v>2489</v>
      </c>
      <c r="D282" s="15" t="s">
        <v>4097</v>
      </c>
      <c r="E282" s="52"/>
      <c r="F282" s="15"/>
      <c r="G282" s="52"/>
      <c r="H282" s="15"/>
      <c r="I282" s="52"/>
      <c r="J282" s="15"/>
      <c r="K282" s="1"/>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row>
    <row r="283" spans="1:47" s="61" customFormat="1" ht="60" x14ac:dyDescent="0.25">
      <c r="A283" s="15">
        <v>11250987</v>
      </c>
      <c r="B283" s="15">
        <v>12</v>
      </c>
      <c r="C283" s="52" t="s">
        <v>2490</v>
      </c>
      <c r="D283" s="15" t="s">
        <v>4406</v>
      </c>
      <c r="E283" s="52" t="s">
        <v>2491</v>
      </c>
      <c r="F283" s="15" t="s">
        <v>4539</v>
      </c>
      <c r="G283" s="52"/>
      <c r="H283" s="15"/>
      <c r="I283" s="52"/>
      <c r="J283" s="15"/>
      <c r="K283" s="1"/>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row>
    <row r="284" spans="1:47" s="61" customFormat="1" ht="30" x14ac:dyDescent="0.25">
      <c r="A284" s="15">
        <v>11250987</v>
      </c>
      <c r="B284" s="15">
        <v>13</v>
      </c>
      <c r="C284" s="52" t="s">
        <v>2492</v>
      </c>
      <c r="D284" s="15" t="s">
        <v>4511</v>
      </c>
      <c r="E284" s="52"/>
      <c r="F284" s="15"/>
      <c r="G284" s="52"/>
      <c r="H284" s="15"/>
      <c r="I284" s="52"/>
      <c r="J284" s="15"/>
      <c r="K284" s="1"/>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row>
    <row r="285" spans="1:47" s="61" customFormat="1" ht="60" x14ac:dyDescent="0.25">
      <c r="A285" s="15">
        <v>11250987</v>
      </c>
      <c r="B285" s="15">
        <v>14</v>
      </c>
      <c r="C285" s="52" t="s">
        <v>2493</v>
      </c>
      <c r="D285" s="15" t="s">
        <v>4421</v>
      </c>
      <c r="E285" s="52" t="s">
        <v>2494</v>
      </c>
      <c r="F285" s="15" t="s">
        <v>4677</v>
      </c>
      <c r="G285" s="52"/>
      <c r="H285" s="15"/>
      <c r="I285" s="52"/>
      <c r="J285" s="15"/>
      <c r="K285" s="1"/>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row>
    <row r="286" spans="1:47" s="61" customFormat="1" ht="60" x14ac:dyDescent="0.25">
      <c r="A286" s="15">
        <v>11250987</v>
      </c>
      <c r="B286" s="15">
        <v>15</v>
      </c>
      <c r="C286" s="52" t="s">
        <v>2495</v>
      </c>
      <c r="D286" s="15" t="s">
        <v>4084</v>
      </c>
      <c r="E286" s="52"/>
      <c r="F286" s="15"/>
      <c r="G286" s="52"/>
      <c r="H286" s="15"/>
      <c r="I286" s="52"/>
      <c r="J286" s="15"/>
      <c r="K286" s="1"/>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row>
    <row r="287" spans="1:47" s="61" customFormat="1" ht="60" x14ac:dyDescent="0.25">
      <c r="A287" s="15">
        <v>11250987</v>
      </c>
      <c r="B287" s="15">
        <v>16</v>
      </c>
      <c r="C287" s="52" t="s">
        <v>2496</v>
      </c>
      <c r="D287" s="15" t="s">
        <v>4646</v>
      </c>
      <c r="E287" s="52"/>
      <c r="F287" s="15"/>
      <c r="G287" s="52"/>
      <c r="H287" s="15"/>
      <c r="I287" s="52"/>
      <c r="J287" s="15"/>
      <c r="K287" s="1"/>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row>
    <row r="288" spans="1:47" s="61" customFormat="1" ht="60" x14ac:dyDescent="0.25">
      <c r="A288" s="15">
        <v>11252112</v>
      </c>
      <c r="B288" s="15">
        <v>1</v>
      </c>
      <c r="C288" s="52" t="s">
        <v>2497</v>
      </c>
      <c r="D288" s="15" t="s">
        <v>4084</v>
      </c>
      <c r="E288" s="52"/>
      <c r="F288" s="15"/>
      <c r="G288" s="52"/>
      <c r="H288" s="15"/>
      <c r="I288" s="52"/>
      <c r="J288" s="15"/>
      <c r="K288" s="1"/>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row>
    <row r="289" spans="1:47" s="61" customFormat="1" ht="120" x14ac:dyDescent="0.25">
      <c r="A289" s="15">
        <v>11252112</v>
      </c>
      <c r="B289" s="15">
        <v>2</v>
      </c>
      <c r="C289" s="52" t="s">
        <v>2498</v>
      </c>
      <c r="D289" s="15" t="s">
        <v>4125</v>
      </c>
      <c r="E289" s="52"/>
      <c r="F289" s="15"/>
      <c r="G289" s="52"/>
      <c r="H289" s="15"/>
      <c r="I289" s="52"/>
      <c r="J289" s="15"/>
      <c r="K289" s="1"/>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row>
    <row r="290" spans="1:47" s="61" customFormat="1" ht="60" x14ac:dyDescent="0.25">
      <c r="A290" s="15">
        <v>11252112</v>
      </c>
      <c r="B290" s="15">
        <v>3</v>
      </c>
      <c r="C290" s="52" t="s">
        <v>2499</v>
      </c>
      <c r="D290" s="15" t="s">
        <v>4276</v>
      </c>
      <c r="E290" s="52"/>
      <c r="F290" s="15"/>
      <c r="G290" s="52"/>
      <c r="H290" s="15"/>
      <c r="I290" s="52"/>
      <c r="J290" s="15"/>
      <c r="K290" s="1"/>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row>
    <row r="291" spans="1:47" s="61" customFormat="1" ht="105" x14ac:dyDescent="0.25">
      <c r="A291" s="15">
        <v>11252112</v>
      </c>
      <c r="B291" s="15">
        <v>4</v>
      </c>
      <c r="C291" s="52" t="s">
        <v>2500</v>
      </c>
      <c r="D291" s="15" t="s">
        <v>4276</v>
      </c>
      <c r="E291" s="52"/>
      <c r="F291" s="15"/>
      <c r="G291" s="52"/>
      <c r="H291" s="15"/>
      <c r="I291" s="52"/>
      <c r="J291" s="15"/>
      <c r="K291" s="1"/>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row>
    <row r="292" spans="1:47" s="61" customFormat="1" ht="75" x14ac:dyDescent="0.25">
      <c r="A292" s="15">
        <v>11252112</v>
      </c>
      <c r="B292" s="15">
        <v>5</v>
      </c>
      <c r="C292" s="52" t="s">
        <v>2501</v>
      </c>
      <c r="D292" s="15" t="s">
        <v>4082</v>
      </c>
      <c r="E292" s="52"/>
      <c r="F292" s="15"/>
      <c r="G292" s="52"/>
      <c r="H292" s="15"/>
      <c r="I292" s="52"/>
      <c r="J292" s="15"/>
      <c r="K292" s="1"/>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row>
    <row r="293" spans="1:47" s="61" customFormat="1" ht="150" x14ac:dyDescent="0.25">
      <c r="A293" s="15">
        <v>11252112</v>
      </c>
      <c r="B293" s="15">
        <v>6</v>
      </c>
      <c r="C293" s="52" t="s">
        <v>2502</v>
      </c>
      <c r="D293" s="15" t="s">
        <v>4162</v>
      </c>
      <c r="E293" s="52"/>
      <c r="F293" s="15"/>
      <c r="G293" s="52"/>
      <c r="H293" s="15"/>
      <c r="I293" s="52"/>
      <c r="J293" s="15"/>
      <c r="K293" s="1"/>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row>
    <row r="294" spans="1:47" s="61" customFormat="1" ht="90" x14ac:dyDescent="0.25">
      <c r="A294" s="15">
        <v>11252112</v>
      </c>
      <c r="B294" s="15">
        <v>7</v>
      </c>
      <c r="C294" s="52" t="s">
        <v>2503</v>
      </c>
      <c r="D294" s="15" t="s">
        <v>4079</v>
      </c>
      <c r="E294" s="52" t="s">
        <v>2504</v>
      </c>
      <c r="F294" s="15" t="s">
        <v>4664</v>
      </c>
      <c r="G294" s="52"/>
      <c r="H294" s="15"/>
      <c r="I294" s="52"/>
      <c r="J294" s="15"/>
      <c r="K294" s="1"/>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row>
    <row r="295" spans="1:47" s="61" customFormat="1" ht="60" x14ac:dyDescent="0.25">
      <c r="A295" s="15">
        <v>11252112</v>
      </c>
      <c r="B295" s="15">
        <v>8</v>
      </c>
      <c r="C295" s="52" t="s">
        <v>2505</v>
      </c>
      <c r="D295" s="15" t="s">
        <v>4152</v>
      </c>
      <c r="E295" s="52" t="s">
        <v>2506</v>
      </c>
      <c r="F295" s="15" t="s">
        <v>4677</v>
      </c>
      <c r="G295" s="52" t="s">
        <v>2507</v>
      </c>
      <c r="H295" s="15" t="s">
        <v>4685</v>
      </c>
      <c r="I295" s="52"/>
      <c r="J295" s="15"/>
      <c r="K295" s="1"/>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row>
    <row r="296" spans="1:47" s="61" customFormat="1" ht="60" x14ac:dyDescent="0.25">
      <c r="A296" s="15">
        <v>11271411</v>
      </c>
      <c r="B296" s="15">
        <v>1</v>
      </c>
      <c r="C296" s="52" t="s">
        <v>2508</v>
      </c>
      <c r="D296" s="15" t="s">
        <v>4088</v>
      </c>
      <c r="E296" s="52"/>
      <c r="F296" s="15"/>
      <c r="G296" s="52"/>
      <c r="H296" s="15"/>
      <c r="I296" s="52"/>
      <c r="J296" s="15"/>
      <c r="K296" s="1"/>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row>
    <row r="297" spans="1:47" s="61" customFormat="1" ht="60" x14ac:dyDescent="0.25">
      <c r="A297" s="15">
        <v>11271411</v>
      </c>
      <c r="B297" s="15">
        <v>2</v>
      </c>
      <c r="C297" s="52" t="s">
        <v>2509</v>
      </c>
      <c r="D297" s="15" t="s">
        <v>4210</v>
      </c>
      <c r="E297" s="52"/>
      <c r="F297" s="15"/>
      <c r="G297" s="52"/>
      <c r="H297" s="15"/>
      <c r="I297" s="52"/>
      <c r="J297" s="15"/>
      <c r="K297" s="1"/>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row>
    <row r="298" spans="1:47" s="61" customFormat="1" ht="75" x14ac:dyDescent="0.25">
      <c r="A298" s="15">
        <v>11271411</v>
      </c>
      <c r="B298" s="15">
        <v>3</v>
      </c>
      <c r="C298" s="52" t="s">
        <v>2510</v>
      </c>
      <c r="D298" s="15" t="s">
        <v>4512</v>
      </c>
      <c r="E298" s="52"/>
      <c r="F298" s="15"/>
      <c r="G298" s="52"/>
      <c r="H298" s="15"/>
      <c r="I298" s="52"/>
      <c r="J298" s="15"/>
      <c r="K298" s="1"/>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row>
    <row r="299" spans="1:47" s="61" customFormat="1" ht="60" x14ac:dyDescent="0.25">
      <c r="A299" s="15">
        <v>11271411</v>
      </c>
      <c r="B299" s="15">
        <v>4</v>
      </c>
      <c r="C299" s="52" t="s">
        <v>2511</v>
      </c>
      <c r="D299" s="15" t="s">
        <v>4276</v>
      </c>
      <c r="E299" s="52"/>
      <c r="F299" s="15"/>
      <c r="G299" s="52"/>
      <c r="H299" s="15"/>
      <c r="I299" s="52"/>
      <c r="J299" s="15"/>
      <c r="K299" s="1"/>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row>
    <row r="300" spans="1:47" s="61" customFormat="1" ht="90" x14ac:dyDescent="0.25">
      <c r="A300" s="15">
        <v>11271411</v>
      </c>
      <c r="B300" s="15">
        <v>5</v>
      </c>
      <c r="C300" s="52" t="s">
        <v>2512</v>
      </c>
      <c r="D300" s="15" t="s">
        <v>4082</v>
      </c>
      <c r="E300" s="52"/>
      <c r="F300" s="15"/>
      <c r="G300" s="52"/>
      <c r="H300" s="15"/>
      <c r="I300" s="52"/>
      <c r="J300" s="15"/>
      <c r="K300" s="1"/>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row>
    <row r="301" spans="1:47" s="61" customFormat="1" ht="60" x14ac:dyDescent="0.25">
      <c r="A301" s="15">
        <v>11271411</v>
      </c>
      <c r="B301" s="15">
        <v>6</v>
      </c>
      <c r="C301" s="52" t="s">
        <v>2513</v>
      </c>
      <c r="D301" s="15" t="s">
        <v>4393</v>
      </c>
      <c r="E301" s="52"/>
      <c r="F301" s="15"/>
      <c r="G301" s="52"/>
      <c r="H301" s="15"/>
      <c r="I301" s="52"/>
      <c r="J301" s="15"/>
      <c r="K301" s="1"/>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row>
    <row r="302" spans="1:47" s="61" customFormat="1" ht="105" x14ac:dyDescent="0.25">
      <c r="A302" s="15">
        <v>11271411</v>
      </c>
      <c r="B302" s="15">
        <v>7</v>
      </c>
      <c r="C302" s="52" t="s">
        <v>2514</v>
      </c>
      <c r="D302" s="15" t="s">
        <v>4263</v>
      </c>
      <c r="E302" s="52"/>
      <c r="F302" s="15"/>
      <c r="G302" s="52"/>
      <c r="H302" s="15"/>
      <c r="I302" s="52"/>
      <c r="J302" s="15"/>
      <c r="K302" s="1"/>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row>
    <row r="303" spans="1:47" s="61" customFormat="1" ht="45" x14ac:dyDescent="0.25">
      <c r="A303" s="15">
        <v>11271411</v>
      </c>
      <c r="B303" s="15">
        <v>8</v>
      </c>
      <c r="C303" s="52" t="s">
        <v>2515</v>
      </c>
      <c r="D303" s="15" t="s">
        <v>4301</v>
      </c>
      <c r="E303" s="52" t="s">
        <v>2516</v>
      </c>
      <c r="F303" s="15" t="s">
        <v>4666</v>
      </c>
      <c r="G303" s="52"/>
      <c r="H303" s="15"/>
      <c r="I303" s="52"/>
      <c r="J303" s="15"/>
      <c r="K303" s="1"/>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row>
    <row r="304" spans="1:47" s="61" customFormat="1" ht="60" x14ac:dyDescent="0.25">
      <c r="A304" s="15">
        <v>11271411</v>
      </c>
      <c r="B304" s="15">
        <v>9</v>
      </c>
      <c r="C304" s="52" t="s">
        <v>2517</v>
      </c>
      <c r="D304" s="15" t="s">
        <v>4461</v>
      </c>
      <c r="E304" s="52"/>
      <c r="F304" s="15"/>
      <c r="G304" s="52"/>
      <c r="H304" s="15"/>
      <c r="I304" s="52"/>
      <c r="J304" s="15"/>
      <c r="K304" s="1"/>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row>
    <row r="305" spans="1:47" s="61" customFormat="1" ht="90" x14ac:dyDescent="0.25">
      <c r="A305" s="15">
        <v>11271411</v>
      </c>
      <c r="B305" s="15">
        <v>10</v>
      </c>
      <c r="C305" s="52" t="s">
        <v>2518</v>
      </c>
      <c r="D305" s="15" t="s">
        <v>4445</v>
      </c>
      <c r="E305" s="52"/>
      <c r="F305" s="15"/>
      <c r="G305" s="52"/>
      <c r="H305" s="15"/>
      <c r="I305" s="52"/>
      <c r="J305" s="15"/>
      <c r="K305" s="1"/>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row>
    <row r="306" spans="1:47" s="61" customFormat="1" ht="75" x14ac:dyDescent="0.25">
      <c r="A306" s="15">
        <v>11406743</v>
      </c>
      <c r="B306" s="15">
        <v>1</v>
      </c>
      <c r="C306" s="52" t="s">
        <v>2519</v>
      </c>
      <c r="D306" s="15" t="s">
        <v>4147</v>
      </c>
      <c r="E306" s="52"/>
      <c r="F306" s="15"/>
      <c r="G306" s="52"/>
      <c r="H306" s="15"/>
      <c r="I306" s="52"/>
      <c r="J306" s="15"/>
      <c r="K306" s="1"/>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row>
    <row r="307" spans="1:47" s="61" customFormat="1" ht="75" x14ac:dyDescent="0.25">
      <c r="A307" s="15">
        <v>11406743</v>
      </c>
      <c r="B307" s="15">
        <v>2</v>
      </c>
      <c r="C307" s="52" t="s">
        <v>2520</v>
      </c>
      <c r="D307" s="15" t="s">
        <v>4153</v>
      </c>
      <c r="E307" s="52"/>
      <c r="F307" s="15"/>
      <c r="G307" s="52"/>
      <c r="H307" s="15"/>
      <c r="I307" s="52"/>
      <c r="J307" s="15"/>
      <c r="K307" s="1"/>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row>
    <row r="308" spans="1:47" s="61" customFormat="1" ht="30" x14ac:dyDescent="0.25">
      <c r="A308" s="15">
        <v>11406743</v>
      </c>
      <c r="B308" s="15">
        <v>3</v>
      </c>
      <c r="C308" s="52" t="s">
        <v>2521</v>
      </c>
      <c r="D308" s="15" t="s">
        <v>4455</v>
      </c>
      <c r="E308" s="52"/>
      <c r="F308" s="15"/>
      <c r="G308" s="52"/>
      <c r="H308" s="15"/>
      <c r="I308" s="52"/>
      <c r="J308" s="15"/>
      <c r="K308" s="1"/>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row>
    <row r="309" spans="1:47" s="61" customFormat="1" ht="105" x14ac:dyDescent="0.25">
      <c r="A309" s="15">
        <v>11406743</v>
      </c>
      <c r="B309" s="15">
        <v>4</v>
      </c>
      <c r="C309" s="52" t="s">
        <v>2522</v>
      </c>
      <c r="D309" s="15" t="s">
        <v>4531</v>
      </c>
      <c r="E309" s="52"/>
      <c r="F309" s="15"/>
      <c r="G309" s="52"/>
      <c r="H309" s="15"/>
      <c r="I309" s="52"/>
      <c r="J309" s="15"/>
      <c r="K309" s="1"/>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row>
    <row r="310" spans="1:47" s="61" customFormat="1" ht="75" x14ac:dyDescent="0.25">
      <c r="A310" s="15">
        <v>11406743</v>
      </c>
      <c r="B310" s="15">
        <v>5</v>
      </c>
      <c r="C310" s="52" t="s">
        <v>2523</v>
      </c>
      <c r="D310" s="15">
        <v>11</v>
      </c>
      <c r="E310" s="52"/>
      <c r="F310" s="15"/>
      <c r="G310" s="52"/>
      <c r="H310" s="15"/>
      <c r="I310" s="52"/>
      <c r="J310" s="15"/>
      <c r="K310" s="1"/>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row>
    <row r="311" spans="1:47" s="61" customFormat="1" ht="90" x14ac:dyDescent="0.25">
      <c r="A311" s="15">
        <v>11406743</v>
      </c>
      <c r="B311" s="15">
        <v>6</v>
      </c>
      <c r="C311" s="52" t="s">
        <v>2524</v>
      </c>
      <c r="D311" s="15" t="s">
        <v>4126</v>
      </c>
      <c r="E311" s="52"/>
      <c r="F311" s="15"/>
      <c r="G311" s="52"/>
      <c r="H311" s="15"/>
      <c r="I311" s="52"/>
      <c r="J311" s="15"/>
      <c r="K311" s="1"/>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row>
    <row r="312" spans="1:47" s="61" customFormat="1" ht="60" x14ac:dyDescent="0.25">
      <c r="A312" s="15">
        <v>11406743</v>
      </c>
      <c r="B312" s="15">
        <v>7</v>
      </c>
      <c r="C312" s="52" t="s">
        <v>2525</v>
      </c>
      <c r="D312" s="15" t="s">
        <v>4513</v>
      </c>
      <c r="E312" s="52"/>
      <c r="F312" s="15"/>
      <c r="G312" s="52"/>
      <c r="H312" s="15"/>
      <c r="I312" s="52"/>
      <c r="J312" s="15"/>
      <c r="K312" s="1"/>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row>
    <row r="313" spans="1:47" s="61" customFormat="1" ht="60" x14ac:dyDescent="0.25">
      <c r="A313" s="15">
        <v>11406743</v>
      </c>
      <c r="B313" s="15">
        <v>8</v>
      </c>
      <c r="C313" s="52" t="s">
        <v>2526</v>
      </c>
      <c r="D313" s="15" t="s">
        <v>4221</v>
      </c>
      <c r="E313" s="52"/>
      <c r="F313" s="15"/>
      <c r="G313" s="52"/>
      <c r="H313" s="15"/>
      <c r="I313" s="52"/>
      <c r="J313" s="15"/>
      <c r="K313" s="1"/>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row>
    <row r="314" spans="1:47" s="61" customFormat="1" ht="135" x14ac:dyDescent="0.25">
      <c r="A314" s="15">
        <v>11406743</v>
      </c>
      <c r="B314" s="15">
        <v>9</v>
      </c>
      <c r="C314" s="52" t="s">
        <v>2527</v>
      </c>
      <c r="D314" s="15" t="s">
        <v>4116</v>
      </c>
      <c r="E314" s="52"/>
      <c r="F314" s="15"/>
      <c r="G314" s="52"/>
      <c r="H314" s="15"/>
      <c r="I314" s="52"/>
      <c r="J314" s="15"/>
      <c r="K314" s="1"/>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row>
    <row r="315" spans="1:47" s="61" customFormat="1" ht="60" x14ac:dyDescent="0.25">
      <c r="A315" s="15">
        <v>11406743</v>
      </c>
      <c r="B315" s="15">
        <v>10</v>
      </c>
      <c r="C315" s="52" t="s">
        <v>2528</v>
      </c>
      <c r="D315" s="15" t="s">
        <v>4089</v>
      </c>
      <c r="E315" s="52"/>
      <c r="F315" s="15"/>
      <c r="G315" s="52"/>
      <c r="H315" s="15"/>
      <c r="I315" s="52"/>
      <c r="J315" s="15"/>
      <c r="K315" s="1"/>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row>
    <row r="316" spans="1:47" s="61" customFormat="1" ht="45" x14ac:dyDescent="0.25">
      <c r="A316" s="15">
        <v>11406743</v>
      </c>
      <c r="B316" s="15">
        <v>11</v>
      </c>
      <c r="C316" s="52" t="s">
        <v>2529</v>
      </c>
      <c r="D316" s="15" t="s">
        <v>4297</v>
      </c>
      <c r="E316" s="52"/>
      <c r="F316" s="15"/>
      <c r="G316" s="52"/>
      <c r="H316" s="15"/>
      <c r="I316" s="52"/>
      <c r="J316" s="15"/>
      <c r="K316" s="1"/>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row>
    <row r="317" spans="1:47" s="61" customFormat="1" ht="45" x14ac:dyDescent="0.25">
      <c r="A317" s="15">
        <v>11406743</v>
      </c>
      <c r="B317" s="15">
        <v>12</v>
      </c>
      <c r="C317" s="52" t="s">
        <v>2530</v>
      </c>
      <c r="D317" s="15" t="s">
        <v>4147</v>
      </c>
      <c r="E317" s="52"/>
      <c r="F317" s="15"/>
      <c r="G317" s="52"/>
      <c r="H317" s="15"/>
      <c r="I317" s="52"/>
      <c r="J317" s="15"/>
      <c r="K317" s="1"/>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row>
    <row r="318" spans="1:47" s="61" customFormat="1" ht="75" x14ac:dyDescent="0.25">
      <c r="A318" s="15">
        <v>11406743</v>
      </c>
      <c r="B318" s="15">
        <v>13</v>
      </c>
      <c r="C318" s="52" t="s">
        <v>2531</v>
      </c>
      <c r="D318" s="15" t="s">
        <v>4647</v>
      </c>
      <c r="E318" s="52"/>
      <c r="F318" s="15"/>
      <c r="G318" s="52"/>
      <c r="H318" s="15"/>
      <c r="I318" s="52"/>
      <c r="J318" s="15"/>
      <c r="K318" s="1"/>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row>
    <row r="319" spans="1:47" s="61" customFormat="1" ht="75" x14ac:dyDescent="0.25">
      <c r="A319" s="15">
        <v>11406743</v>
      </c>
      <c r="B319" s="15">
        <v>14</v>
      </c>
      <c r="C319" s="52" t="s">
        <v>2532</v>
      </c>
      <c r="D319" s="15" t="s">
        <v>4648</v>
      </c>
      <c r="E319" s="52"/>
      <c r="F319" s="15"/>
      <c r="G319" s="52"/>
      <c r="H319" s="15"/>
      <c r="I319" s="52"/>
      <c r="J319" s="15"/>
      <c r="K319" s="1"/>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row>
    <row r="320" spans="1:47" s="61" customFormat="1" ht="45" x14ac:dyDescent="0.25">
      <c r="A320" s="15">
        <v>11442884</v>
      </c>
      <c r="B320" s="15">
        <v>1</v>
      </c>
      <c r="C320" s="52" t="s">
        <v>2533</v>
      </c>
      <c r="D320" s="15" t="s">
        <v>4147</v>
      </c>
      <c r="E320" s="52"/>
      <c r="F320" s="15"/>
      <c r="G320" s="52"/>
      <c r="H320" s="15"/>
      <c r="I320" s="52"/>
      <c r="J320" s="15"/>
      <c r="K320" s="1"/>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row>
    <row r="321" spans="1:47" s="61" customFormat="1" ht="90" x14ac:dyDescent="0.25">
      <c r="A321" s="15">
        <v>11442884</v>
      </c>
      <c r="B321" s="15">
        <v>2</v>
      </c>
      <c r="C321" s="52" t="s">
        <v>2534</v>
      </c>
      <c r="D321" s="15" t="s">
        <v>4472</v>
      </c>
      <c r="E321" s="52"/>
      <c r="F321" s="15"/>
      <c r="G321" s="52"/>
      <c r="H321" s="15"/>
      <c r="I321" s="52"/>
      <c r="J321" s="15"/>
      <c r="K321" s="1"/>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row>
    <row r="322" spans="1:47" s="61" customFormat="1" ht="75" x14ac:dyDescent="0.25">
      <c r="A322" s="15">
        <v>11442884</v>
      </c>
      <c r="B322" s="15">
        <v>3</v>
      </c>
      <c r="C322" s="52" t="s">
        <v>2535</v>
      </c>
      <c r="D322" s="15" t="s">
        <v>4126</v>
      </c>
      <c r="E322" s="52"/>
      <c r="F322" s="15"/>
      <c r="G322" s="52"/>
      <c r="H322" s="15"/>
      <c r="I322" s="52"/>
      <c r="J322" s="15"/>
      <c r="K322" s="1"/>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row>
    <row r="323" spans="1:47" s="61" customFormat="1" ht="120" x14ac:dyDescent="0.25">
      <c r="A323" s="15">
        <v>11442884</v>
      </c>
      <c r="B323" s="15">
        <v>4</v>
      </c>
      <c r="C323" s="52" t="s">
        <v>2536</v>
      </c>
      <c r="D323" s="15" t="s">
        <v>4147</v>
      </c>
      <c r="E323" s="52"/>
      <c r="F323" s="15"/>
      <c r="G323" s="52"/>
      <c r="H323" s="15"/>
      <c r="I323" s="52"/>
      <c r="J323" s="15"/>
      <c r="K323" s="1"/>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row>
    <row r="324" spans="1:47" s="61" customFormat="1" ht="45" x14ac:dyDescent="0.25">
      <c r="A324" s="15">
        <v>11442884</v>
      </c>
      <c r="B324" s="15">
        <v>5</v>
      </c>
      <c r="C324" s="52" t="s">
        <v>2537</v>
      </c>
      <c r="D324" s="15" t="s">
        <v>4252</v>
      </c>
      <c r="E324" s="52"/>
      <c r="F324" s="15"/>
      <c r="G324" s="52"/>
      <c r="H324" s="15"/>
      <c r="I324" s="52"/>
      <c r="J324" s="15"/>
      <c r="K324" s="1"/>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row>
    <row r="325" spans="1:47" s="61" customFormat="1" ht="45" x14ac:dyDescent="0.25">
      <c r="A325" s="15">
        <v>11442884</v>
      </c>
      <c r="B325" s="15">
        <v>6</v>
      </c>
      <c r="C325" s="52" t="s">
        <v>2538</v>
      </c>
      <c r="D325" s="15" t="s">
        <v>4518</v>
      </c>
      <c r="E325" s="52"/>
      <c r="F325" s="15"/>
      <c r="G325" s="52"/>
      <c r="H325" s="15"/>
      <c r="I325" s="52"/>
      <c r="J325" s="15"/>
      <c r="K325" s="1"/>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row>
    <row r="326" spans="1:47" s="61" customFormat="1" ht="75" x14ac:dyDescent="0.25">
      <c r="A326" s="15">
        <v>11442884</v>
      </c>
      <c r="B326" s="15">
        <v>7</v>
      </c>
      <c r="C326" s="52" t="s">
        <v>2539</v>
      </c>
      <c r="D326" s="15" t="s">
        <v>4152</v>
      </c>
      <c r="E326" s="52"/>
      <c r="F326" s="15"/>
      <c r="G326" s="52"/>
      <c r="H326" s="15"/>
      <c r="I326" s="52"/>
      <c r="J326" s="15"/>
      <c r="K326" s="1"/>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row>
    <row r="327" spans="1:47" s="61" customFormat="1" ht="45" x14ac:dyDescent="0.25">
      <c r="A327" s="15">
        <v>11442884</v>
      </c>
      <c r="B327" s="15">
        <v>8</v>
      </c>
      <c r="C327" s="52" t="s">
        <v>2540</v>
      </c>
      <c r="D327" s="15" t="s">
        <v>4303</v>
      </c>
      <c r="E327" s="52"/>
      <c r="F327" s="15"/>
      <c r="G327" s="52"/>
      <c r="H327" s="15"/>
      <c r="I327" s="52"/>
      <c r="J327" s="15"/>
      <c r="K327" s="1"/>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row>
    <row r="328" spans="1:47" s="61" customFormat="1" ht="75" x14ac:dyDescent="0.25">
      <c r="A328" s="15">
        <v>11442884</v>
      </c>
      <c r="B328" s="15">
        <v>9</v>
      </c>
      <c r="C328" s="52" t="s">
        <v>2541</v>
      </c>
      <c r="D328" s="15" t="s">
        <v>4514</v>
      </c>
      <c r="E328" s="52"/>
      <c r="F328" s="15"/>
      <c r="G328" s="52"/>
      <c r="H328" s="15"/>
      <c r="I328" s="52"/>
      <c r="J328" s="15"/>
      <c r="K328" s="1"/>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row>
    <row r="329" spans="1:47" s="61" customFormat="1" ht="75" x14ac:dyDescent="0.25">
      <c r="A329" s="15">
        <v>11442884</v>
      </c>
      <c r="B329" s="15">
        <v>10</v>
      </c>
      <c r="C329" s="52" t="s">
        <v>2542</v>
      </c>
      <c r="D329" s="15" t="s">
        <v>4147</v>
      </c>
      <c r="E329" s="52"/>
      <c r="F329" s="15"/>
      <c r="G329" s="52"/>
      <c r="H329" s="15"/>
      <c r="I329" s="52"/>
      <c r="J329" s="15"/>
      <c r="K329" s="1"/>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row>
    <row r="330" spans="1:47" s="61" customFormat="1" ht="60" x14ac:dyDescent="0.25">
      <c r="A330" s="15">
        <v>11444446</v>
      </c>
      <c r="B330" s="15">
        <v>1</v>
      </c>
      <c r="C330" s="52" t="s">
        <v>2543</v>
      </c>
      <c r="D330" s="15" t="s">
        <v>4261</v>
      </c>
      <c r="E330" s="52"/>
      <c r="F330" s="15"/>
      <c r="G330" s="52"/>
      <c r="H330" s="15"/>
      <c r="I330" s="52"/>
      <c r="J330" s="15"/>
      <c r="K330" s="1"/>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row>
    <row r="331" spans="1:47" s="61" customFormat="1" ht="105" x14ac:dyDescent="0.25">
      <c r="A331" s="15">
        <v>11444446</v>
      </c>
      <c r="B331" s="15">
        <v>2</v>
      </c>
      <c r="C331" s="52" t="s">
        <v>2544</v>
      </c>
      <c r="D331" s="15" t="s">
        <v>4295</v>
      </c>
      <c r="E331" s="52"/>
      <c r="F331" s="15"/>
      <c r="G331" s="52"/>
      <c r="H331" s="15"/>
      <c r="I331" s="52"/>
      <c r="J331" s="15"/>
      <c r="K331" s="1"/>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row>
    <row r="332" spans="1:47" s="61" customFormat="1" ht="45" x14ac:dyDescent="0.25">
      <c r="A332" s="15">
        <v>11444446</v>
      </c>
      <c r="B332" s="15">
        <v>3</v>
      </c>
      <c r="C332" s="52" t="s">
        <v>2545</v>
      </c>
      <c r="D332" s="15" t="s">
        <v>4076</v>
      </c>
      <c r="E332" s="52"/>
      <c r="F332" s="15"/>
      <c r="G332" s="52"/>
      <c r="H332" s="15"/>
      <c r="I332" s="52"/>
      <c r="J332" s="15"/>
      <c r="K332" s="1"/>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row>
    <row r="333" spans="1:47" s="61" customFormat="1" ht="105" x14ac:dyDescent="0.25">
      <c r="A333" s="15">
        <v>11444446</v>
      </c>
      <c r="B333" s="15">
        <v>4</v>
      </c>
      <c r="C333" s="52" t="s">
        <v>2546</v>
      </c>
      <c r="D333" s="15" t="s">
        <v>4158</v>
      </c>
      <c r="E333" s="52"/>
      <c r="F333" s="15"/>
      <c r="G333" s="52"/>
      <c r="H333" s="15"/>
      <c r="I333" s="52"/>
      <c r="J333" s="15"/>
      <c r="K333" s="1"/>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row>
    <row r="334" spans="1:47" s="61" customFormat="1" ht="105" x14ac:dyDescent="0.25">
      <c r="A334" s="15">
        <v>11444446</v>
      </c>
      <c r="B334" s="15">
        <v>5</v>
      </c>
      <c r="C334" s="52" t="s">
        <v>2547</v>
      </c>
      <c r="D334" s="15" t="s">
        <v>4083</v>
      </c>
      <c r="E334" s="52"/>
      <c r="F334" s="15"/>
      <c r="G334" s="52"/>
      <c r="H334" s="15"/>
      <c r="I334" s="52"/>
      <c r="J334" s="15"/>
      <c r="K334" s="1"/>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row>
    <row r="335" spans="1:47" s="61" customFormat="1" ht="60" x14ac:dyDescent="0.25">
      <c r="A335" s="15">
        <v>11444446</v>
      </c>
      <c r="B335" s="15">
        <v>6</v>
      </c>
      <c r="C335" s="52" t="s">
        <v>2548</v>
      </c>
      <c r="D335" s="15">
        <v>11</v>
      </c>
      <c r="E335" s="52"/>
      <c r="F335" s="15"/>
      <c r="G335" s="52"/>
      <c r="H335" s="15"/>
      <c r="I335" s="52"/>
      <c r="J335" s="15"/>
      <c r="K335" s="1"/>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row>
    <row r="336" spans="1:47" s="61" customFormat="1" ht="45" x14ac:dyDescent="0.25">
      <c r="A336" s="15">
        <v>11444446</v>
      </c>
      <c r="B336" s="15">
        <v>7</v>
      </c>
      <c r="C336" s="52" t="s">
        <v>2549</v>
      </c>
      <c r="D336" s="15">
        <v>11</v>
      </c>
      <c r="E336" s="52"/>
      <c r="F336" s="15"/>
      <c r="G336" s="52"/>
      <c r="H336" s="15"/>
      <c r="I336" s="52"/>
      <c r="J336" s="15"/>
      <c r="K336" s="1"/>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row>
    <row r="337" spans="1:47" s="61" customFormat="1" ht="90" x14ac:dyDescent="0.25">
      <c r="A337" s="15">
        <v>11444446</v>
      </c>
      <c r="B337" s="15">
        <v>8</v>
      </c>
      <c r="C337" s="52" t="s">
        <v>2550</v>
      </c>
      <c r="D337" s="15" t="s">
        <v>4253</v>
      </c>
      <c r="E337" s="52"/>
      <c r="F337" s="15"/>
      <c r="G337" s="52"/>
      <c r="H337" s="15"/>
      <c r="I337" s="52"/>
      <c r="J337" s="15"/>
      <c r="K337" s="1"/>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row>
    <row r="338" spans="1:47" ht="90" x14ac:dyDescent="0.25">
      <c r="A338" s="15">
        <v>11444446</v>
      </c>
      <c r="B338" s="15">
        <v>9</v>
      </c>
      <c r="C338" s="52" t="s">
        <v>2551</v>
      </c>
      <c r="D338" s="15" t="s">
        <v>4089</v>
      </c>
    </row>
    <row r="339" spans="1:47" ht="75" x14ac:dyDescent="0.25">
      <c r="A339" s="15">
        <v>11444446</v>
      </c>
      <c r="B339" s="15">
        <v>10</v>
      </c>
      <c r="C339" s="52" t="s">
        <v>2552</v>
      </c>
      <c r="D339" s="15" t="s">
        <v>4194</v>
      </c>
    </row>
    <row r="340" spans="1:47" ht="45" x14ac:dyDescent="0.25">
      <c r="A340" s="15">
        <v>11444446</v>
      </c>
      <c r="B340" s="15">
        <v>11</v>
      </c>
      <c r="C340" s="52" t="s">
        <v>2553</v>
      </c>
      <c r="D340" s="15" t="s">
        <v>4235</v>
      </c>
    </row>
    <row r="341" spans="1:47" ht="90" x14ac:dyDescent="0.25">
      <c r="A341" s="15">
        <v>11444446</v>
      </c>
      <c r="B341" s="15">
        <v>12</v>
      </c>
      <c r="C341" s="52" t="s">
        <v>2554</v>
      </c>
      <c r="D341" s="15" t="s">
        <v>4079</v>
      </c>
    </row>
    <row r="342" spans="1:47" ht="45" x14ac:dyDescent="0.25">
      <c r="A342" s="15">
        <v>11463772</v>
      </c>
      <c r="B342" s="15">
        <v>1</v>
      </c>
      <c r="C342" s="52" t="s">
        <v>2555</v>
      </c>
      <c r="D342" s="15" t="s">
        <v>4147</v>
      </c>
    </row>
    <row r="343" spans="1:47" ht="75" x14ac:dyDescent="0.25">
      <c r="A343" s="15">
        <v>11463772</v>
      </c>
      <c r="B343" s="15">
        <v>2</v>
      </c>
      <c r="C343" s="52" t="s">
        <v>2556</v>
      </c>
      <c r="D343" s="15" t="s">
        <v>4232</v>
      </c>
      <c r="E343" s="52" t="s">
        <v>2557</v>
      </c>
      <c r="F343" s="15" t="s">
        <v>4540</v>
      </c>
    </row>
    <row r="344" spans="1:47" ht="45" x14ac:dyDescent="0.25">
      <c r="A344" s="15">
        <v>11463772</v>
      </c>
      <c r="B344" s="15">
        <v>3</v>
      </c>
      <c r="C344" s="52" t="s">
        <v>2558</v>
      </c>
      <c r="D344" s="15" t="s">
        <v>4472</v>
      </c>
    </row>
    <row r="345" spans="1:47" ht="105" x14ac:dyDescent="0.25">
      <c r="A345" s="15">
        <v>11463772</v>
      </c>
      <c r="B345" s="15">
        <v>4</v>
      </c>
      <c r="C345" s="52" t="s">
        <v>2559</v>
      </c>
      <c r="D345" s="15" t="s">
        <v>4515</v>
      </c>
    </row>
    <row r="346" spans="1:47" ht="120" x14ac:dyDescent="0.25">
      <c r="A346" s="15">
        <v>11463772</v>
      </c>
      <c r="B346" s="15">
        <v>5</v>
      </c>
      <c r="C346" s="52" t="s">
        <v>2560</v>
      </c>
      <c r="D346" s="15" t="s">
        <v>4263</v>
      </c>
    </row>
    <row r="347" spans="1:47" ht="75" x14ac:dyDescent="0.25">
      <c r="A347" s="15">
        <v>11463772</v>
      </c>
      <c r="B347" s="15">
        <v>6</v>
      </c>
      <c r="C347" s="52" t="s">
        <v>2561</v>
      </c>
      <c r="D347" s="15" t="s">
        <v>4649</v>
      </c>
      <c r="E347" s="52" t="s">
        <v>2562</v>
      </c>
      <c r="F347" s="15" t="s">
        <v>4678</v>
      </c>
    </row>
    <row r="348" spans="1:47" ht="60" x14ac:dyDescent="0.25">
      <c r="A348" s="15">
        <v>11463772</v>
      </c>
      <c r="B348" s="15">
        <v>7</v>
      </c>
      <c r="C348" s="52" t="s">
        <v>2563</v>
      </c>
      <c r="D348" s="15" t="s">
        <v>4516</v>
      </c>
    </row>
    <row r="349" spans="1:47" ht="45" x14ac:dyDescent="0.25">
      <c r="A349" s="15">
        <v>11463772</v>
      </c>
      <c r="B349" s="15">
        <v>8</v>
      </c>
      <c r="C349" s="52" t="s">
        <v>2564</v>
      </c>
      <c r="D349" s="15" t="s">
        <v>4090</v>
      </c>
    </row>
    <row r="350" spans="1:47" ht="60" x14ac:dyDescent="0.25">
      <c r="A350" s="15">
        <v>11463772</v>
      </c>
      <c r="B350" s="15">
        <v>9</v>
      </c>
      <c r="C350" s="52" t="s">
        <v>2565</v>
      </c>
      <c r="D350" s="15" t="s">
        <v>4593</v>
      </c>
    </row>
    <row r="351" spans="1:47" ht="45" x14ac:dyDescent="0.25">
      <c r="A351" s="15">
        <v>11463772</v>
      </c>
      <c r="B351" s="15">
        <v>10</v>
      </c>
      <c r="C351" s="52" t="s">
        <v>2566</v>
      </c>
      <c r="D351" s="15" t="s">
        <v>4302</v>
      </c>
    </row>
    <row r="352" spans="1:47" ht="30" x14ac:dyDescent="0.25">
      <c r="A352" s="15">
        <v>11463772</v>
      </c>
      <c r="B352" s="15">
        <v>11</v>
      </c>
      <c r="C352" s="52" t="s">
        <v>2567</v>
      </c>
      <c r="D352" s="15" t="s">
        <v>4472</v>
      </c>
    </row>
    <row r="353" spans="1:47" ht="75" x14ac:dyDescent="0.25">
      <c r="A353" s="15">
        <v>11463772</v>
      </c>
      <c r="B353" s="15">
        <v>12</v>
      </c>
      <c r="C353" s="52" t="s">
        <v>2568</v>
      </c>
      <c r="D353" s="15" t="s">
        <v>4084</v>
      </c>
    </row>
    <row r="354" spans="1:47" s="61" customFormat="1" ht="75" x14ac:dyDescent="0.25">
      <c r="A354" s="15">
        <v>11549561</v>
      </c>
      <c r="B354" s="15">
        <v>1</v>
      </c>
      <c r="C354" s="52" t="s">
        <v>2569</v>
      </c>
      <c r="D354" s="15" t="s">
        <v>4147</v>
      </c>
      <c r="E354" s="52"/>
      <c r="F354" s="15"/>
      <c r="G354" s="52"/>
      <c r="H354" s="15"/>
      <c r="I354" s="52"/>
      <c r="J354" s="15"/>
      <c r="K354" s="1"/>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row>
    <row r="355" spans="1:47" s="61" customFormat="1" ht="75" x14ac:dyDescent="0.25">
      <c r="A355" s="15">
        <v>11549561</v>
      </c>
      <c r="B355" s="15">
        <v>2</v>
      </c>
      <c r="C355" s="52" t="s">
        <v>2570</v>
      </c>
      <c r="D355" s="15">
        <v>11</v>
      </c>
      <c r="E355" s="52"/>
      <c r="F355" s="15"/>
      <c r="G355" s="52"/>
      <c r="H355" s="15"/>
      <c r="I355" s="52"/>
      <c r="J355" s="15"/>
      <c r="K355" s="1"/>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row>
    <row r="356" spans="1:47" s="61" customFormat="1" ht="75" x14ac:dyDescent="0.25">
      <c r="A356" s="15">
        <v>11549561</v>
      </c>
      <c r="B356" s="15">
        <v>3</v>
      </c>
      <c r="C356" s="52" t="s">
        <v>2571</v>
      </c>
      <c r="D356" s="15" t="s">
        <v>4360</v>
      </c>
      <c r="E356" s="52"/>
      <c r="F356" s="15"/>
      <c r="G356" s="52"/>
      <c r="H356" s="15"/>
      <c r="I356" s="52"/>
      <c r="J356" s="15"/>
      <c r="K356" s="1"/>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row>
    <row r="357" spans="1:47" s="61" customFormat="1" ht="75" x14ac:dyDescent="0.25">
      <c r="A357" s="15">
        <v>11549561</v>
      </c>
      <c r="B357" s="15">
        <v>4</v>
      </c>
      <c r="C357" s="52" t="s">
        <v>2572</v>
      </c>
      <c r="D357" s="15" t="s">
        <v>4093</v>
      </c>
      <c r="E357" s="52" t="s">
        <v>2573</v>
      </c>
      <c r="F357" s="15" t="s">
        <v>4535</v>
      </c>
      <c r="G357" s="52"/>
      <c r="H357" s="15"/>
      <c r="I357" s="52"/>
      <c r="J357" s="15"/>
      <c r="K357" s="1"/>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row>
    <row r="358" spans="1:47" s="61" customFormat="1" ht="105" x14ac:dyDescent="0.25">
      <c r="A358" s="15">
        <v>11549561</v>
      </c>
      <c r="B358" s="15">
        <v>5</v>
      </c>
      <c r="C358" s="52" t="s">
        <v>2574</v>
      </c>
      <c r="D358" s="15" t="s">
        <v>4475</v>
      </c>
      <c r="E358" s="52"/>
      <c r="F358" s="15"/>
      <c r="G358" s="52"/>
      <c r="H358" s="15"/>
      <c r="I358" s="52"/>
      <c r="J358" s="15"/>
      <c r="K358" s="1"/>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row>
    <row r="359" spans="1:47" s="61" customFormat="1" ht="135" x14ac:dyDescent="0.25">
      <c r="A359" s="15">
        <v>11549561</v>
      </c>
      <c r="B359" s="15">
        <v>6</v>
      </c>
      <c r="C359" s="52" t="s">
        <v>2575</v>
      </c>
      <c r="D359" s="15" t="s">
        <v>4240</v>
      </c>
      <c r="E359" s="52"/>
      <c r="F359" s="15"/>
      <c r="G359" s="52"/>
      <c r="H359" s="15"/>
      <c r="I359" s="52"/>
      <c r="J359" s="15"/>
      <c r="K359" s="1"/>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row>
    <row r="360" spans="1:47" s="61" customFormat="1" ht="30" x14ac:dyDescent="0.25">
      <c r="A360" s="15">
        <v>11549561</v>
      </c>
      <c r="B360" s="15">
        <v>7</v>
      </c>
      <c r="C360" s="52" t="s">
        <v>2576</v>
      </c>
      <c r="D360" s="15" t="s">
        <v>4302</v>
      </c>
      <c r="E360" s="52"/>
      <c r="F360" s="15"/>
      <c r="G360" s="52"/>
      <c r="H360" s="15"/>
      <c r="I360" s="52"/>
      <c r="J360" s="15"/>
      <c r="K360" s="1"/>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row>
    <row r="361" spans="1:47" s="61" customFormat="1" ht="45" x14ac:dyDescent="0.25">
      <c r="A361" s="15">
        <v>11549561</v>
      </c>
      <c r="B361" s="15">
        <v>8</v>
      </c>
      <c r="C361" s="52" t="s">
        <v>2577</v>
      </c>
      <c r="D361" s="15" t="s">
        <v>4421</v>
      </c>
      <c r="E361" s="52"/>
      <c r="F361" s="15"/>
      <c r="G361" s="52"/>
      <c r="H361" s="15"/>
      <c r="I361" s="52"/>
      <c r="J361" s="15"/>
      <c r="K361" s="1"/>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row>
    <row r="362" spans="1:47" s="61" customFormat="1" ht="75" x14ac:dyDescent="0.25">
      <c r="A362" s="15">
        <v>11549561</v>
      </c>
      <c r="B362" s="15">
        <v>9</v>
      </c>
      <c r="C362" s="52" t="s">
        <v>2578</v>
      </c>
      <c r="D362" s="15" t="s">
        <v>4650</v>
      </c>
      <c r="E362" s="52"/>
      <c r="F362" s="15"/>
      <c r="G362" s="52"/>
      <c r="H362" s="15"/>
      <c r="I362" s="52"/>
      <c r="J362" s="15"/>
      <c r="K362" s="1"/>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row>
    <row r="363" spans="1:47" s="61" customFormat="1" ht="45" x14ac:dyDescent="0.25">
      <c r="A363" s="15">
        <v>11563413</v>
      </c>
      <c r="B363" s="15">
        <v>1</v>
      </c>
      <c r="C363" s="52" t="s">
        <v>2579</v>
      </c>
      <c r="D363" s="15" t="s">
        <v>4088</v>
      </c>
      <c r="E363" s="52"/>
      <c r="F363" s="15"/>
      <c r="G363" s="52"/>
      <c r="H363" s="15"/>
      <c r="I363" s="52"/>
      <c r="J363" s="15"/>
      <c r="K363" s="1"/>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row>
    <row r="364" spans="1:47" s="61" customFormat="1" ht="60" x14ac:dyDescent="0.25">
      <c r="A364" s="15">
        <v>11563413</v>
      </c>
      <c r="B364" s="15">
        <v>2</v>
      </c>
      <c r="C364" s="52" t="s">
        <v>2580</v>
      </c>
      <c r="D364" s="15" t="s">
        <v>4109</v>
      </c>
      <c r="E364" s="52"/>
      <c r="F364" s="15"/>
      <c r="G364" s="52"/>
      <c r="H364" s="15"/>
      <c r="I364" s="52"/>
      <c r="J364" s="15"/>
      <c r="K364" s="1"/>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row>
    <row r="365" spans="1:47" s="61" customFormat="1" ht="75" x14ac:dyDescent="0.25">
      <c r="A365" s="15">
        <v>11563413</v>
      </c>
      <c r="B365" s="15">
        <v>3</v>
      </c>
      <c r="C365" s="52" t="s">
        <v>2581</v>
      </c>
      <c r="D365" s="15" t="s">
        <v>4295</v>
      </c>
      <c r="E365" s="52"/>
      <c r="F365" s="15"/>
      <c r="G365" s="52"/>
      <c r="H365" s="15"/>
      <c r="I365" s="52"/>
      <c r="J365" s="15"/>
      <c r="K365" s="1"/>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row>
    <row r="366" spans="1:47" s="61" customFormat="1" ht="90" x14ac:dyDescent="0.25">
      <c r="A366" s="15">
        <v>11563413</v>
      </c>
      <c r="B366" s="15">
        <v>4</v>
      </c>
      <c r="C366" s="52" t="s">
        <v>2582</v>
      </c>
      <c r="D366" s="15" t="s">
        <v>4082</v>
      </c>
      <c r="E366" s="52"/>
      <c r="F366" s="15"/>
      <c r="G366" s="52"/>
      <c r="H366" s="15"/>
      <c r="I366" s="52"/>
      <c r="J366" s="15"/>
      <c r="K366" s="1"/>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row>
    <row r="367" spans="1:47" s="61" customFormat="1" ht="60" x14ac:dyDescent="0.25">
      <c r="A367" s="15">
        <v>11563413</v>
      </c>
      <c r="B367" s="15">
        <v>5</v>
      </c>
      <c r="C367" s="52" t="s">
        <v>2583</v>
      </c>
      <c r="D367" s="15" t="s">
        <v>4419</v>
      </c>
      <c r="E367" s="52"/>
      <c r="F367" s="15"/>
      <c r="G367" s="52"/>
      <c r="H367" s="15"/>
      <c r="I367" s="52"/>
      <c r="J367" s="15"/>
      <c r="K367" s="1"/>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row>
    <row r="368" spans="1:47" s="61" customFormat="1" ht="60" x14ac:dyDescent="0.25">
      <c r="A368" s="15">
        <v>11563413</v>
      </c>
      <c r="B368" s="15">
        <v>6</v>
      </c>
      <c r="C368" s="52" t="s">
        <v>2584</v>
      </c>
      <c r="D368" s="15" t="s">
        <v>4263</v>
      </c>
      <c r="E368" s="52"/>
      <c r="F368" s="15"/>
      <c r="G368" s="52"/>
      <c r="H368" s="15"/>
      <c r="I368" s="52"/>
      <c r="J368" s="15"/>
      <c r="K368" s="1"/>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row>
    <row r="369" spans="1:47" s="61" customFormat="1" ht="75" x14ac:dyDescent="0.25">
      <c r="A369" s="15">
        <v>11563413</v>
      </c>
      <c r="B369" s="15">
        <v>7</v>
      </c>
      <c r="C369" s="52" t="s">
        <v>2585</v>
      </c>
      <c r="D369" s="15" t="s">
        <v>4088</v>
      </c>
      <c r="E369" s="52"/>
      <c r="F369" s="15"/>
      <c r="G369" s="52"/>
      <c r="H369" s="15"/>
      <c r="I369" s="52"/>
      <c r="J369" s="15"/>
      <c r="K369" s="1"/>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row>
    <row r="370" spans="1:47" ht="45" x14ac:dyDescent="0.25">
      <c r="A370" s="15">
        <v>11563413</v>
      </c>
      <c r="B370" s="15">
        <v>8</v>
      </c>
      <c r="C370" s="52" t="s">
        <v>2586</v>
      </c>
      <c r="D370" s="15" t="s">
        <v>4084</v>
      </c>
    </row>
    <row r="371" spans="1:47" ht="90" x14ac:dyDescent="0.25">
      <c r="A371" s="15">
        <v>11563413</v>
      </c>
      <c r="B371" s="15">
        <v>9</v>
      </c>
      <c r="C371" s="52" t="s">
        <v>2587</v>
      </c>
      <c r="D371" s="15" t="s">
        <v>4461</v>
      </c>
    </row>
    <row r="372" spans="1:47" ht="60" x14ac:dyDescent="0.25">
      <c r="A372" s="15">
        <v>11563413</v>
      </c>
      <c r="B372" s="15">
        <v>10</v>
      </c>
      <c r="C372" s="52" t="s">
        <v>2588</v>
      </c>
      <c r="D372" s="15" t="s">
        <v>4405</v>
      </c>
    </row>
    <row r="373" spans="1:47" ht="75" x14ac:dyDescent="0.25">
      <c r="A373" s="15">
        <v>11563413</v>
      </c>
      <c r="B373" s="15">
        <v>11</v>
      </c>
      <c r="C373" s="52" t="s">
        <v>2589</v>
      </c>
      <c r="D373" s="15" t="s">
        <v>4084</v>
      </c>
    </row>
    <row r="374" spans="1:47" ht="105" x14ac:dyDescent="0.25">
      <c r="A374" s="15">
        <v>9088584</v>
      </c>
      <c r="B374" s="15">
        <v>1</v>
      </c>
      <c r="C374" s="52" t="s">
        <v>2590</v>
      </c>
      <c r="D374" s="15" t="s">
        <v>4651</v>
      </c>
    </row>
    <row r="375" spans="1:47" ht="105" x14ac:dyDescent="0.25">
      <c r="A375" s="15">
        <v>9088584</v>
      </c>
      <c r="B375" s="15">
        <v>2</v>
      </c>
      <c r="C375" s="52" t="s">
        <v>2591</v>
      </c>
      <c r="D375" s="15" t="s">
        <v>4199</v>
      </c>
    </row>
    <row r="376" spans="1:47" ht="180" x14ac:dyDescent="0.25">
      <c r="A376" s="15">
        <v>9088584</v>
      </c>
      <c r="B376" s="15">
        <v>3</v>
      </c>
      <c r="C376" s="52" t="s">
        <v>2592</v>
      </c>
      <c r="D376" s="15" t="s">
        <v>4082</v>
      </c>
    </row>
    <row r="377" spans="1:47" ht="75" x14ac:dyDescent="0.25">
      <c r="A377" s="15">
        <v>9088584</v>
      </c>
      <c r="B377" s="15">
        <v>4</v>
      </c>
      <c r="C377" s="52" t="s">
        <v>2593</v>
      </c>
      <c r="D377" s="15" t="s">
        <v>4456</v>
      </c>
    </row>
    <row r="378" spans="1:47" ht="135" x14ac:dyDescent="0.25">
      <c r="A378" s="15">
        <v>9088584</v>
      </c>
      <c r="B378" s="15">
        <v>5</v>
      </c>
      <c r="C378" s="52" t="s">
        <v>2594</v>
      </c>
      <c r="D378" s="15" t="s">
        <v>4206</v>
      </c>
    </row>
    <row r="379" spans="1:47" ht="150" x14ac:dyDescent="0.25">
      <c r="A379" s="15">
        <v>9088584</v>
      </c>
      <c r="B379" s="15">
        <v>6</v>
      </c>
      <c r="C379" s="52" t="s">
        <v>2595</v>
      </c>
      <c r="D379" s="15" t="s">
        <v>4305</v>
      </c>
    </row>
    <row r="380" spans="1:47" ht="45" x14ac:dyDescent="0.25">
      <c r="A380" s="15">
        <v>9088584</v>
      </c>
      <c r="B380" s="15">
        <v>7</v>
      </c>
      <c r="C380" s="52" t="s">
        <v>2596</v>
      </c>
      <c r="D380" s="15" t="s">
        <v>4652</v>
      </c>
    </row>
    <row r="381" spans="1:47" ht="135" x14ac:dyDescent="0.25">
      <c r="A381" s="15">
        <v>9088584</v>
      </c>
      <c r="B381" s="15">
        <v>8</v>
      </c>
      <c r="C381" s="52" t="s">
        <v>2597</v>
      </c>
      <c r="D381" s="15" t="s">
        <v>4517</v>
      </c>
    </row>
    <row r="382" spans="1:47" ht="75" x14ac:dyDescent="0.25">
      <c r="A382" s="15">
        <v>9088584</v>
      </c>
      <c r="B382" s="15">
        <v>9</v>
      </c>
      <c r="C382" s="52" t="s">
        <v>2598</v>
      </c>
      <c r="D382" s="15" t="s">
        <v>4261</v>
      </c>
    </row>
    <row r="383" spans="1:47" ht="90" x14ac:dyDescent="0.25">
      <c r="A383" s="15">
        <v>9088584</v>
      </c>
      <c r="B383" s="15">
        <v>10</v>
      </c>
      <c r="C383" s="52" t="s">
        <v>2599</v>
      </c>
      <c r="D383" s="15" t="s">
        <v>4230</v>
      </c>
    </row>
    <row r="384" spans="1:47" ht="105" x14ac:dyDescent="0.25">
      <c r="A384" s="15">
        <v>9088584</v>
      </c>
      <c r="B384" s="15">
        <v>11</v>
      </c>
      <c r="C384" s="52" t="s">
        <v>2600</v>
      </c>
      <c r="D384" s="15" t="s">
        <v>4653</v>
      </c>
      <c r="E384" s="52" t="s">
        <v>2601</v>
      </c>
      <c r="F384" s="15" t="s">
        <v>4673</v>
      </c>
    </row>
    <row r="385" spans="1:47" ht="90" x14ac:dyDescent="0.25">
      <c r="A385" s="15">
        <v>9088584</v>
      </c>
      <c r="B385" s="15">
        <v>12</v>
      </c>
      <c r="C385" s="52" t="s">
        <v>2602</v>
      </c>
      <c r="D385" s="15" t="s">
        <v>4297</v>
      </c>
    </row>
    <row r="386" spans="1:47" s="61" customFormat="1" ht="30" x14ac:dyDescent="0.25">
      <c r="A386" s="15">
        <v>9146853</v>
      </c>
      <c r="B386" s="15">
        <v>1</v>
      </c>
      <c r="C386" s="52" t="s">
        <v>2603</v>
      </c>
      <c r="D386" s="15" t="s">
        <v>4147</v>
      </c>
      <c r="E386" s="52"/>
      <c r="F386" s="15"/>
      <c r="G386" s="52"/>
      <c r="H386" s="15"/>
      <c r="I386" s="52"/>
      <c r="J386" s="15"/>
      <c r="K386" s="1"/>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row>
    <row r="387" spans="1:47" s="61" customFormat="1" ht="90" x14ac:dyDescent="0.25">
      <c r="A387" s="15">
        <v>9146853</v>
      </c>
      <c r="B387" s="15">
        <v>2</v>
      </c>
      <c r="C387" s="52" t="s">
        <v>2604</v>
      </c>
      <c r="D387" s="15" t="s">
        <v>4528</v>
      </c>
      <c r="E387" s="52" t="s">
        <v>2605</v>
      </c>
      <c r="F387" s="15" t="s">
        <v>4541</v>
      </c>
      <c r="G387" s="52"/>
      <c r="H387" s="15"/>
      <c r="I387" s="52"/>
      <c r="J387" s="15"/>
      <c r="K387" s="1"/>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row>
    <row r="388" spans="1:47" s="61" customFormat="1" ht="105" x14ac:dyDescent="0.25">
      <c r="A388" s="15">
        <v>9146853</v>
      </c>
      <c r="B388" s="15">
        <v>3</v>
      </c>
      <c r="C388" s="52" t="s">
        <v>2606</v>
      </c>
      <c r="D388" s="15" t="s">
        <v>4472</v>
      </c>
      <c r="E388" s="52"/>
      <c r="F388" s="15"/>
      <c r="G388" s="52"/>
      <c r="H388" s="15"/>
      <c r="I388" s="52"/>
      <c r="J388" s="15"/>
      <c r="K388" s="1"/>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row>
    <row r="389" spans="1:47" s="61" customFormat="1" ht="105" x14ac:dyDescent="0.25">
      <c r="A389" s="15">
        <v>9146853</v>
      </c>
      <c r="B389" s="15">
        <v>4</v>
      </c>
      <c r="C389" s="52" t="s">
        <v>2607</v>
      </c>
      <c r="D389" s="15" t="s">
        <v>4082</v>
      </c>
      <c r="E389" s="52"/>
      <c r="F389" s="15"/>
      <c r="G389" s="52"/>
      <c r="H389" s="15"/>
      <c r="I389" s="52"/>
      <c r="J389" s="15"/>
      <c r="K389" s="1"/>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row>
    <row r="390" spans="1:47" s="61" customFormat="1" ht="30" x14ac:dyDescent="0.25">
      <c r="A390" s="15">
        <v>9146853</v>
      </c>
      <c r="B390" s="15">
        <v>5</v>
      </c>
      <c r="C390" s="52" t="s">
        <v>2608</v>
      </c>
      <c r="D390" s="15" t="s">
        <v>4083</v>
      </c>
      <c r="E390" s="52"/>
      <c r="F390" s="15"/>
      <c r="G390" s="52"/>
      <c r="H390" s="15"/>
      <c r="I390" s="52"/>
      <c r="J390" s="15"/>
      <c r="K390" s="1"/>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row>
    <row r="391" spans="1:47" s="61" customFormat="1" ht="30" x14ac:dyDescent="0.25">
      <c r="A391" s="15">
        <v>9146853</v>
      </c>
      <c r="B391" s="15">
        <v>6</v>
      </c>
      <c r="C391" s="52" t="s">
        <v>2609</v>
      </c>
      <c r="D391" s="15" t="s">
        <v>4654</v>
      </c>
      <c r="E391" s="52"/>
      <c r="F391" s="15"/>
      <c r="G391" s="52"/>
      <c r="H391" s="15"/>
      <c r="I391" s="52"/>
      <c r="J391" s="15"/>
      <c r="K391" s="1"/>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row>
    <row r="392" spans="1:47" s="61" customFormat="1" ht="60" x14ac:dyDescent="0.25">
      <c r="A392" s="15">
        <v>9146853</v>
      </c>
      <c r="B392" s="15">
        <v>7</v>
      </c>
      <c r="C392" s="52" t="s">
        <v>2610</v>
      </c>
      <c r="D392" s="15" t="s">
        <v>4077</v>
      </c>
      <c r="E392" s="52"/>
      <c r="F392" s="15"/>
      <c r="G392" s="52"/>
      <c r="H392" s="15"/>
      <c r="I392" s="52"/>
      <c r="J392" s="15"/>
      <c r="K392" s="1"/>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row>
    <row r="393" spans="1:47" s="61" customFormat="1" ht="90" x14ac:dyDescent="0.25">
      <c r="A393" s="15">
        <v>9146853</v>
      </c>
      <c r="B393" s="15">
        <v>8</v>
      </c>
      <c r="C393" s="52" t="s">
        <v>2611</v>
      </c>
      <c r="D393" s="15" t="s">
        <v>4301</v>
      </c>
      <c r="E393" s="52" t="s">
        <v>2612</v>
      </c>
      <c r="F393" s="15" t="s">
        <v>4666</v>
      </c>
      <c r="G393" s="52"/>
      <c r="H393" s="15"/>
      <c r="I393" s="52"/>
      <c r="J393" s="15"/>
      <c r="K393" s="1"/>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row>
    <row r="394" spans="1:47" s="61" customFormat="1" ht="45" x14ac:dyDescent="0.25">
      <c r="A394" s="15">
        <v>9146853</v>
      </c>
      <c r="B394" s="15">
        <v>9</v>
      </c>
      <c r="C394" s="52" t="s">
        <v>2613</v>
      </c>
      <c r="D394" s="15" t="s">
        <v>4302</v>
      </c>
      <c r="E394" s="52"/>
      <c r="F394" s="15"/>
      <c r="G394" s="52"/>
      <c r="H394" s="15"/>
      <c r="I394" s="52"/>
      <c r="J394" s="15"/>
      <c r="K394" s="1"/>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row>
    <row r="395" spans="1:47" s="61" customFormat="1" ht="60" x14ac:dyDescent="0.25">
      <c r="A395" s="15">
        <v>9146853</v>
      </c>
      <c r="B395" s="15">
        <v>10</v>
      </c>
      <c r="C395" s="52" t="s">
        <v>2614</v>
      </c>
      <c r="D395" s="15" t="s">
        <v>4147</v>
      </c>
      <c r="E395" s="52"/>
      <c r="F395" s="15"/>
      <c r="G395" s="52"/>
      <c r="H395" s="15"/>
      <c r="I395" s="52"/>
      <c r="J395" s="15"/>
      <c r="K395" s="1"/>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row>
    <row r="396" spans="1:47" s="61" customFormat="1" ht="30" x14ac:dyDescent="0.25">
      <c r="A396" s="15">
        <v>9146853</v>
      </c>
      <c r="B396" s="15">
        <v>11</v>
      </c>
      <c r="C396" s="52" t="s">
        <v>2615</v>
      </c>
      <c r="D396" s="15" t="s">
        <v>4554</v>
      </c>
      <c r="E396" s="52"/>
      <c r="F396" s="15"/>
      <c r="G396" s="52"/>
      <c r="H396" s="15"/>
      <c r="I396" s="52"/>
      <c r="J396" s="15"/>
      <c r="K396" s="1"/>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row>
    <row r="397" spans="1:47" s="61" customFormat="1" ht="75" x14ac:dyDescent="0.25">
      <c r="A397" s="15">
        <v>9146853</v>
      </c>
      <c r="B397" s="15">
        <v>12</v>
      </c>
      <c r="C397" s="52" t="s">
        <v>2616</v>
      </c>
      <c r="D397" s="15" t="s">
        <v>4296</v>
      </c>
      <c r="E397" s="52"/>
      <c r="F397" s="15"/>
      <c r="G397" s="52"/>
      <c r="H397" s="15"/>
      <c r="I397" s="52"/>
      <c r="J397" s="15"/>
      <c r="K397" s="1"/>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row>
    <row r="398" spans="1:47" s="61" customFormat="1" ht="75" x14ac:dyDescent="0.25">
      <c r="A398" s="15">
        <v>9146853</v>
      </c>
      <c r="B398" s="15">
        <v>13</v>
      </c>
      <c r="C398" s="52" t="s">
        <v>2617</v>
      </c>
      <c r="D398" s="15" t="s">
        <v>4403</v>
      </c>
      <c r="E398" s="52"/>
      <c r="F398" s="15"/>
      <c r="G398" s="52"/>
      <c r="H398" s="15"/>
      <c r="I398" s="52"/>
      <c r="J398" s="15"/>
      <c r="K398" s="1"/>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row>
    <row r="399" spans="1:47" s="61" customFormat="1" ht="105" x14ac:dyDescent="0.25">
      <c r="A399" s="15">
        <v>9194044</v>
      </c>
      <c r="B399" s="15">
        <v>1</v>
      </c>
      <c r="C399" s="52" t="s">
        <v>2618</v>
      </c>
      <c r="D399" s="15" t="s">
        <v>4230</v>
      </c>
      <c r="E399" s="52"/>
      <c r="F399" s="15"/>
      <c r="G399" s="52"/>
      <c r="H399" s="15"/>
      <c r="I399" s="52"/>
      <c r="J399" s="15"/>
      <c r="K399" s="1"/>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row>
    <row r="400" spans="1:47" s="61" customFormat="1" ht="105" x14ac:dyDescent="0.25">
      <c r="A400" s="15">
        <v>9194044</v>
      </c>
      <c r="B400" s="15">
        <v>2</v>
      </c>
      <c r="C400" s="52" t="s">
        <v>2619</v>
      </c>
      <c r="D400" s="15" t="s">
        <v>4101</v>
      </c>
      <c r="E400" s="52"/>
      <c r="F400" s="15"/>
      <c r="G400" s="52"/>
      <c r="H400" s="15"/>
      <c r="I400" s="52"/>
      <c r="J400" s="15"/>
      <c r="K400" s="1"/>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row>
    <row r="401" spans="1:47" s="61" customFormat="1" ht="120" x14ac:dyDescent="0.25">
      <c r="A401" s="15">
        <v>9194044</v>
      </c>
      <c r="B401" s="15">
        <v>3</v>
      </c>
      <c r="C401" s="52" t="s">
        <v>2620</v>
      </c>
      <c r="D401" s="15" t="s">
        <v>4655</v>
      </c>
      <c r="E401" s="52"/>
      <c r="F401" s="15"/>
      <c r="G401" s="52"/>
      <c r="H401" s="15"/>
      <c r="I401" s="52"/>
      <c r="J401" s="15"/>
      <c r="K401" s="1"/>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row>
    <row r="402" spans="1:47" s="61" customFormat="1" ht="60" x14ac:dyDescent="0.25">
      <c r="A402" s="15">
        <v>9194044</v>
      </c>
      <c r="B402" s="15">
        <v>4</v>
      </c>
      <c r="C402" s="52" t="s">
        <v>2621</v>
      </c>
      <c r="D402" s="15" t="s">
        <v>4230</v>
      </c>
      <c r="E402" s="52"/>
      <c r="F402" s="15"/>
      <c r="G402" s="52"/>
      <c r="H402" s="15"/>
      <c r="I402" s="52"/>
      <c r="J402" s="15"/>
      <c r="K402" s="1"/>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row>
    <row r="403" spans="1:47" s="61" customFormat="1" ht="75" x14ac:dyDescent="0.25">
      <c r="A403" s="15">
        <v>9194044</v>
      </c>
      <c r="B403" s="15">
        <v>5</v>
      </c>
      <c r="C403" s="52" t="s">
        <v>2622</v>
      </c>
      <c r="D403" s="15" t="s">
        <v>4450</v>
      </c>
      <c r="E403" s="52"/>
      <c r="F403" s="15"/>
      <c r="G403" s="52"/>
      <c r="H403" s="15"/>
      <c r="I403" s="52"/>
      <c r="J403" s="15"/>
      <c r="K403" s="1"/>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row>
    <row r="404" spans="1:47" s="61" customFormat="1" ht="45" x14ac:dyDescent="0.25">
      <c r="A404" s="15">
        <v>9194044</v>
      </c>
      <c r="B404" s="15">
        <v>6</v>
      </c>
      <c r="C404" s="52" t="s">
        <v>2623</v>
      </c>
      <c r="D404" s="15" t="s">
        <v>4303</v>
      </c>
      <c r="E404" s="52"/>
      <c r="F404" s="15"/>
      <c r="G404" s="52"/>
      <c r="H404" s="15"/>
      <c r="I404" s="52"/>
      <c r="J404" s="15"/>
      <c r="K404" s="1"/>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row>
    <row r="405" spans="1:47" s="61" customFormat="1" ht="60" x14ac:dyDescent="0.25">
      <c r="A405" s="15">
        <v>9194044</v>
      </c>
      <c r="B405" s="15">
        <v>7</v>
      </c>
      <c r="C405" s="52" t="s">
        <v>2624</v>
      </c>
      <c r="D405" s="15" t="s">
        <v>4656</v>
      </c>
      <c r="E405" s="52"/>
      <c r="F405" s="15"/>
      <c r="G405" s="52"/>
      <c r="H405" s="15"/>
      <c r="I405" s="52"/>
      <c r="J405" s="15"/>
      <c r="K405" s="1"/>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row>
    <row r="406" spans="1:47" s="61" customFormat="1" ht="165" x14ac:dyDescent="0.25">
      <c r="A406" s="15">
        <v>9194044</v>
      </c>
      <c r="B406" s="15">
        <v>8</v>
      </c>
      <c r="C406" s="52" t="s">
        <v>2625</v>
      </c>
      <c r="D406" s="15" t="s">
        <v>4466</v>
      </c>
      <c r="E406" s="52"/>
      <c r="F406" s="15"/>
      <c r="G406" s="52"/>
      <c r="H406" s="15"/>
      <c r="I406" s="52"/>
      <c r="J406" s="15"/>
      <c r="K406" s="1"/>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row>
    <row r="407" spans="1:47" s="61" customFormat="1" ht="90" x14ac:dyDescent="0.25">
      <c r="A407" s="15">
        <v>9294477</v>
      </c>
      <c r="B407" s="15">
        <v>1</v>
      </c>
      <c r="C407" s="52" t="s">
        <v>2626</v>
      </c>
      <c r="D407" s="15" t="s">
        <v>4084</v>
      </c>
      <c r="E407" s="52"/>
      <c r="F407" s="15"/>
      <c r="G407" s="52"/>
      <c r="H407" s="15"/>
      <c r="I407" s="52"/>
      <c r="J407" s="15"/>
      <c r="K407" s="1"/>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row>
    <row r="408" spans="1:47" s="61" customFormat="1" ht="105" x14ac:dyDescent="0.25">
      <c r="A408" s="15">
        <v>9294477</v>
      </c>
      <c r="B408" s="15">
        <v>2</v>
      </c>
      <c r="C408" s="52" t="s">
        <v>2627</v>
      </c>
      <c r="D408" s="15" t="s">
        <v>4276</v>
      </c>
      <c r="E408" s="52"/>
      <c r="F408" s="15"/>
      <c r="G408" s="52"/>
      <c r="H408" s="15"/>
      <c r="I408" s="52"/>
      <c r="J408" s="15"/>
      <c r="K408" s="1"/>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row>
    <row r="409" spans="1:47" s="61" customFormat="1" ht="60" x14ac:dyDescent="0.25">
      <c r="A409" s="15">
        <v>9294477</v>
      </c>
      <c r="B409" s="15">
        <v>3</v>
      </c>
      <c r="C409" s="52" t="s">
        <v>2628</v>
      </c>
      <c r="D409" s="15" t="s">
        <v>4252</v>
      </c>
      <c r="E409" s="52"/>
      <c r="F409" s="15"/>
      <c r="G409" s="52"/>
      <c r="H409" s="15"/>
      <c r="I409" s="52"/>
      <c r="J409" s="15"/>
      <c r="K409" s="1"/>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row>
    <row r="410" spans="1:47" s="61" customFormat="1" ht="120" x14ac:dyDescent="0.25">
      <c r="A410" s="15">
        <v>9294477</v>
      </c>
      <c r="B410" s="15">
        <v>4</v>
      </c>
      <c r="C410" s="52" t="s">
        <v>2629</v>
      </c>
      <c r="D410" s="15" t="s">
        <v>4158</v>
      </c>
      <c r="E410" s="52"/>
      <c r="F410" s="15"/>
      <c r="G410" s="52"/>
      <c r="H410" s="15"/>
      <c r="I410" s="52"/>
      <c r="J410" s="15"/>
      <c r="K410" s="1"/>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row>
    <row r="411" spans="1:47" s="61" customFormat="1" ht="120" x14ac:dyDescent="0.25">
      <c r="A411" s="15">
        <v>9294477</v>
      </c>
      <c r="B411" s="15">
        <v>5</v>
      </c>
      <c r="C411" s="52" t="s">
        <v>2630</v>
      </c>
      <c r="D411" s="15" t="s">
        <v>4529</v>
      </c>
      <c r="E411" s="52"/>
      <c r="F411" s="15"/>
      <c r="G411" s="52"/>
      <c r="H411" s="15"/>
      <c r="I411" s="52"/>
      <c r="J411" s="15"/>
      <c r="K411" s="1"/>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row>
    <row r="412" spans="1:47" s="61" customFormat="1" ht="120" x14ac:dyDescent="0.25">
      <c r="A412" s="15">
        <v>9294477</v>
      </c>
      <c r="B412" s="15">
        <v>6</v>
      </c>
      <c r="C412" s="52" t="s">
        <v>2631</v>
      </c>
      <c r="D412" s="15" t="s">
        <v>4518</v>
      </c>
      <c r="E412" s="52"/>
      <c r="F412" s="15"/>
      <c r="G412" s="52"/>
      <c r="H412" s="15"/>
      <c r="I412" s="52"/>
      <c r="J412" s="15"/>
      <c r="K412" s="1"/>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row>
    <row r="413" spans="1:47" s="61" customFormat="1" ht="75" x14ac:dyDescent="0.25">
      <c r="A413" s="15">
        <v>9294477</v>
      </c>
      <c r="B413" s="15">
        <v>7</v>
      </c>
      <c r="C413" s="52" t="s">
        <v>2632</v>
      </c>
      <c r="D413" s="15" t="s">
        <v>4116</v>
      </c>
      <c r="E413" s="52" t="s">
        <v>2633</v>
      </c>
      <c r="F413" s="15" t="s">
        <v>4324</v>
      </c>
      <c r="G413" s="52"/>
      <c r="H413" s="15"/>
      <c r="I413" s="52"/>
      <c r="J413" s="15"/>
      <c r="K413" s="1"/>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row>
    <row r="414" spans="1:47" s="61" customFormat="1" ht="120" x14ac:dyDescent="0.25">
      <c r="A414" s="15">
        <v>9294477</v>
      </c>
      <c r="B414" s="15">
        <v>8</v>
      </c>
      <c r="C414" s="52" t="s">
        <v>2634</v>
      </c>
      <c r="D414" s="15" t="s">
        <v>4096</v>
      </c>
      <c r="E414" s="52"/>
      <c r="F414" s="15"/>
      <c r="G414" s="52"/>
      <c r="H414" s="15"/>
      <c r="I414" s="52"/>
      <c r="J414" s="15"/>
      <c r="K414" s="1"/>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row>
    <row r="415" spans="1:47" s="61" customFormat="1" ht="75" x14ac:dyDescent="0.25">
      <c r="A415" s="15">
        <v>9294477</v>
      </c>
      <c r="B415" s="15">
        <v>9</v>
      </c>
      <c r="C415" s="52" t="s">
        <v>2635</v>
      </c>
      <c r="D415" s="15" t="s">
        <v>4397</v>
      </c>
      <c r="E415" s="52"/>
      <c r="F415" s="15"/>
      <c r="G415" s="52"/>
      <c r="H415" s="15"/>
      <c r="I415" s="52"/>
      <c r="J415" s="15"/>
      <c r="K415" s="1"/>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row>
    <row r="416" spans="1:47" s="61" customFormat="1" ht="30" x14ac:dyDescent="0.25">
      <c r="A416" s="15">
        <v>9294477</v>
      </c>
      <c r="B416" s="15">
        <v>10</v>
      </c>
      <c r="C416" s="52" t="s">
        <v>2636</v>
      </c>
      <c r="D416" s="15">
        <v>11</v>
      </c>
      <c r="E416" s="52"/>
      <c r="F416" s="15"/>
      <c r="G416" s="52"/>
      <c r="H416" s="15"/>
      <c r="I416" s="52"/>
      <c r="J416" s="15"/>
      <c r="K416" s="1"/>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row>
    <row r="417" spans="1:47" s="61" customFormat="1" ht="75" x14ac:dyDescent="0.25">
      <c r="A417" s="15">
        <v>9294477</v>
      </c>
      <c r="B417" s="15">
        <v>11</v>
      </c>
      <c r="C417" s="52" t="s">
        <v>2637</v>
      </c>
      <c r="D417" s="15">
        <v>11</v>
      </c>
      <c r="E417" s="52"/>
      <c r="F417" s="15"/>
      <c r="G417" s="52"/>
      <c r="H417" s="15"/>
      <c r="I417" s="52"/>
      <c r="J417" s="15"/>
      <c r="K417" s="1"/>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row>
    <row r="418" spans="1:47" s="61" customFormat="1" ht="60" x14ac:dyDescent="0.25">
      <c r="A418" s="15">
        <v>9294477</v>
      </c>
      <c r="B418" s="15">
        <v>12</v>
      </c>
      <c r="C418" s="52" t="s">
        <v>2638</v>
      </c>
      <c r="D418" s="15" t="s">
        <v>4097</v>
      </c>
      <c r="E418" s="52"/>
      <c r="F418" s="15"/>
      <c r="G418" s="52"/>
      <c r="H418" s="15"/>
      <c r="I418" s="52"/>
      <c r="J418" s="15"/>
      <c r="K418" s="1"/>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row>
    <row r="419" spans="1:47" s="61" customFormat="1" ht="60" x14ac:dyDescent="0.25">
      <c r="A419" s="15">
        <v>9294477</v>
      </c>
      <c r="B419" s="15">
        <v>13</v>
      </c>
      <c r="C419" s="52" t="s">
        <v>2639</v>
      </c>
      <c r="D419" s="15" t="s">
        <v>4090</v>
      </c>
      <c r="E419" s="52"/>
      <c r="F419" s="15"/>
      <c r="G419" s="52"/>
      <c r="H419" s="15"/>
      <c r="I419" s="52"/>
      <c r="J419" s="15"/>
      <c r="K419" s="1"/>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row>
    <row r="420" spans="1:47" s="61" customFormat="1" ht="90" x14ac:dyDescent="0.25">
      <c r="A420" s="15">
        <v>9294477</v>
      </c>
      <c r="B420" s="15">
        <v>14</v>
      </c>
      <c r="C420" s="52" t="s">
        <v>2640</v>
      </c>
      <c r="D420" s="15" t="s">
        <v>4461</v>
      </c>
      <c r="E420" s="52"/>
      <c r="F420" s="15"/>
      <c r="G420" s="52"/>
      <c r="H420" s="15"/>
      <c r="I420" s="52"/>
      <c r="J420" s="15"/>
      <c r="K420" s="1"/>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row>
    <row r="421" spans="1:47" s="61" customFormat="1" ht="60" x14ac:dyDescent="0.25">
      <c r="A421" s="15">
        <v>9294477</v>
      </c>
      <c r="B421" s="15">
        <v>15</v>
      </c>
      <c r="C421" s="52" t="s">
        <v>2641</v>
      </c>
      <c r="D421" s="15" t="s">
        <v>4421</v>
      </c>
      <c r="E421" s="52"/>
      <c r="F421" s="15"/>
      <c r="G421" s="52"/>
      <c r="H421" s="15"/>
      <c r="I421" s="52"/>
      <c r="J421" s="15"/>
      <c r="K421" s="1"/>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row>
    <row r="422" spans="1:47" s="61" customFormat="1" ht="45" x14ac:dyDescent="0.25">
      <c r="A422" s="15">
        <v>9660035</v>
      </c>
      <c r="B422" s="15">
        <v>1</v>
      </c>
      <c r="C422" s="52" t="s">
        <v>2642</v>
      </c>
      <c r="D422" s="15" t="s">
        <v>4088</v>
      </c>
      <c r="E422" s="52"/>
      <c r="F422" s="15"/>
      <c r="G422" s="52"/>
      <c r="H422" s="15"/>
      <c r="I422" s="52"/>
      <c r="J422" s="15"/>
      <c r="K422" s="1"/>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row>
    <row r="423" spans="1:47" s="61" customFormat="1" ht="90" x14ac:dyDescent="0.25">
      <c r="A423" s="15">
        <v>9660035</v>
      </c>
      <c r="B423" s="15">
        <v>2</v>
      </c>
      <c r="C423" s="52" t="s">
        <v>2643</v>
      </c>
      <c r="D423" s="15" t="s">
        <v>4109</v>
      </c>
      <c r="E423" s="52"/>
      <c r="F423" s="15"/>
      <c r="G423" s="52"/>
      <c r="H423" s="15"/>
      <c r="I423" s="52"/>
      <c r="J423" s="15"/>
      <c r="K423" s="1"/>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row>
    <row r="424" spans="1:47" s="61" customFormat="1" ht="75" x14ac:dyDescent="0.25">
      <c r="A424" s="15">
        <v>9660035</v>
      </c>
      <c r="B424" s="15">
        <v>3</v>
      </c>
      <c r="C424" s="52" t="s">
        <v>2644</v>
      </c>
      <c r="D424" s="15" t="s">
        <v>4657</v>
      </c>
      <c r="E424" s="52"/>
      <c r="F424" s="15"/>
      <c r="G424" s="52"/>
      <c r="H424" s="15"/>
      <c r="I424" s="52"/>
      <c r="J424" s="15"/>
      <c r="K424" s="1"/>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row>
    <row r="425" spans="1:47" s="61" customFormat="1" ht="75" x14ac:dyDescent="0.25">
      <c r="A425" s="15">
        <v>9660035</v>
      </c>
      <c r="B425" s="15">
        <v>4</v>
      </c>
      <c r="C425" s="52" t="s">
        <v>2645</v>
      </c>
      <c r="D425" s="15" t="s">
        <v>4082</v>
      </c>
      <c r="E425" s="52"/>
      <c r="F425" s="15"/>
      <c r="G425" s="52"/>
      <c r="H425" s="15"/>
      <c r="I425" s="52"/>
      <c r="J425" s="15"/>
      <c r="K425" s="1"/>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row>
    <row r="426" spans="1:47" s="61" customFormat="1" ht="30" x14ac:dyDescent="0.25">
      <c r="A426" s="15">
        <v>9660035</v>
      </c>
      <c r="B426" s="15">
        <v>5</v>
      </c>
      <c r="C426" s="52" t="s">
        <v>2646</v>
      </c>
      <c r="D426" s="15" t="s">
        <v>4076</v>
      </c>
      <c r="E426" s="52"/>
      <c r="F426" s="15"/>
      <c r="G426" s="52"/>
      <c r="H426" s="15"/>
      <c r="I426" s="52"/>
      <c r="J426" s="15"/>
      <c r="K426" s="1"/>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row>
    <row r="427" spans="1:47" s="61" customFormat="1" ht="60" x14ac:dyDescent="0.25">
      <c r="A427" s="15">
        <v>9660035</v>
      </c>
      <c r="B427" s="15">
        <v>6</v>
      </c>
      <c r="C427" s="52" t="s">
        <v>2647</v>
      </c>
      <c r="D427" s="15" t="s">
        <v>4088</v>
      </c>
      <c r="E427" s="52"/>
      <c r="F427" s="15"/>
      <c r="G427" s="52"/>
      <c r="H427" s="15"/>
      <c r="I427" s="52"/>
      <c r="J427" s="15"/>
      <c r="K427" s="1"/>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row>
    <row r="428" spans="1:47" s="61" customFormat="1" ht="45" x14ac:dyDescent="0.25">
      <c r="A428" s="15">
        <v>9660035</v>
      </c>
      <c r="B428" s="15">
        <v>7</v>
      </c>
      <c r="C428" s="52" t="s">
        <v>2648</v>
      </c>
      <c r="D428" s="15" t="s">
        <v>4084</v>
      </c>
      <c r="E428" s="52"/>
      <c r="F428" s="15"/>
      <c r="G428" s="52"/>
      <c r="H428" s="15"/>
      <c r="I428" s="52"/>
      <c r="J428" s="15"/>
      <c r="K428" s="1"/>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row>
    <row r="429" spans="1:47" s="61" customFormat="1" ht="60" x14ac:dyDescent="0.25">
      <c r="A429" s="15">
        <v>9660035</v>
      </c>
      <c r="B429" s="15">
        <v>8</v>
      </c>
      <c r="C429" s="52" t="s">
        <v>2649</v>
      </c>
      <c r="D429" s="15" t="s">
        <v>4445</v>
      </c>
      <c r="E429" s="52"/>
      <c r="F429" s="15"/>
      <c r="G429" s="52"/>
      <c r="H429" s="15"/>
      <c r="I429" s="52"/>
      <c r="J429" s="15"/>
      <c r="K429" s="1"/>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row>
    <row r="430" spans="1:47" s="61" customFormat="1" ht="45" x14ac:dyDescent="0.25">
      <c r="A430" s="15">
        <v>9660035</v>
      </c>
      <c r="B430" s="15">
        <v>9</v>
      </c>
      <c r="C430" s="52" t="s">
        <v>2650</v>
      </c>
      <c r="D430" s="15" t="s">
        <v>4084</v>
      </c>
      <c r="E430" s="52"/>
      <c r="F430" s="15"/>
      <c r="G430" s="52"/>
      <c r="H430" s="15"/>
      <c r="I430" s="52"/>
      <c r="J430" s="15"/>
      <c r="K430" s="1"/>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row>
    <row r="431" spans="1:47" s="61" customFormat="1" ht="105" x14ac:dyDescent="0.25">
      <c r="A431" s="15">
        <v>9660035</v>
      </c>
      <c r="B431" s="15">
        <v>10</v>
      </c>
      <c r="C431" s="52" t="s">
        <v>2651</v>
      </c>
      <c r="D431" s="15" t="s">
        <v>4461</v>
      </c>
      <c r="E431" s="52"/>
      <c r="F431" s="15"/>
      <c r="G431" s="52"/>
      <c r="H431" s="15"/>
      <c r="I431" s="52"/>
      <c r="J431" s="15"/>
      <c r="K431" s="1"/>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row>
    <row r="432" spans="1:47" s="61" customFormat="1" ht="75" x14ac:dyDescent="0.25">
      <c r="A432" s="15">
        <v>9675622</v>
      </c>
      <c r="B432" s="15">
        <v>1</v>
      </c>
      <c r="C432" s="52" t="s">
        <v>2652</v>
      </c>
      <c r="D432" s="15" t="s">
        <v>4599</v>
      </c>
      <c r="E432" s="52"/>
      <c r="F432" s="15"/>
      <c r="G432" s="52"/>
      <c r="H432" s="15"/>
      <c r="I432" s="52"/>
      <c r="J432" s="15"/>
      <c r="K432" s="1"/>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row>
    <row r="433" spans="1:47" s="61" customFormat="1" ht="165" x14ac:dyDescent="0.25">
      <c r="A433" s="15">
        <v>9675622</v>
      </c>
      <c r="B433" s="15">
        <v>2</v>
      </c>
      <c r="C433" s="52" t="s">
        <v>2653</v>
      </c>
      <c r="D433" s="15" t="s">
        <v>4658</v>
      </c>
      <c r="E433" s="52"/>
      <c r="F433" s="15"/>
      <c r="G433" s="52"/>
      <c r="H433" s="15"/>
      <c r="I433" s="52"/>
      <c r="J433" s="15"/>
      <c r="K433" s="1"/>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row>
    <row r="434" spans="1:47" s="61" customFormat="1" ht="135" x14ac:dyDescent="0.25">
      <c r="A434" s="15">
        <v>9675622</v>
      </c>
      <c r="B434" s="15">
        <v>3</v>
      </c>
      <c r="C434" s="52" t="s">
        <v>2654</v>
      </c>
      <c r="D434" s="15" t="s">
        <v>4082</v>
      </c>
      <c r="E434" s="52"/>
      <c r="F434" s="15"/>
      <c r="G434" s="52"/>
      <c r="H434" s="15"/>
      <c r="I434" s="52"/>
      <c r="J434" s="15"/>
      <c r="K434" s="1"/>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row>
    <row r="435" spans="1:47" s="61" customFormat="1" ht="120" x14ac:dyDescent="0.25">
      <c r="A435" s="15">
        <v>9675622</v>
      </c>
      <c r="B435" s="15">
        <v>4</v>
      </c>
      <c r="C435" s="52" t="s">
        <v>2655</v>
      </c>
      <c r="D435" s="15" t="s">
        <v>4659</v>
      </c>
      <c r="E435" s="52"/>
      <c r="F435" s="15"/>
      <c r="G435" s="52"/>
      <c r="H435" s="15"/>
      <c r="I435" s="52"/>
      <c r="J435" s="15"/>
      <c r="K435" s="1"/>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row>
    <row r="436" spans="1:47" s="61" customFormat="1" ht="45" x14ac:dyDescent="0.25">
      <c r="A436" s="15">
        <v>9675622</v>
      </c>
      <c r="B436" s="15">
        <v>5</v>
      </c>
      <c r="C436" s="52" t="s">
        <v>2656</v>
      </c>
      <c r="D436" s="15" t="s">
        <v>4088</v>
      </c>
      <c r="E436" s="52"/>
      <c r="F436" s="15"/>
      <c r="G436" s="52"/>
      <c r="H436" s="15"/>
      <c r="I436" s="52"/>
      <c r="J436" s="15"/>
      <c r="K436" s="1"/>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row>
    <row r="437" spans="1:47" s="61" customFormat="1" ht="30" x14ac:dyDescent="0.25">
      <c r="A437" s="15">
        <v>9675622</v>
      </c>
      <c r="B437" s="15">
        <v>6</v>
      </c>
      <c r="C437" s="52" t="s">
        <v>2657</v>
      </c>
      <c r="D437" s="15" t="s">
        <v>4303</v>
      </c>
      <c r="E437" s="52"/>
      <c r="F437" s="15"/>
      <c r="G437" s="52"/>
      <c r="H437" s="15"/>
      <c r="I437" s="52"/>
      <c r="J437" s="15"/>
      <c r="K437" s="1"/>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row>
    <row r="438" spans="1:47" s="61" customFormat="1" ht="60" x14ac:dyDescent="0.25">
      <c r="A438" s="15">
        <v>9675622</v>
      </c>
      <c r="B438" s="15">
        <v>7</v>
      </c>
      <c r="C438" s="52" t="s">
        <v>2658</v>
      </c>
      <c r="D438" s="15" t="s">
        <v>4294</v>
      </c>
      <c r="E438" s="52" t="s">
        <v>2659</v>
      </c>
      <c r="F438" s="15" t="s">
        <v>4323</v>
      </c>
      <c r="G438" s="52"/>
      <c r="H438" s="15"/>
      <c r="I438" s="52"/>
      <c r="J438" s="15"/>
      <c r="K438" s="1"/>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row>
    <row r="439" spans="1:47" s="61" customFormat="1" ht="105" x14ac:dyDescent="0.25">
      <c r="A439" s="15">
        <v>9675622</v>
      </c>
      <c r="B439" s="15">
        <v>8</v>
      </c>
      <c r="C439" s="52" t="s">
        <v>2660</v>
      </c>
      <c r="D439" s="15" t="s">
        <v>4641</v>
      </c>
      <c r="E439" s="52" t="s">
        <v>2661</v>
      </c>
      <c r="F439" s="15" t="s">
        <v>4667</v>
      </c>
      <c r="G439" s="52"/>
      <c r="H439" s="15"/>
      <c r="I439" s="52"/>
      <c r="J439" s="15"/>
      <c r="K439" s="1"/>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row>
    <row r="440" spans="1:47" s="61" customFormat="1" ht="60" x14ac:dyDescent="0.25">
      <c r="A440" s="15">
        <v>9675622</v>
      </c>
      <c r="B440" s="15">
        <v>9</v>
      </c>
      <c r="C440" s="52" t="s">
        <v>2662</v>
      </c>
      <c r="D440" s="15" t="s">
        <v>4090</v>
      </c>
      <c r="E440" s="52"/>
      <c r="F440" s="15"/>
      <c r="G440" s="52"/>
      <c r="H440" s="15"/>
      <c r="I440" s="52"/>
      <c r="J440" s="15"/>
      <c r="K440" s="1"/>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row>
    <row r="441" spans="1:47" s="61" customFormat="1" ht="60" x14ac:dyDescent="0.25">
      <c r="A441" s="15">
        <v>9733667</v>
      </c>
      <c r="B441" s="15">
        <v>1</v>
      </c>
      <c r="C441" s="52" t="s">
        <v>2663</v>
      </c>
      <c r="D441" s="15" t="s">
        <v>4638</v>
      </c>
      <c r="E441" s="52"/>
      <c r="F441" s="15"/>
      <c r="G441" s="52"/>
      <c r="H441" s="15"/>
      <c r="I441" s="52"/>
      <c r="J441" s="15"/>
      <c r="K441" s="1"/>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row>
    <row r="442" spans="1:47" s="61" customFormat="1" ht="45" x14ac:dyDescent="0.25">
      <c r="A442" s="15">
        <v>9733667</v>
      </c>
      <c r="B442" s="15">
        <v>2</v>
      </c>
      <c r="C442" s="52" t="s">
        <v>2664</v>
      </c>
      <c r="D442" s="15" t="s">
        <v>4109</v>
      </c>
      <c r="E442" s="52"/>
      <c r="F442" s="15"/>
      <c r="G442" s="52"/>
      <c r="H442" s="15"/>
      <c r="I442" s="52"/>
      <c r="J442" s="15"/>
      <c r="K442" s="1"/>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row>
    <row r="443" spans="1:47" s="61" customFormat="1" ht="45" x14ac:dyDescent="0.25">
      <c r="A443" s="15">
        <v>9733667</v>
      </c>
      <c r="B443" s="15">
        <v>3</v>
      </c>
      <c r="C443" s="52" t="s">
        <v>2665</v>
      </c>
      <c r="D443" s="15" t="s">
        <v>4109</v>
      </c>
      <c r="E443" s="52"/>
      <c r="F443" s="15"/>
      <c r="G443" s="52"/>
      <c r="H443" s="15"/>
      <c r="I443" s="52"/>
      <c r="J443" s="15"/>
      <c r="K443" s="1"/>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row>
    <row r="444" spans="1:47" s="61" customFormat="1" ht="75" x14ac:dyDescent="0.25">
      <c r="A444" s="15">
        <v>9733667</v>
      </c>
      <c r="B444" s="15">
        <v>4</v>
      </c>
      <c r="C444" s="52" t="s">
        <v>2666</v>
      </c>
      <c r="D444" s="15" t="s">
        <v>4472</v>
      </c>
      <c r="E444" s="52"/>
      <c r="F444" s="15"/>
      <c r="G444" s="52"/>
      <c r="H444" s="15"/>
      <c r="I444" s="52"/>
      <c r="J444" s="15"/>
      <c r="K444" s="1"/>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row>
    <row r="445" spans="1:47" s="61" customFormat="1" ht="75" x14ac:dyDescent="0.25">
      <c r="A445" s="15">
        <v>9733667</v>
      </c>
      <c r="B445" s="15">
        <v>5</v>
      </c>
      <c r="C445" s="52" t="s">
        <v>2667</v>
      </c>
      <c r="D445" s="15" t="s">
        <v>4158</v>
      </c>
      <c r="E445" s="52"/>
      <c r="F445" s="15"/>
      <c r="G445" s="52"/>
      <c r="H445" s="15"/>
      <c r="I445" s="52"/>
      <c r="J445" s="15"/>
      <c r="K445" s="1"/>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row>
    <row r="446" spans="1:47" s="61" customFormat="1" x14ac:dyDescent="0.25">
      <c r="A446" s="15">
        <v>9733667</v>
      </c>
      <c r="B446" s="15">
        <v>6</v>
      </c>
      <c r="C446" s="52" t="s">
        <v>2668</v>
      </c>
      <c r="D446" s="15" t="s">
        <v>4076</v>
      </c>
      <c r="E446" s="52"/>
      <c r="F446" s="15"/>
      <c r="G446" s="52"/>
      <c r="H446" s="15"/>
      <c r="I446" s="52"/>
      <c r="J446" s="15"/>
      <c r="K446" s="1"/>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row>
    <row r="447" spans="1:47" s="61" customFormat="1" ht="75" x14ac:dyDescent="0.25">
      <c r="A447" s="15">
        <v>9733667</v>
      </c>
      <c r="B447" s="15">
        <v>7</v>
      </c>
      <c r="C447" s="52" t="s">
        <v>2669</v>
      </c>
      <c r="D447" s="15" t="s">
        <v>4419</v>
      </c>
      <c r="E447" s="52"/>
      <c r="F447" s="15"/>
      <c r="G447" s="52"/>
      <c r="H447" s="15"/>
      <c r="I447" s="52"/>
      <c r="J447" s="15"/>
      <c r="K447" s="1"/>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row>
    <row r="448" spans="1:47" s="61" customFormat="1" ht="75" x14ac:dyDescent="0.25">
      <c r="A448" s="15">
        <v>9733667</v>
      </c>
      <c r="B448" s="15">
        <v>8</v>
      </c>
      <c r="C448" s="52" t="s">
        <v>2670</v>
      </c>
      <c r="D448" s="15" t="s">
        <v>4083</v>
      </c>
      <c r="E448" s="52"/>
      <c r="F448" s="15"/>
      <c r="G448" s="52"/>
      <c r="H448" s="15"/>
      <c r="I448" s="52"/>
      <c r="J448" s="15"/>
      <c r="K448" s="1"/>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row>
    <row r="449" spans="1:47" s="61" customFormat="1" ht="90" x14ac:dyDescent="0.25">
      <c r="A449" s="15">
        <v>9733667</v>
      </c>
      <c r="B449" s="15">
        <v>9</v>
      </c>
      <c r="C449" s="52" t="s">
        <v>2671</v>
      </c>
      <c r="D449" s="15" t="s">
        <v>4419</v>
      </c>
      <c r="E449" s="52"/>
      <c r="F449" s="15"/>
      <c r="G449" s="52"/>
      <c r="H449" s="15"/>
      <c r="I449" s="52"/>
      <c r="J449" s="15"/>
      <c r="K449" s="1"/>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row>
    <row r="450" spans="1:47" s="61" customFormat="1" ht="45" x14ac:dyDescent="0.25">
      <c r="A450" s="15">
        <v>9733667</v>
      </c>
      <c r="B450" s="15">
        <v>10</v>
      </c>
      <c r="C450" s="52" t="s">
        <v>2672</v>
      </c>
      <c r="D450" s="15" t="s">
        <v>4595</v>
      </c>
      <c r="E450" s="52"/>
      <c r="F450" s="15"/>
      <c r="G450" s="52"/>
      <c r="H450" s="15"/>
      <c r="I450" s="52"/>
      <c r="J450" s="15"/>
      <c r="K450" s="1"/>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row>
    <row r="451" spans="1:47" s="61" customFormat="1" ht="60" x14ac:dyDescent="0.25">
      <c r="A451" s="15">
        <v>9733667</v>
      </c>
      <c r="B451" s="15">
        <v>11</v>
      </c>
      <c r="C451" s="52" t="s">
        <v>2673</v>
      </c>
      <c r="D451" s="15" t="s">
        <v>4419</v>
      </c>
      <c r="E451" s="52"/>
      <c r="F451" s="15"/>
      <c r="G451" s="52"/>
      <c r="H451" s="15"/>
      <c r="I451" s="52"/>
      <c r="J451" s="15"/>
      <c r="K451" s="1"/>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row>
    <row r="452" spans="1:47" s="61" customFormat="1" ht="45" x14ac:dyDescent="0.25">
      <c r="A452" s="15">
        <v>9733667</v>
      </c>
      <c r="B452" s="15">
        <v>12</v>
      </c>
      <c r="C452" s="52" t="s">
        <v>2674</v>
      </c>
      <c r="D452" s="15" t="s">
        <v>4397</v>
      </c>
      <c r="E452" s="52"/>
      <c r="F452" s="15"/>
      <c r="G452" s="52"/>
      <c r="H452" s="15"/>
      <c r="I452" s="52"/>
      <c r="J452" s="15"/>
      <c r="K452" s="1"/>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row>
    <row r="453" spans="1:47" s="61" customFormat="1" ht="45" x14ac:dyDescent="0.25">
      <c r="A453" s="15">
        <v>9733667</v>
      </c>
      <c r="B453" s="15">
        <v>13</v>
      </c>
      <c r="C453" s="52" t="s">
        <v>2675</v>
      </c>
      <c r="D453" s="15" t="s">
        <v>4421</v>
      </c>
      <c r="E453" s="52"/>
      <c r="F453" s="15"/>
      <c r="G453" s="52"/>
      <c r="H453" s="15"/>
      <c r="I453" s="52"/>
      <c r="J453" s="15"/>
      <c r="K453" s="1"/>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row>
    <row r="454" spans="1:47" s="61" customFormat="1" ht="75" x14ac:dyDescent="0.25">
      <c r="A454" s="15">
        <v>9733667</v>
      </c>
      <c r="B454" s="15">
        <v>14</v>
      </c>
      <c r="C454" s="52" t="s">
        <v>2676</v>
      </c>
      <c r="D454" s="15" t="s">
        <v>4147</v>
      </c>
      <c r="E454" s="52" t="s">
        <v>2677</v>
      </c>
      <c r="F454" s="15" t="s">
        <v>4679</v>
      </c>
      <c r="G454" s="52"/>
      <c r="H454" s="15"/>
      <c r="I454" s="52"/>
      <c r="J454" s="15"/>
      <c r="K454" s="1"/>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row>
    <row r="455" spans="1:47" s="61" customFormat="1" ht="45" x14ac:dyDescent="0.25">
      <c r="A455" s="15">
        <v>9754987</v>
      </c>
      <c r="B455" s="15">
        <v>1</v>
      </c>
      <c r="C455" s="52" t="s">
        <v>2678</v>
      </c>
      <c r="D455" s="15" t="s">
        <v>4519</v>
      </c>
      <c r="E455" s="52"/>
      <c r="F455" s="15"/>
      <c r="G455" s="52"/>
      <c r="H455" s="15"/>
      <c r="I455" s="52"/>
      <c r="J455" s="15"/>
      <c r="K455" s="1"/>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row>
    <row r="456" spans="1:47" s="61" customFormat="1" ht="45" x14ac:dyDescent="0.25">
      <c r="A456" s="15">
        <v>9754987</v>
      </c>
      <c r="B456" s="15">
        <v>2</v>
      </c>
      <c r="C456" s="52" t="s">
        <v>2679</v>
      </c>
      <c r="D456" s="15" t="s">
        <v>4117</v>
      </c>
      <c r="E456" s="52"/>
      <c r="F456" s="15"/>
      <c r="G456" s="52"/>
      <c r="H456" s="15"/>
      <c r="I456" s="52"/>
      <c r="J456" s="15"/>
      <c r="K456" s="1"/>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row>
    <row r="457" spans="1:47" s="61" customFormat="1" ht="75" x14ac:dyDescent="0.25">
      <c r="A457" s="15">
        <v>9754987</v>
      </c>
      <c r="B457" s="15">
        <v>3</v>
      </c>
      <c r="C457" s="52" t="s">
        <v>2680</v>
      </c>
      <c r="D457" s="15" t="s">
        <v>4295</v>
      </c>
      <c r="E457" s="52"/>
      <c r="F457" s="15"/>
      <c r="G457" s="52"/>
      <c r="H457" s="15"/>
      <c r="I457" s="52"/>
      <c r="J457" s="15"/>
      <c r="K457" s="1"/>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row>
    <row r="458" spans="1:47" s="61" customFormat="1" ht="105" x14ac:dyDescent="0.25">
      <c r="A458" s="15">
        <v>9754987</v>
      </c>
      <c r="B458" s="15">
        <v>4</v>
      </c>
      <c r="C458" s="52" t="s">
        <v>2681</v>
      </c>
      <c r="D458" s="15" t="s">
        <v>4082</v>
      </c>
      <c r="E458" s="52"/>
      <c r="F458" s="15"/>
      <c r="G458" s="52"/>
      <c r="H458" s="15"/>
      <c r="I458" s="52"/>
      <c r="J458" s="15"/>
      <c r="K458" s="1"/>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row>
    <row r="459" spans="1:47" s="61" customFormat="1" ht="45" x14ac:dyDescent="0.25">
      <c r="A459" s="15">
        <v>9754987</v>
      </c>
      <c r="B459" s="15">
        <v>5</v>
      </c>
      <c r="C459" s="52" t="s">
        <v>2682</v>
      </c>
      <c r="D459" s="15" t="s">
        <v>4076</v>
      </c>
      <c r="E459" s="52"/>
      <c r="F459" s="15"/>
      <c r="G459" s="52"/>
      <c r="H459" s="15"/>
      <c r="I459" s="52"/>
      <c r="J459" s="15"/>
      <c r="K459" s="1"/>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row>
    <row r="460" spans="1:47" s="61" customFormat="1" ht="45" x14ac:dyDescent="0.25">
      <c r="A460" s="15">
        <v>9754987</v>
      </c>
      <c r="B460" s="15">
        <v>6</v>
      </c>
      <c r="C460" s="52" t="s">
        <v>2683</v>
      </c>
      <c r="D460" s="15" t="s">
        <v>4253</v>
      </c>
      <c r="E460" s="52"/>
      <c r="F460" s="15"/>
      <c r="G460" s="52"/>
      <c r="H460" s="15"/>
      <c r="I460" s="52"/>
      <c r="J460" s="15"/>
      <c r="K460" s="1"/>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row>
    <row r="461" spans="1:47" s="61" customFormat="1" ht="75" x14ac:dyDescent="0.25">
      <c r="A461" s="15">
        <v>9754987</v>
      </c>
      <c r="B461" s="15">
        <v>7</v>
      </c>
      <c r="C461" s="52" t="s">
        <v>2684</v>
      </c>
      <c r="D461" s="15" t="s">
        <v>4082</v>
      </c>
      <c r="E461" s="52"/>
      <c r="F461" s="15"/>
      <c r="G461" s="52"/>
      <c r="H461" s="15"/>
      <c r="I461" s="52"/>
      <c r="J461" s="15"/>
      <c r="K461" s="1"/>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row>
    <row r="462" spans="1:47" s="61" customFormat="1" ht="75" x14ac:dyDescent="0.25">
      <c r="A462" s="15">
        <v>9754987</v>
      </c>
      <c r="B462" s="15">
        <v>8</v>
      </c>
      <c r="C462" s="52" t="s">
        <v>2685</v>
      </c>
      <c r="D462" s="15" t="s">
        <v>4144</v>
      </c>
      <c r="E462" s="52"/>
      <c r="F462" s="15"/>
      <c r="G462" s="52"/>
      <c r="H462" s="15"/>
      <c r="I462" s="52"/>
      <c r="J462" s="15"/>
      <c r="K462" s="1"/>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row>
    <row r="463" spans="1:47" s="61" customFormat="1" ht="60" x14ac:dyDescent="0.25">
      <c r="A463" s="15">
        <v>9754987</v>
      </c>
      <c r="B463" s="15">
        <v>9</v>
      </c>
      <c r="C463" s="52" t="s">
        <v>2686</v>
      </c>
      <c r="D463" s="15" t="s">
        <v>4397</v>
      </c>
      <c r="E463" s="52" t="s">
        <v>2687</v>
      </c>
      <c r="F463" s="15" t="s">
        <v>4535</v>
      </c>
      <c r="G463" s="52"/>
      <c r="H463" s="15"/>
      <c r="I463" s="52"/>
      <c r="J463" s="15"/>
      <c r="K463" s="1"/>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row>
    <row r="464" spans="1:47" s="61" customFormat="1" ht="90" x14ac:dyDescent="0.25">
      <c r="A464" s="15">
        <v>9754987</v>
      </c>
      <c r="B464" s="15">
        <v>10</v>
      </c>
      <c r="C464" s="52" t="s">
        <v>2688</v>
      </c>
      <c r="D464" s="15" t="s">
        <v>4194</v>
      </c>
      <c r="E464" s="52" t="s">
        <v>2689</v>
      </c>
      <c r="F464" s="15" t="s">
        <v>4680</v>
      </c>
      <c r="G464" s="52"/>
      <c r="H464" s="15"/>
      <c r="I464" s="52"/>
      <c r="J464" s="15"/>
      <c r="K464" s="1"/>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row>
    <row r="465" spans="1:47" s="61" customFormat="1" ht="45" x14ac:dyDescent="0.25">
      <c r="A465" s="15">
        <v>9754987</v>
      </c>
      <c r="B465" s="15">
        <v>11</v>
      </c>
      <c r="C465" s="52" t="s">
        <v>2690</v>
      </c>
      <c r="D465" s="15" t="s">
        <v>4349</v>
      </c>
      <c r="E465" s="52"/>
      <c r="F465" s="15"/>
      <c r="G465" s="52"/>
      <c r="H465" s="15"/>
      <c r="I465" s="52"/>
      <c r="J465" s="15"/>
      <c r="K465" s="1"/>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row>
    <row r="466" spans="1:47" ht="60" x14ac:dyDescent="0.25">
      <c r="A466" s="15">
        <v>9754987</v>
      </c>
      <c r="B466" s="15">
        <v>12</v>
      </c>
      <c r="C466" s="52" t="s">
        <v>2691</v>
      </c>
      <c r="D466" s="15" t="s">
        <v>4297</v>
      </c>
    </row>
    <row r="467" spans="1:47" ht="60" x14ac:dyDescent="0.25">
      <c r="A467" s="15">
        <v>9754987</v>
      </c>
      <c r="B467" s="15">
        <v>13</v>
      </c>
      <c r="C467" s="52" t="s">
        <v>2692</v>
      </c>
      <c r="D467" s="15" t="s">
        <v>4454</v>
      </c>
    </row>
    <row r="468" spans="1:47" ht="90" x14ac:dyDescent="0.25">
      <c r="A468" s="15">
        <v>9754987</v>
      </c>
      <c r="B468" s="15">
        <v>14</v>
      </c>
      <c r="C468" s="52" t="s">
        <v>2693</v>
      </c>
      <c r="D468" s="15" t="s">
        <v>4147</v>
      </c>
      <c r="E468" s="52" t="s">
        <v>2694</v>
      </c>
      <c r="F468" s="15" t="s">
        <v>4681</v>
      </c>
    </row>
    <row r="469" spans="1:47" ht="75" x14ac:dyDescent="0.25">
      <c r="A469" s="15">
        <v>9754987</v>
      </c>
      <c r="B469" s="15">
        <v>15</v>
      </c>
      <c r="C469" s="52" t="s">
        <v>2695</v>
      </c>
      <c r="D469" s="15" t="s">
        <v>4530</v>
      </c>
    </row>
    <row r="470" spans="1:47" ht="45" x14ac:dyDescent="0.25">
      <c r="A470" s="15">
        <v>9834046</v>
      </c>
      <c r="B470" s="15">
        <v>1</v>
      </c>
      <c r="C470" s="52" t="s">
        <v>2696</v>
      </c>
      <c r="D470" s="15" t="s">
        <v>4084</v>
      </c>
    </row>
    <row r="471" spans="1:47" ht="45" x14ac:dyDescent="0.25">
      <c r="A471" s="15">
        <v>9834046</v>
      </c>
      <c r="B471" s="15">
        <v>2</v>
      </c>
      <c r="C471" s="52" t="s">
        <v>2697</v>
      </c>
      <c r="D471" s="15" t="s">
        <v>4109</v>
      </c>
    </row>
    <row r="472" spans="1:47" ht="60" x14ac:dyDescent="0.25">
      <c r="A472" s="15">
        <v>9834046</v>
      </c>
      <c r="B472" s="15">
        <v>3</v>
      </c>
      <c r="C472" s="52" t="s">
        <v>2698</v>
      </c>
      <c r="D472" s="15" t="s">
        <v>4520</v>
      </c>
      <c r="E472" s="52" t="s">
        <v>2699</v>
      </c>
      <c r="F472" s="15" t="s">
        <v>4542</v>
      </c>
    </row>
    <row r="473" spans="1:47" ht="75" x14ac:dyDescent="0.25">
      <c r="A473" s="15">
        <v>9834046</v>
      </c>
      <c r="B473" s="15">
        <v>4</v>
      </c>
      <c r="C473" s="52" t="s">
        <v>2700</v>
      </c>
      <c r="D473" s="15" t="s">
        <v>4256</v>
      </c>
    </row>
    <row r="474" spans="1:47" ht="75" x14ac:dyDescent="0.25">
      <c r="A474" s="15">
        <v>9834046</v>
      </c>
      <c r="B474" s="15">
        <v>5</v>
      </c>
      <c r="C474" s="52" t="s">
        <v>2701</v>
      </c>
      <c r="D474" s="15" t="s">
        <v>4660</v>
      </c>
    </row>
    <row r="475" spans="1:47" ht="45" x14ac:dyDescent="0.25">
      <c r="A475" s="15">
        <v>9834046</v>
      </c>
      <c r="B475" s="15">
        <v>6</v>
      </c>
      <c r="C475" s="52" t="s">
        <v>2702</v>
      </c>
      <c r="D475" s="15" t="s">
        <v>4253</v>
      </c>
    </row>
    <row r="476" spans="1:47" ht="30" x14ac:dyDescent="0.25">
      <c r="A476" s="15">
        <v>9834046</v>
      </c>
      <c r="B476" s="15">
        <v>7</v>
      </c>
      <c r="C476" s="52" t="s">
        <v>2703</v>
      </c>
      <c r="D476" s="15" t="s">
        <v>4076</v>
      </c>
    </row>
    <row r="477" spans="1:47" ht="120" x14ac:dyDescent="0.25">
      <c r="A477" s="15">
        <v>9834046</v>
      </c>
      <c r="B477" s="15">
        <v>8</v>
      </c>
      <c r="C477" s="52" t="s">
        <v>2704</v>
      </c>
      <c r="D477" s="15" t="s">
        <v>4082</v>
      </c>
    </row>
    <row r="478" spans="1:47" ht="45" x14ac:dyDescent="0.25">
      <c r="A478" s="15">
        <v>9834046</v>
      </c>
      <c r="B478" s="15">
        <v>9</v>
      </c>
      <c r="C478" s="52" t="s">
        <v>2705</v>
      </c>
      <c r="D478" s="15">
        <v>11</v>
      </c>
    </row>
    <row r="479" spans="1:47" ht="75" x14ac:dyDescent="0.25">
      <c r="A479" s="15">
        <v>9834046</v>
      </c>
      <c r="B479" s="15">
        <v>10</v>
      </c>
      <c r="C479" s="52" t="s">
        <v>2706</v>
      </c>
      <c r="D479" s="15" t="s">
        <v>4126</v>
      </c>
    </row>
    <row r="480" spans="1:47" ht="45" x14ac:dyDescent="0.25">
      <c r="A480" s="15">
        <v>9834046</v>
      </c>
      <c r="B480" s="15">
        <v>11</v>
      </c>
      <c r="C480" s="52" t="s">
        <v>2707</v>
      </c>
      <c r="D480" s="15" t="s">
        <v>4301</v>
      </c>
    </row>
    <row r="481" spans="1:4" ht="60" x14ac:dyDescent="0.25">
      <c r="A481" s="15">
        <v>9834046</v>
      </c>
      <c r="B481" s="15">
        <v>12</v>
      </c>
      <c r="C481" s="52" t="s">
        <v>2708</v>
      </c>
      <c r="D481" s="15" t="s">
        <v>4077</v>
      </c>
    </row>
    <row r="482" spans="1:4" ht="75" x14ac:dyDescent="0.25">
      <c r="A482" s="15">
        <v>9834046</v>
      </c>
      <c r="B482" s="15">
        <v>13</v>
      </c>
      <c r="C482" s="52" t="s">
        <v>2709</v>
      </c>
      <c r="D482" s="15" t="s">
        <v>4116</v>
      </c>
    </row>
    <row r="483" spans="1:4" ht="45" x14ac:dyDescent="0.25">
      <c r="A483" s="15">
        <v>9834046</v>
      </c>
      <c r="B483" s="15">
        <v>14</v>
      </c>
      <c r="C483" s="52" t="s">
        <v>2710</v>
      </c>
      <c r="D483" s="15" t="s">
        <v>4301</v>
      </c>
    </row>
    <row r="484" spans="1:4" ht="45" x14ac:dyDescent="0.25">
      <c r="A484" s="15">
        <v>9834046</v>
      </c>
      <c r="B484" s="15">
        <v>15</v>
      </c>
      <c r="C484" s="52" t="s">
        <v>2711</v>
      </c>
      <c r="D484" s="15" t="s">
        <v>4084</v>
      </c>
    </row>
    <row r="485" spans="1:4" ht="75" x14ac:dyDescent="0.25">
      <c r="A485" s="15">
        <v>9834046</v>
      </c>
      <c r="B485" s="15">
        <v>16</v>
      </c>
      <c r="C485" s="52" t="s">
        <v>2712</v>
      </c>
      <c r="D485" s="15" t="s">
        <v>4297</v>
      </c>
    </row>
  </sheetData>
  <autoFilter ref="B1:B485"/>
  <mergeCells count="1">
    <mergeCell ref="A1:H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4"/>
  <sheetViews>
    <sheetView zoomScaleNormal="100" workbookViewId="0">
      <selection activeCell="D3" sqref="D3"/>
    </sheetView>
  </sheetViews>
  <sheetFormatPr defaultRowHeight="15" x14ac:dyDescent="0.25"/>
  <cols>
    <col min="1" max="1" width="9.28515625" style="15" customWidth="1"/>
    <col min="2" max="2" width="3.85546875" style="15" customWidth="1"/>
    <col min="3" max="3" width="43" style="52" customWidth="1"/>
    <col min="4" max="4" width="28" style="15" customWidth="1"/>
    <col min="5" max="5" width="22.85546875" style="52" customWidth="1"/>
    <col min="6" max="6" width="20.42578125" style="15" customWidth="1"/>
    <col min="7" max="7" width="3.85546875" style="1" customWidth="1"/>
    <col min="8" max="16384" width="9.140625" style="15"/>
  </cols>
  <sheetData>
    <row r="1" spans="1:12" x14ac:dyDescent="0.25">
      <c r="A1" s="93" t="s">
        <v>0</v>
      </c>
      <c r="B1" s="93"/>
      <c r="C1" s="93"/>
      <c r="D1" s="93"/>
      <c r="E1" s="93"/>
      <c r="F1" s="93"/>
    </row>
    <row r="2" spans="1:12" ht="30" x14ac:dyDescent="0.25">
      <c r="A2" s="15">
        <v>1109248</v>
      </c>
      <c r="B2" s="15">
        <v>1</v>
      </c>
      <c r="C2" s="52" t="s">
        <v>2713</v>
      </c>
      <c r="D2" s="15" t="s">
        <v>4147</v>
      </c>
    </row>
    <row r="3" spans="1:12" ht="90" x14ac:dyDescent="0.25">
      <c r="A3" s="15">
        <v>1109248</v>
      </c>
      <c r="B3" s="15">
        <v>2</v>
      </c>
      <c r="C3" s="52" t="s">
        <v>2714</v>
      </c>
      <c r="D3" s="94" t="s">
        <v>4615</v>
      </c>
    </row>
    <row r="4" spans="1:12" ht="45" x14ac:dyDescent="0.25">
      <c r="A4" s="15">
        <v>1109248</v>
      </c>
      <c r="B4" s="15">
        <v>3</v>
      </c>
      <c r="C4" s="52" t="s">
        <v>2715</v>
      </c>
      <c r="D4" s="15" t="s">
        <v>4393</v>
      </c>
    </row>
    <row r="5" spans="1:12" ht="30" x14ac:dyDescent="0.25">
      <c r="A5" s="15">
        <v>1109248</v>
      </c>
      <c r="B5" s="15">
        <v>4</v>
      </c>
      <c r="C5" s="52" t="s">
        <v>2716</v>
      </c>
      <c r="D5" s="15" t="s">
        <v>4263</v>
      </c>
      <c r="K5" s="57"/>
      <c r="L5" s="57"/>
    </row>
    <row r="6" spans="1:12" ht="75" x14ac:dyDescent="0.25">
      <c r="A6" s="15">
        <v>1109248</v>
      </c>
      <c r="B6" s="15">
        <v>5</v>
      </c>
      <c r="C6" s="52" t="s">
        <v>2717</v>
      </c>
      <c r="D6" s="15" t="s">
        <v>4586</v>
      </c>
      <c r="E6" s="52" t="s">
        <v>2718</v>
      </c>
      <c r="F6" s="15" t="s">
        <v>4331</v>
      </c>
    </row>
    <row r="7" spans="1:12" ht="45" x14ac:dyDescent="0.25">
      <c r="A7" s="15">
        <v>1109248</v>
      </c>
      <c r="B7" s="15">
        <v>6</v>
      </c>
      <c r="C7" s="52" t="s">
        <v>2719</v>
      </c>
      <c r="D7" s="15" t="s">
        <v>4544</v>
      </c>
    </row>
    <row r="8" spans="1:12" ht="45" x14ac:dyDescent="0.25">
      <c r="A8" s="15">
        <v>1109248</v>
      </c>
      <c r="B8" s="15">
        <v>7</v>
      </c>
      <c r="C8" s="52" t="s">
        <v>2720</v>
      </c>
      <c r="D8" s="15" t="s">
        <v>4545</v>
      </c>
    </row>
    <row r="9" spans="1:12" ht="60" x14ac:dyDescent="0.25">
      <c r="A9" s="15">
        <v>1109248</v>
      </c>
      <c r="B9" s="15">
        <v>8</v>
      </c>
      <c r="C9" s="52" t="s">
        <v>2721</v>
      </c>
      <c r="D9" s="15" t="s">
        <v>4546</v>
      </c>
    </row>
    <row r="10" spans="1:12" ht="75" x14ac:dyDescent="0.25">
      <c r="A10" s="15">
        <v>1109248</v>
      </c>
      <c r="B10" s="15">
        <v>9</v>
      </c>
      <c r="C10" s="52" t="s">
        <v>2722</v>
      </c>
      <c r="D10" s="15" t="s">
        <v>4195</v>
      </c>
    </row>
    <row r="11" spans="1:12" ht="45" x14ac:dyDescent="0.25">
      <c r="A11" s="15">
        <v>1304448</v>
      </c>
      <c r="B11" s="15">
        <v>1</v>
      </c>
      <c r="C11" s="52" t="s">
        <v>2723</v>
      </c>
      <c r="D11" s="15" t="s">
        <v>4084</v>
      </c>
    </row>
    <row r="12" spans="1:12" ht="45" x14ac:dyDescent="0.25">
      <c r="A12" s="15">
        <v>1304448</v>
      </c>
      <c r="B12" s="15">
        <v>2</v>
      </c>
      <c r="C12" s="52" t="s">
        <v>2724</v>
      </c>
      <c r="D12" s="15" t="s">
        <v>4369</v>
      </c>
    </row>
    <row r="13" spans="1:12" ht="60" x14ac:dyDescent="0.25">
      <c r="A13" s="15">
        <v>1304448</v>
      </c>
      <c r="B13" s="15">
        <v>3</v>
      </c>
      <c r="C13" s="52" t="s">
        <v>2725</v>
      </c>
      <c r="D13" s="15" t="s">
        <v>4083</v>
      </c>
    </row>
    <row r="14" spans="1:12" ht="60" x14ac:dyDescent="0.25">
      <c r="A14" s="15">
        <v>1304448</v>
      </c>
      <c r="B14" s="15">
        <v>6</v>
      </c>
      <c r="C14" s="52" t="s">
        <v>2726</v>
      </c>
      <c r="D14" s="15" t="s">
        <v>4082</v>
      </c>
    </row>
    <row r="15" spans="1:12" ht="30" x14ac:dyDescent="0.25">
      <c r="A15" s="15">
        <v>1304448</v>
      </c>
      <c r="B15" s="15">
        <v>7</v>
      </c>
      <c r="C15" s="52" t="s">
        <v>2727</v>
      </c>
      <c r="D15" s="15" t="s">
        <v>4076</v>
      </c>
    </row>
    <row r="16" spans="1:12" ht="30" x14ac:dyDescent="0.25">
      <c r="A16" s="15">
        <v>1304448</v>
      </c>
      <c r="B16" s="15">
        <v>8</v>
      </c>
      <c r="C16" s="52" t="s">
        <v>2728</v>
      </c>
      <c r="D16" s="15" t="s">
        <v>4253</v>
      </c>
    </row>
    <row r="17" spans="1:4" ht="45" x14ac:dyDescent="0.25">
      <c r="A17" s="15">
        <v>1304448</v>
      </c>
      <c r="B17" s="15">
        <v>9</v>
      </c>
      <c r="C17" s="52" t="s">
        <v>2729</v>
      </c>
      <c r="D17" s="15" t="s">
        <v>4301</v>
      </c>
    </row>
    <row r="18" spans="1:4" ht="45" x14ac:dyDescent="0.25">
      <c r="A18" s="15">
        <v>1304448</v>
      </c>
      <c r="B18" s="15">
        <v>10</v>
      </c>
      <c r="C18" s="52" t="s">
        <v>2730</v>
      </c>
      <c r="D18" s="15" t="s">
        <v>4405</v>
      </c>
    </row>
    <row r="19" spans="1:4" ht="90" x14ac:dyDescent="0.25">
      <c r="A19" s="15">
        <v>1304448</v>
      </c>
      <c r="B19" s="15">
        <v>11</v>
      </c>
      <c r="C19" s="52" t="s">
        <v>2731</v>
      </c>
      <c r="D19" s="15" t="s">
        <v>4097</v>
      </c>
    </row>
    <row r="20" spans="1:4" ht="75" x14ac:dyDescent="0.25">
      <c r="A20" s="15">
        <v>1304448</v>
      </c>
      <c r="B20" s="15">
        <v>12</v>
      </c>
      <c r="C20" s="52" t="s">
        <v>2732</v>
      </c>
      <c r="D20" s="15" t="s">
        <v>4077</v>
      </c>
    </row>
    <row r="21" spans="1:4" ht="60" x14ac:dyDescent="0.25">
      <c r="A21" s="15">
        <v>1304448</v>
      </c>
      <c r="B21" s="15">
        <v>13</v>
      </c>
      <c r="C21" s="52" t="s">
        <v>2733</v>
      </c>
      <c r="D21" s="15" t="s">
        <v>4587</v>
      </c>
    </row>
    <row r="22" spans="1:4" ht="60" x14ac:dyDescent="0.25">
      <c r="A22" s="15">
        <v>1304448</v>
      </c>
      <c r="B22" s="15">
        <v>14</v>
      </c>
      <c r="C22" s="52" t="s">
        <v>2734</v>
      </c>
      <c r="D22" s="15" t="s">
        <v>4110</v>
      </c>
    </row>
    <row r="23" spans="1:4" ht="75" x14ac:dyDescent="0.25">
      <c r="A23" s="15">
        <v>1304448</v>
      </c>
      <c r="B23" s="15">
        <v>15</v>
      </c>
      <c r="C23" s="52" t="s">
        <v>2735</v>
      </c>
      <c r="D23" s="15" t="s">
        <v>4461</v>
      </c>
    </row>
    <row r="24" spans="1:4" ht="45" x14ac:dyDescent="0.25">
      <c r="A24" s="15">
        <v>1304448</v>
      </c>
      <c r="B24" s="15">
        <v>16</v>
      </c>
      <c r="C24" s="52" t="s">
        <v>2736</v>
      </c>
      <c r="D24" s="15" t="s">
        <v>4406</v>
      </c>
    </row>
    <row r="25" spans="1:4" ht="60" x14ac:dyDescent="0.25">
      <c r="A25" s="15">
        <v>1304448</v>
      </c>
      <c r="B25" s="15">
        <v>17</v>
      </c>
      <c r="C25" s="52" t="s">
        <v>2737</v>
      </c>
      <c r="D25" s="15" t="s">
        <v>4588</v>
      </c>
    </row>
    <row r="26" spans="1:4" ht="90" x14ac:dyDescent="0.25">
      <c r="A26" s="15">
        <v>1304448</v>
      </c>
      <c r="B26" s="15">
        <v>18</v>
      </c>
      <c r="C26" s="52" t="s">
        <v>2738</v>
      </c>
      <c r="D26" s="15" t="s">
        <v>4570</v>
      </c>
    </row>
    <row r="27" spans="1:4" ht="60" x14ac:dyDescent="0.25">
      <c r="A27" s="15">
        <v>1312320</v>
      </c>
      <c r="B27" s="15">
        <v>1</v>
      </c>
      <c r="C27" s="52" t="s">
        <v>2739</v>
      </c>
      <c r="D27" s="15" t="s">
        <v>4084</v>
      </c>
    </row>
    <row r="28" spans="1:4" ht="90" x14ac:dyDescent="0.25">
      <c r="A28" s="15">
        <v>1312320</v>
      </c>
      <c r="B28" s="15">
        <v>2</v>
      </c>
      <c r="C28" s="52" t="s">
        <v>2740</v>
      </c>
      <c r="D28" s="15" t="s">
        <v>4096</v>
      </c>
    </row>
    <row r="29" spans="1:4" ht="30" x14ac:dyDescent="0.25">
      <c r="A29" s="15">
        <v>1312320</v>
      </c>
      <c r="B29" s="15">
        <v>3</v>
      </c>
      <c r="C29" s="52" t="s">
        <v>2741</v>
      </c>
      <c r="D29" s="15" t="s">
        <v>4154</v>
      </c>
    </row>
    <row r="30" spans="1:4" ht="60" x14ac:dyDescent="0.25">
      <c r="A30" s="15">
        <v>1312320</v>
      </c>
      <c r="B30" s="15">
        <v>4</v>
      </c>
      <c r="C30" s="52" t="s">
        <v>2742</v>
      </c>
      <c r="D30" s="15" t="s">
        <v>4517</v>
      </c>
    </row>
    <row r="31" spans="1:4" ht="60" x14ac:dyDescent="0.25">
      <c r="A31" s="15">
        <v>1312320</v>
      </c>
      <c r="B31" s="15">
        <v>5</v>
      </c>
      <c r="C31" s="52" t="s">
        <v>2743</v>
      </c>
      <c r="D31" s="15" t="s">
        <v>4089</v>
      </c>
    </row>
    <row r="32" spans="1:4" ht="60" x14ac:dyDescent="0.25">
      <c r="A32" s="15">
        <v>1312320</v>
      </c>
      <c r="B32" s="15">
        <v>6</v>
      </c>
      <c r="C32" s="52" t="s">
        <v>2744</v>
      </c>
      <c r="D32" s="15" t="s">
        <v>4547</v>
      </c>
    </row>
    <row r="33" spans="1:6" ht="45" x14ac:dyDescent="0.25">
      <c r="A33" s="15">
        <v>1312320</v>
      </c>
      <c r="B33" s="15">
        <v>7</v>
      </c>
      <c r="C33" s="52" t="s">
        <v>2745</v>
      </c>
      <c r="D33" s="15" t="s">
        <v>4148</v>
      </c>
    </row>
    <row r="34" spans="1:6" ht="30" x14ac:dyDescent="0.25">
      <c r="A34" s="15">
        <v>1319877</v>
      </c>
      <c r="B34" s="15">
        <v>1</v>
      </c>
      <c r="C34" s="52" t="s">
        <v>2746</v>
      </c>
      <c r="D34" s="15" t="s">
        <v>4088</v>
      </c>
    </row>
    <row r="35" spans="1:6" ht="75" x14ac:dyDescent="0.25">
      <c r="A35" s="15">
        <v>1319877</v>
      </c>
      <c r="B35" s="15">
        <v>2</v>
      </c>
      <c r="C35" s="52" t="s">
        <v>2747</v>
      </c>
      <c r="D35" s="15" t="s">
        <v>4579</v>
      </c>
    </row>
    <row r="36" spans="1:6" ht="60" x14ac:dyDescent="0.25">
      <c r="A36" s="15">
        <v>1319877</v>
      </c>
      <c r="B36" s="15">
        <v>3</v>
      </c>
      <c r="C36" s="52" t="s">
        <v>2748</v>
      </c>
      <c r="D36" s="15" t="s">
        <v>4082</v>
      </c>
    </row>
    <row r="37" spans="1:6" ht="60" x14ac:dyDescent="0.25">
      <c r="A37" s="15">
        <v>1319877</v>
      </c>
      <c r="B37" s="15">
        <v>4</v>
      </c>
      <c r="C37" s="52" t="s">
        <v>2749</v>
      </c>
      <c r="D37" s="15" t="s">
        <v>4089</v>
      </c>
    </row>
    <row r="38" spans="1:6" ht="75" x14ac:dyDescent="0.25">
      <c r="A38" s="15">
        <v>1319877</v>
      </c>
      <c r="B38" s="15">
        <v>5</v>
      </c>
      <c r="C38" s="52" t="s">
        <v>2750</v>
      </c>
      <c r="D38" s="15" t="s">
        <v>4297</v>
      </c>
      <c r="E38" s="52" t="s">
        <v>2751</v>
      </c>
      <c r="F38" s="56" t="s">
        <v>4617</v>
      </c>
    </row>
    <row r="39" spans="1:6" ht="45" x14ac:dyDescent="0.25">
      <c r="A39" s="15">
        <v>1722918</v>
      </c>
      <c r="B39" s="15">
        <v>1</v>
      </c>
      <c r="C39" s="52" t="s">
        <v>2752</v>
      </c>
      <c r="D39" s="15" t="s">
        <v>4297</v>
      </c>
    </row>
    <row r="40" spans="1:6" ht="120" x14ac:dyDescent="0.25">
      <c r="A40" s="15">
        <v>1722918</v>
      </c>
      <c r="B40" s="15">
        <v>2</v>
      </c>
      <c r="C40" s="52" t="s">
        <v>2753</v>
      </c>
      <c r="D40" s="15" t="s">
        <v>4548</v>
      </c>
    </row>
    <row r="41" spans="1:6" ht="75" x14ac:dyDescent="0.25">
      <c r="A41" s="15">
        <v>1722918</v>
      </c>
      <c r="B41" s="15">
        <v>3</v>
      </c>
      <c r="C41" s="52" t="s">
        <v>2754</v>
      </c>
      <c r="D41" s="15" t="s">
        <v>4589</v>
      </c>
    </row>
    <row r="42" spans="1:6" ht="90" x14ac:dyDescent="0.25">
      <c r="A42" s="15">
        <v>1722918</v>
      </c>
      <c r="B42" s="15">
        <v>4</v>
      </c>
      <c r="C42" s="52" t="s">
        <v>2755</v>
      </c>
      <c r="D42" s="15" t="s">
        <v>4147</v>
      </c>
    </row>
    <row r="43" spans="1:6" ht="75" x14ac:dyDescent="0.25">
      <c r="A43" s="15">
        <v>1722918</v>
      </c>
      <c r="B43" s="15">
        <v>5</v>
      </c>
      <c r="C43" s="52" t="s">
        <v>2756</v>
      </c>
      <c r="D43" s="15" t="s">
        <v>4590</v>
      </c>
    </row>
    <row r="44" spans="1:6" ht="45" x14ac:dyDescent="0.25">
      <c r="A44" s="15">
        <v>1722918</v>
      </c>
      <c r="B44" s="15">
        <v>6</v>
      </c>
      <c r="C44" s="52" t="s">
        <v>2757</v>
      </c>
      <c r="D44" s="15" t="s">
        <v>4090</v>
      </c>
    </row>
    <row r="45" spans="1:6" ht="75" x14ac:dyDescent="0.25">
      <c r="A45" s="15">
        <v>1722918</v>
      </c>
      <c r="B45" s="15">
        <v>7</v>
      </c>
      <c r="C45" s="52" t="s">
        <v>2758</v>
      </c>
      <c r="D45" s="15" t="s">
        <v>4549</v>
      </c>
    </row>
    <row r="46" spans="1:6" ht="30" x14ac:dyDescent="0.25">
      <c r="A46" s="15">
        <v>1738379</v>
      </c>
      <c r="B46" s="15">
        <v>1</v>
      </c>
      <c r="C46" s="52" t="s">
        <v>2759</v>
      </c>
      <c r="D46" s="15" t="s">
        <v>4147</v>
      </c>
    </row>
    <row r="47" spans="1:6" ht="60" x14ac:dyDescent="0.25">
      <c r="A47" s="15">
        <v>1738379</v>
      </c>
      <c r="B47" s="15">
        <v>2</v>
      </c>
      <c r="C47" s="52" t="s">
        <v>2760</v>
      </c>
      <c r="D47" s="15" t="s">
        <v>4203</v>
      </c>
      <c r="E47" s="52" t="s">
        <v>2761</v>
      </c>
      <c r="F47" s="56" t="s">
        <v>4179</v>
      </c>
    </row>
    <row r="48" spans="1:6" ht="45" x14ac:dyDescent="0.25">
      <c r="A48" s="15">
        <v>1738379</v>
      </c>
      <c r="B48" s="15">
        <v>3</v>
      </c>
      <c r="C48" s="52" t="s">
        <v>2762</v>
      </c>
      <c r="D48" s="15" t="s">
        <v>4202</v>
      </c>
    </row>
    <row r="49" spans="1:4" ht="60" x14ac:dyDescent="0.25">
      <c r="A49" s="15">
        <v>1738379</v>
      </c>
      <c r="B49" s="15">
        <v>4</v>
      </c>
      <c r="C49" s="52" t="s">
        <v>2763</v>
      </c>
      <c r="D49" s="15" t="s">
        <v>4550</v>
      </c>
    </row>
    <row r="50" spans="1:4" ht="45" x14ac:dyDescent="0.25">
      <c r="A50" s="15">
        <v>1738379</v>
      </c>
      <c r="B50" s="15">
        <v>5</v>
      </c>
      <c r="C50" s="52" t="s">
        <v>2764</v>
      </c>
      <c r="D50" s="15" t="s">
        <v>4591</v>
      </c>
    </row>
    <row r="51" spans="1:4" ht="105" x14ac:dyDescent="0.25">
      <c r="A51" s="15">
        <v>1738379</v>
      </c>
      <c r="B51" s="15">
        <v>6</v>
      </c>
      <c r="C51" s="52" t="s">
        <v>2765</v>
      </c>
      <c r="D51" s="15" t="s">
        <v>4269</v>
      </c>
    </row>
    <row r="52" spans="1:4" ht="60" x14ac:dyDescent="0.25">
      <c r="A52" s="15">
        <v>1738379</v>
      </c>
      <c r="B52" s="15">
        <v>7</v>
      </c>
      <c r="C52" s="52" t="s">
        <v>2766</v>
      </c>
      <c r="D52" s="15" t="s">
        <v>4419</v>
      </c>
    </row>
    <row r="53" spans="1:4" ht="30" x14ac:dyDescent="0.25">
      <c r="A53" s="15">
        <v>1738379</v>
      </c>
      <c r="B53" s="15">
        <v>8</v>
      </c>
      <c r="C53" s="52" t="s">
        <v>2767</v>
      </c>
      <c r="D53" s="15" t="s">
        <v>4253</v>
      </c>
    </row>
    <row r="54" spans="1:4" ht="45" x14ac:dyDescent="0.25">
      <c r="A54" s="15">
        <v>1738379</v>
      </c>
      <c r="B54" s="15">
        <v>9</v>
      </c>
      <c r="C54" s="52" t="s">
        <v>2768</v>
      </c>
      <c r="D54" s="15" t="s">
        <v>4263</v>
      </c>
    </row>
    <row r="55" spans="1:4" ht="60" x14ac:dyDescent="0.25">
      <c r="A55" s="15">
        <v>1738379</v>
      </c>
      <c r="B55" s="15">
        <v>10</v>
      </c>
      <c r="C55" s="52" t="s">
        <v>2769</v>
      </c>
      <c r="D55" s="15" t="s">
        <v>4077</v>
      </c>
    </row>
    <row r="56" spans="1:4" ht="30" x14ac:dyDescent="0.25">
      <c r="A56" s="15">
        <v>1738379</v>
      </c>
      <c r="B56" s="15">
        <v>11</v>
      </c>
      <c r="C56" s="52" t="s">
        <v>2770</v>
      </c>
      <c r="D56" s="15" t="s">
        <v>4089</v>
      </c>
    </row>
    <row r="57" spans="1:4" ht="30" x14ac:dyDescent="0.25">
      <c r="A57" s="15">
        <v>1738379</v>
      </c>
      <c r="B57" s="15">
        <v>12</v>
      </c>
      <c r="C57" s="52" t="s">
        <v>2771</v>
      </c>
      <c r="D57" s="15" t="s">
        <v>4143</v>
      </c>
    </row>
    <row r="58" spans="1:4" ht="45" x14ac:dyDescent="0.25">
      <c r="A58" s="15">
        <v>1738379</v>
      </c>
      <c r="B58" s="15">
        <v>13</v>
      </c>
      <c r="C58" s="52" t="s">
        <v>2772</v>
      </c>
      <c r="D58" s="15">
        <v>11</v>
      </c>
    </row>
    <row r="59" spans="1:4" x14ac:dyDescent="0.25">
      <c r="A59" s="15">
        <v>1738379</v>
      </c>
      <c r="B59" s="15">
        <v>14</v>
      </c>
      <c r="C59" s="52" t="s">
        <v>2773</v>
      </c>
      <c r="D59" s="15" t="s">
        <v>4090</v>
      </c>
    </row>
    <row r="60" spans="1:4" ht="105" x14ac:dyDescent="0.25">
      <c r="A60" s="15">
        <v>1738379</v>
      </c>
      <c r="B60" s="15">
        <v>15</v>
      </c>
      <c r="C60" s="52" t="s">
        <v>2774</v>
      </c>
      <c r="D60" s="15" t="s">
        <v>4084</v>
      </c>
    </row>
    <row r="61" spans="1:4" ht="30" x14ac:dyDescent="0.25">
      <c r="A61" s="15">
        <v>1920802</v>
      </c>
      <c r="B61" s="15">
        <v>1</v>
      </c>
      <c r="C61" s="52" t="s">
        <v>2775</v>
      </c>
      <c r="D61" s="15" t="s">
        <v>4261</v>
      </c>
    </row>
    <row r="62" spans="1:4" ht="60" x14ac:dyDescent="0.25">
      <c r="A62" s="15">
        <v>1920802</v>
      </c>
      <c r="B62" s="15">
        <v>2</v>
      </c>
      <c r="C62" s="52" t="s">
        <v>2776</v>
      </c>
      <c r="D62" s="15" t="s">
        <v>4580</v>
      </c>
    </row>
    <row r="63" spans="1:4" ht="45" x14ac:dyDescent="0.25">
      <c r="A63" s="15">
        <v>1920802</v>
      </c>
      <c r="B63" s="15">
        <v>3</v>
      </c>
      <c r="C63" s="52" t="s">
        <v>2777</v>
      </c>
      <c r="D63" s="15" t="s">
        <v>4263</v>
      </c>
    </row>
    <row r="64" spans="1:4" ht="90" x14ac:dyDescent="0.25">
      <c r="A64" s="15">
        <v>1920802</v>
      </c>
      <c r="B64" s="15">
        <v>4</v>
      </c>
      <c r="C64" s="52" t="s">
        <v>2778</v>
      </c>
      <c r="D64" s="15">
        <v>11</v>
      </c>
    </row>
    <row r="65" spans="1:6" ht="45" x14ac:dyDescent="0.25">
      <c r="A65" s="15">
        <v>1920802</v>
      </c>
      <c r="B65" s="15">
        <v>5</v>
      </c>
      <c r="C65" s="52" t="s">
        <v>2779</v>
      </c>
      <c r="D65" s="15" t="s">
        <v>4158</v>
      </c>
    </row>
    <row r="66" spans="1:6" ht="45" x14ac:dyDescent="0.25">
      <c r="A66" s="15">
        <v>1920802</v>
      </c>
      <c r="B66" s="15">
        <v>6</v>
      </c>
      <c r="C66" s="52" t="s">
        <v>2780</v>
      </c>
      <c r="D66" s="15">
        <v>11</v>
      </c>
    </row>
    <row r="67" spans="1:6" ht="45" x14ac:dyDescent="0.25">
      <c r="A67" s="15">
        <v>1920802</v>
      </c>
      <c r="B67" s="15">
        <v>7</v>
      </c>
      <c r="C67" s="52" t="s">
        <v>2781</v>
      </c>
      <c r="D67" s="15" t="s">
        <v>4103</v>
      </c>
    </row>
    <row r="68" spans="1:6" ht="75" x14ac:dyDescent="0.25">
      <c r="A68" s="15">
        <v>1920802</v>
      </c>
      <c r="B68" s="15">
        <v>8</v>
      </c>
      <c r="C68" s="52" t="s">
        <v>2782</v>
      </c>
      <c r="D68" s="15" t="s">
        <v>4269</v>
      </c>
    </row>
    <row r="69" spans="1:6" ht="45" x14ac:dyDescent="0.25">
      <c r="A69" s="15">
        <v>1920802</v>
      </c>
      <c r="B69" s="15">
        <v>9</v>
      </c>
      <c r="C69" s="52" t="s">
        <v>2783</v>
      </c>
      <c r="D69" s="15" t="s">
        <v>4571</v>
      </c>
    </row>
    <row r="70" spans="1:6" ht="45" x14ac:dyDescent="0.25">
      <c r="A70" s="15">
        <v>1920802</v>
      </c>
      <c r="B70" s="15">
        <v>10</v>
      </c>
      <c r="C70" s="52" t="s">
        <v>2784</v>
      </c>
      <c r="D70" s="15" t="s">
        <v>4405</v>
      </c>
    </row>
    <row r="71" spans="1:6" ht="45" x14ac:dyDescent="0.25">
      <c r="A71" s="15">
        <v>1920802</v>
      </c>
      <c r="B71" s="15">
        <v>11</v>
      </c>
      <c r="C71" s="52" t="s">
        <v>2785</v>
      </c>
      <c r="D71" s="15" t="s">
        <v>4084</v>
      </c>
    </row>
    <row r="72" spans="1:6" ht="75" x14ac:dyDescent="0.25">
      <c r="A72" s="15">
        <v>2159483</v>
      </c>
      <c r="B72" s="15">
        <v>1</v>
      </c>
      <c r="C72" s="52" t="s">
        <v>2786</v>
      </c>
      <c r="D72" s="15" t="s">
        <v>4230</v>
      </c>
    </row>
    <row r="73" spans="1:6" ht="60" x14ac:dyDescent="0.25">
      <c r="A73" s="15">
        <v>2159483</v>
      </c>
      <c r="B73" s="15">
        <v>2</v>
      </c>
      <c r="C73" s="52" t="s">
        <v>2787</v>
      </c>
      <c r="D73" s="15" t="s">
        <v>4449</v>
      </c>
    </row>
    <row r="74" spans="1:6" ht="75" x14ac:dyDescent="0.25">
      <c r="A74" s="15">
        <v>2159483</v>
      </c>
      <c r="B74" s="15">
        <v>3</v>
      </c>
      <c r="C74" s="52" t="s">
        <v>2788</v>
      </c>
      <c r="D74" s="15" t="s">
        <v>4472</v>
      </c>
    </row>
    <row r="75" spans="1:6" ht="45" x14ac:dyDescent="0.25">
      <c r="A75" s="15">
        <v>2159483</v>
      </c>
      <c r="B75" s="15">
        <v>4</v>
      </c>
      <c r="C75" s="52" t="s">
        <v>2789</v>
      </c>
      <c r="D75" s="15" t="s">
        <v>4592</v>
      </c>
    </row>
    <row r="76" spans="1:6" ht="90" x14ac:dyDescent="0.25">
      <c r="A76" s="15">
        <v>2159483</v>
      </c>
      <c r="B76" s="15">
        <v>5</v>
      </c>
      <c r="C76" s="52" t="s">
        <v>2790</v>
      </c>
      <c r="D76" s="15" t="s">
        <v>4581</v>
      </c>
    </row>
    <row r="77" spans="1:6" ht="75" x14ac:dyDescent="0.25">
      <c r="A77" s="65">
        <v>2159483</v>
      </c>
      <c r="B77" s="15">
        <v>6</v>
      </c>
      <c r="C77" s="52" t="s">
        <v>2791</v>
      </c>
      <c r="D77" s="15" t="s">
        <v>4116</v>
      </c>
    </row>
    <row r="78" spans="1:6" ht="75" x14ac:dyDescent="0.25">
      <c r="A78" s="15">
        <v>2159483</v>
      </c>
      <c r="B78" s="15">
        <v>7</v>
      </c>
      <c r="C78" s="52" t="s">
        <v>2792</v>
      </c>
      <c r="D78" s="15" t="s">
        <v>4232</v>
      </c>
    </row>
    <row r="79" spans="1:6" ht="75" x14ac:dyDescent="0.25">
      <c r="A79" s="15">
        <v>2159483</v>
      </c>
      <c r="B79" s="15">
        <v>8</v>
      </c>
      <c r="C79" s="52" t="s">
        <v>2793</v>
      </c>
      <c r="D79" s="15" t="s">
        <v>4551</v>
      </c>
      <c r="E79" s="52" t="s">
        <v>2794</v>
      </c>
      <c r="F79" s="56" t="s">
        <v>4537</v>
      </c>
    </row>
    <row r="80" spans="1:6" ht="60" x14ac:dyDescent="0.25">
      <c r="A80" s="15">
        <v>2159483</v>
      </c>
      <c r="B80" s="15">
        <v>9</v>
      </c>
      <c r="C80" s="52" t="s">
        <v>2795</v>
      </c>
      <c r="D80" s="15" t="s">
        <v>4116</v>
      </c>
    </row>
    <row r="81" spans="1:6" ht="45" x14ac:dyDescent="0.25">
      <c r="A81" s="15">
        <v>2159483</v>
      </c>
      <c r="B81" s="15">
        <v>10</v>
      </c>
      <c r="C81" s="52" t="s">
        <v>2796</v>
      </c>
      <c r="D81" s="15" t="s">
        <v>4203</v>
      </c>
    </row>
    <row r="82" spans="1:6" ht="60" x14ac:dyDescent="0.25">
      <c r="A82" s="15">
        <v>2159483</v>
      </c>
      <c r="B82" s="15">
        <v>11</v>
      </c>
      <c r="C82" s="52" t="s">
        <v>2797</v>
      </c>
      <c r="D82" s="15" t="s">
        <v>4112</v>
      </c>
      <c r="E82" s="52" t="s">
        <v>2798</v>
      </c>
      <c r="F82" s="56" t="s">
        <v>4537</v>
      </c>
    </row>
    <row r="83" spans="1:6" ht="60" x14ac:dyDescent="0.25">
      <c r="A83" s="15">
        <v>2159483</v>
      </c>
      <c r="B83" s="15">
        <v>12</v>
      </c>
      <c r="C83" s="52" t="s">
        <v>2799</v>
      </c>
      <c r="D83" s="15" t="s">
        <v>4405</v>
      </c>
    </row>
    <row r="84" spans="1:6" ht="60" x14ac:dyDescent="0.25">
      <c r="A84" s="15">
        <v>2159483</v>
      </c>
      <c r="B84" s="15">
        <v>13</v>
      </c>
      <c r="C84" s="52" t="s">
        <v>2800</v>
      </c>
      <c r="D84" s="15" t="s">
        <v>4235</v>
      </c>
    </row>
    <row r="85" spans="1:6" ht="60" x14ac:dyDescent="0.25">
      <c r="A85" s="15">
        <v>2159483</v>
      </c>
      <c r="B85" s="15">
        <v>14</v>
      </c>
      <c r="C85" s="52" t="s">
        <v>2801</v>
      </c>
      <c r="D85" s="15" t="s">
        <v>4091</v>
      </c>
    </row>
    <row r="86" spans="1:6" ht="60" x14ac:dyDescent="0.25">
      <c r="A86" s="15">
        <v>2159483</v>
      </c>
      <c r="B86" s="15">
        <v>15</v>
      </c>
      <c r="C86" s="52" t="s">
        <v>2802</v>
      </c>
      <c r="D86" s="15" t="s">
        <v>4397</v>
      </c>
    </row>
    <row r="87" spans="1:6" ht="45" x14ac:dyDescent="0.25">
      <c r="A87" s="15">
        <v>2355431</v>
      </c>
      <c r="B87" s="15">
        <v>1</v>
      </c>
      <c r="C87" s="52" t="s">
        <v>2803</v>
      </c>
      <c r="D87" s="15" t="s">
        <v>4084</v>
      </c>
    </row>
    <row r="88" spans="1:6" ht="90" x14ac:dyDescent="0.25">
      <c r="A88" s="15">
        <v>2355431</v>
      </c>
      <c r="B88" s="15">
        <v>2</v>
      </c>
      <c r="C88" s="52" t="s">
        <v>2804</v>
      </c>
      <c r="D88" s="15" t="s">
        <v>4096</v>
      </c>
    </row>
    <row r="89" spans="1:6" ht="45" x14ac:dyDescent="0.25">
      <c r="A89" s="15">
        <v>2355431</v>
      </c>
      <c r="B89" s="15">
        <v>3</v>
      </c>
      <c r="C89" s="52" t="s">
        <v>2805</v>
      </c>
      <c r="D89" s="15" t="s">
        <v>4097</v>
      </c>
    </row>
    <row r="90" spans="1:6" ht="30" x14ac:dyDescent="0.25">
      <c r="A90" s="15">
        <v>2355431</v>
      </c>
      <c r="B90" s="15">
        <v>4</v>
      </c>
      <c r="C90" s="52" t="s">
        <v>2806</v>
      </c>
      <c r="D90" s="15" t="s">
        <v>4397</v>
      </c>
    </row>
    <row r="91" spans="1:6" ht="75" x14ac:dyDescent="0.25">
      <c r="A91" s="15">
        <v>2355431</v>
      </c>
      <c r="B91" s="15">
        <v>5</v>
      </c>
      <c r="C91" s="52" t="s">
        <v>2807</v>
      </c>
      <c r="D91" s="15" t="s">
        <v>4269</v>
      </c>
    </row>
    <row r="92" spans="1:6" ht="90" x14ac:dyDescent="0.25">
      <c r="A92" s="15">
        <v>2355431</v>
      </c>
      <c r="B92" s="15">
        <v>6</v>
      </c>
      <c r="C92" s="52" t="s">
        <v>2808</v>
      </c>
      <c r="D92" s="15" t="s">
        <v>4096</v>
      </c>
    </row>
    <row r="93" spans="1:6" ht="90" x14ac:dyDescent="0.25">
      <c r="A93" s="15">
        <v>2355431</v>
      </c>
      <c r="B93" s="15">
        <v>7</v>
      </c>
      <c r="C93" s="52" t="s">
        <v>2809</v>
      </c>
      <c r="D93" s="15" t="s">
        <v>4589</v>
      </c>
    </row>
    <row r="94" spans="1:6" ht="45" x14ac:dyDescent="0.25">
      <c r="A94" s="15">
        <v>2459513</v>
      </c>
      <c r="B94" s="15">
        <v>1</v>
      </c>
      <c r="C94" s="52" t="s">
        <v>2810</v>
      </c>
      <c r="D94" s="15" t="s">
        <v>4084</v>
      </c>
    </row>
    <row r="95" spans="1:6" ht="60" x14ac:dyDescent="0.25">
      <c r="A95" s="15">
        <v>2459513</v>
      </c>
      <c r="B95" s="15">
        <v>2</v>
      </c>
      <c r="C95" s="52" t="s">
        <v>2811</v>
      </c>
      <c r="D95" s="15" t="s">
        <v>4276</v>
      </c>
    </row>
    <row r="96" spans="1:6" ht="75" x14ac:dyDescent="0.25">
      <c r="A96" s="15">
        <v>2459513</v>
      </c>
      <c r="B96" s="15">
        <v>3</v>
      </c>
      <c r="C96" s="52" t="s">
        <v>2812</v>
      </c>
      <c r="D96" s="15" t="s">
        <v>4552</v>
      </c>
    </row>
    <row r="97" spans="1:4" ht="135" x14ac:dyDescent="0.25">
      <c r="A97" s="15">
        <v>2459513</v>
      </c>
      <c r="B97" s="15">
        <v>4</v>
      </c>
      <c r="C97" s="52" t="s">
        <v>2813</v>
      </c>
      <c r="D97" s="15">
        <v>11</v>
      </c>
    </row>
    <row r="98" spans="1:4" ht="30" x14ac:dyDescent="0.25">
      <c r="A98" s="15">
        <v>2459513</v>
      </c>
      <c r="B98" s="15">
        <v>5</v>
      </c>
      <c r="C98" s="52" t="s">
        <v>2814</v>
      </c>
      <c r="D98" s="15">
        <v>11</v>
      </c>
    </row>
    <row r="99" spans="1:4" ht="30" x14ac:dyDescent="0.25">
      <c r="A99" s="15">
        <v>2459513</v>
      </c>
      <c r="B99" s="15">
        <v>6</v>
      </c>
      <c r="C99" s="52" t="s">
        <v>2815</v>
      </c>
      <c r="D99" s="15" t="s">
        <v>4263</v>
      </c>
    </row>
    <row r="100" spans="1:4" ht="90" x14ac:dyDescent="0.25">
      <c r="A100" s="15">
        <v>2459513</v>
      </c>
      <c r="B100" s="15">
        <v>7</v>
      </c>
      <c r="C100" s="52" t="s">
        <v>2816</v>
      </c>
      <c r="D100" s="15" t="s">
        <v>4582</v>
      </c>
    </row>
    <row r="101" spans="1:4" ht="45" x14ac:dyDescent="0.25">
      <c r="A101" s="15">
        <v>2459513</v>
      </c>
      <c r="B101" s="15">
        <v>8</v>
      </c>
      <c r="C101" s="52" t="s">
        <v>2817</v>
      </c>
      <c r="D101" s="15" t="s">
        <v>4553</v>
      </c>
    </row>
    <row r="102" spans="1:4" ht="75" x14ac:dyDescent="0.25">
      <c r="A102" s="15">
        <v>2459513</v>
      </c>
      <c r="B102" s="15">
        <v>9</v>
      </c>
      <c r="C102" s="52" t="s">
        <v>2818</v>
      </c>
      <c r="D102" s="15" t="s">
        <v>4572</v>
      </c>
    </row>
    <row r="103" spans="1:4" ht="60" x14ac:dyDescent="0.25">
      <c r="A103" s="15">
        <v>2459513</v>
      </c>
      <c r="B103" s="15">
        <v>10</v>
      </c>
      <c r="C103" s="52" t="s">
        <v>2819</v>
      </c>
      <c r="D103" s="15" t="s">
        <v>4593</v>
      </c>
    </row>
    <row r="104" spans="1:4" ht="60" x14ac:dyDescent="0.25">
      <c r="A104" s="15">
        <v>2459513</v>
      </c>
      <c r="B104" s="15">
        <v>11</v>
      </c>
      <c r="C104" s="52" t="s">
        <v>2820</v>
      </c>
      <c r="D104" s="15" t="s">
        <v>4147</v>
      </c>
    </row>
    <row r="105" spans="1:4" ht="45" x14ac:dyDescent="0.25">
      <c r="A105" s="15">
        <v>2459513</v>
      </c>
      <c r="B105" s="15">
        <v>12</v>
      </c>
      <c r="C105" s="52" t="s">
        <v>2821</v>
      </c>
      <c r="D105" s="15" t="s">
        <v>4594</v>
      </c>
    </row>
    <row r="106" spans="1:4" ht="45" x14ac:dyDescent="0.25">
      <c r="A106" s="15">
        <v>2878729</v>
      </c>
      <c r="B106" s="15">
        <v>1</v>
      </c>
      <c r="C106" s="52" t="s">
        <v>2822</v>
      </c>
      <c r="D106" s="15" t="s">
        <v>4084</v>
      </c>
    </row>
    <row r="107" spans="1:4" ht="45" x14ac:dyDescent="0.25">
      <c r="A107" s="15">
        <v>2878729</v>
      </c>
      <c r="B107" s="15">
        <v>2</v>
      </c>
      <c r="C107" s="52" t="s">
        <v>2823</v>
      </c>
      <c r="D107" s="15" t="s">
        <v>4125</v>
      </c>
    </row>
    <row r="108" spans="1:4" ht="60" x14ac:dyDescent="0.25">
      <c r="A108" s="15">
        <v>2878729</v>
      </c>
      <c r="B108" s="15">
        <v>3</v>
      </c>
      <c r="C108" s="52" t="s">
        <v>2824</v>
      </c>
      <c r="D108" s="15" t="s">
        <v>4117</v>
      </c>
    </row>
    <row r="109" spans="1:4" ht="75" x14ac:dyDescent="0.25">
      <c r="A109" s="15">
        <v>2878729</v>
      </c>
      <c r="B109" s="15">
        <v>4</v>
      </c>
      <c r="C109" s="52" t="s">
        <v>2825</v>
      </c>
      <c r="D109" s="15" t="s">
        <v>4083</v>
      </c>
    </row>
    <row r="110" spans="1:4" ht="60" x14ac:dyDescent="0.25">
      <c r="A110" s="15">
        <v>2878729</v>
      </c>
      <c r="B110" s="15">
        <v>5</v>
      </c>
      <c r="C110" s="52" t="s">
        <v>2826</v>
      </c>
      <c r="D110" s="15" t="s">
        <v>4158</v>
      </c>
    </row>
    <row r="111" spans="1:4" ht="45" x14ac:dyDescent="0.25">
      <c r="A111" s="15">
        <v>2878729</v>
      </c>
      <c r="B111" s="15">
        <v>6</v>
      </c>
      <c r="C111" s="52" t="s">
        <v>2827</v>
      </c>
      <c r="D111" s="15" t="s">
        <v>4083</v>
      </c>
    </row>
    <row r="112" spans="1:4" ht="45" x14ac:dyDescent="0.25">
      <c r="A112" s="15">
        <v>2878729</v>
      </c>
      <c r="B112" s="15">
        <v>7</v>
      </c>
      <c r="C112" s="52" t="s">
        <v>2828</v>
      </c>
      <c r="D112" s="15" t="s">
        <v>4144</v>
      </c>
    </row>
    <row r="113" spans="1:6" ht="75" x14ac:dyDescent="0.25">
      <c r="A113" s="15">
        <v>2878729</v>
      </c>
      <c r="B113" s="15">
        <v>8</v>
      </c>
      <c r="C113" s="52" t="s">
        <v>2829</v>
      </c>
      <c r="D113" s="15">
        <v>11</v>
      </c>
    </row>
    <row r="114" spans="1:6" ht="45" x14ac:dyDescent="0.25">
      <c r="A114" s="15">
        <v>2878729</v>
      </c>
      <c r="B114" s="15">
        <v>9</v>
      </c>
      <c r="C114" s="52" t="s">
        <v>2830</v>
      </c>
      <c r="D114" s="15" t="s">
        <v>4595</v>
      </c>
    </row>
    <row r="115" spans="1:6" ht="30" x14ac:dyDescent="0.25">
      <c r="A115" s="15">
        <v>2878729</v>
      </c>
      <c r="B115" s="15">
        <v>10</v>
      </c>
      <c r="C115" s="52" t="s">
        <v>2831</v>
      </c>
      <c r="D115" s="15" t="s">
        <v>4412</v>
      </c>
    </row>
    <row r="116" spans="1:6" ht="60" x14ac:dyDescent="0.25">
      <c r="A116" s="15">
        <v>2878729</v>
      </c>
      <c r="B116" s="15">
        <v>11</v>
      </c>
      <c r="C116" s="52" t="s">
        <v>2832</v>
      </c>
      <c r="D116" s="15" t="s">
        <v>4409</v>
      </c>
    </row>
    <row r="117" spans="1:6" ht="30" x14ac:dyDescent="0.25">
      <c r="A117" s="15">
        <v>2878729</v>
      </c>
      <c r="B117" s="15">
        <v>12</v>
      </c>
      <c r="C117" s="52" t="s">
        <v>2833</v>
      </c>
      <c r="D117" s="15" t="s">
        <v>4595</v>
      </c>
    </row>
    <row r="118" spans="1:6" ht="45" x14ac:dyDescent="0.25">
      <c r="A118" s="15">
        <v>2878729</v>
      </c>
      <c r="B118" s="15">
        <v>13</v>
      </c>
      <c r="C118" s="52" t="s">
        <v>2834</v>
      </c>
      <c r="D118" s="15" t="s">
        <v>4346</v>
      </c>
    </row>
    <row r="119" spans="1:6" ht="150" x14ac:dyDescent="0.25">
      <c r="A119" s="15">
        <v>2878729</v>
      </c>
      <c r="B119" s="15">
        <v>14</v>
      </c>
      <c r="C119" s="52" t="s">
        <v>2835</v>
      </c>
      <c r="D119" s="15" t="s">
        <v>4554</v>
      </c>
      <c r="E119" s="52" t="s">
        <v>2836</v>
      </c>
      <c r="F119" s="56" t="s">
        <v>4583</v>
      </c>
    </row>
    <row r="120" spans="1:6" ht="90" x14ac:dyDescent="0.25">
      <c r="A120" s="15">
        <v>2878729</v>
      </c>
      <c r="B120" s="15">
        <v>15</v>
      </c>
      <c r="C120" s="52" t="s">
        <v>2837</v>
      </c>
      <c r="D120" s="15" t="s">
        <v>4573</v>
      </c>
    </row>
    <row r="121" spans="1:6" ht="75" x14ac:dyDescent="0.25">
      <c r="A121" s="15">
        <v>2878729</v>
      </c>
      <c r="B121" s="15">
        <v>16</v>
      </c>
      <c r="C121" s="52" t="s">
        <v>2838</v>
      </c>
      <c r="D121" s="15" t="s">
        <v>4481</v>
      </c>
    </row>
    <row r="122" spans="1:6" ht="105" x14ac:dyDescent="0.25">
      <c r="A122" s="15">
        <v>2878729</v>
      </c>
      <c r="B122" s="15">
        <v>17</v>
      </c>
      <c r="C122" s="52" t="s">
        <v>2839</v>
      </c>
      <c r="D122" s="15" t="s">
        <v>4574</v>
      </c>
    </row>
    <row r="123" spans="1:6" ht="30" x14ac:dyDescent="0.25">
      <c r="A123" s="15">
        <v>2888096</v>
      </c>
      <c r="B123" s="15">
        <v>1</v>
      </c>
      <c r="C123" s="52" t="s">
        <v>2840</v>
      </c>
      <c r="D123" s="15" t="s">
        <v>4088</v>
      </c>
    </row>
    <row r="124" spans="1:6" ht="75" x14ac:dyDescent="0.25">
      <c r="A124" s="15">
        <v>2888096</v>
      </c>
      <c r="B124" s="15">
        <v>2</v>
      </c>
      <c r="C124" s="52" t="s">
        <v>2841</v>
      </c>
      <c r="D124" s="15" t="s">
        <v>4555</v>
      </c>
    </row>
    <row r="125" spans="1:6" ht="60" x14ac:dyDescent="0.25">
      <c r="A125" s="15">
        <v>2888096</v>
      </c>
      <c r="B125" s="15">
        <v>3</v>
      </c>
      <c r="C125" s="52" t="s">
        <v>2842</v>
      </c>
      <c r="D125" s="15" t="s">
        <v>4575</v>
      </c>
    </row>
    <row r="126" spans="1:6" ht="75" x14ac:dyDescent="0.25">
      <c r="A126" s="15">
        <v>2888096</v>
      </c>
      <c r="B126" s="15">
        <v>4</v>
      </c>
      <c r="C126" s="52" t="s">
        <v>2843</v>
      </c>
      <c r="D126" s="15" t="s">
        <v>4082</v>
      </c>
    </row>
    <row r="127" spans="1:6" ht="90" x14ac:dyDescent="0.25">
      <c r="A127" s="15">
        <v>2888096</v>
      </c>
      <c r="B127" s="15">
        <v>5</v>
      </c>
      <c r="C127" s="52" t="s">
        <v>2844</v>
      </c>
      <c r="D127" s="15" t="s">
        <v>4596</v>
      </c>
    </row>
    <row r="128" spans="1:6" ht="75" x14ac:dyDescent="0.25">
      <c r="A128" s="15">
        <v>2888096</v>
      </c>
      <c r="B128" s="15">
        <v>6</v>
      </c>
      <c r="C128" s="52" t="s">
        <v>2845</v>
      </c>
      <c r="D128" s="15" t="s">
        <v>4556</v>
      </c>
    </row>
    <row r="129" spans="1:6" ht="60" x14ac:dyDescent="0.25">
      <c r="A129" s="15">
        <v>2888096</v>
      </c>
      <c r="B129" s="15">
        <v>7</v>
      </c>
      <c r="C129" s="52" t="s">
        <v>2846</v>
      </c>
      <c r="D129" s="15" t="s">
        <v>4507</v>
      </c>
      <c r="E129" s="52" t="s">
        <v>2847</v>
      </c>
      <c r="F129" s="56" t="s">
        <v>4584</v>
      </c>
    </row>
    <row r="130" spans="1:6" ht="30" x14ac:dyDescent="0.25">
      <c r="A130" s="15">
        <v>3046816</v>
      </c>
      <c r="B130" s="15">
        <v>1</v>
      </c>
      <c r="C130" s="52" t="s">
        <v>2848</v>
      </c>
      <c r="D130" s="15" t="s">
        <v>4084</v>
      </c>
    </row>
    <row r="131" spans="1:6" ht="75" x14ac:dyDescent="0.25">
      <c r="A131" s="15">
        <v>3046816</v>
      </c>
      <c r="B131" s="15">
        <v>2</v>
      </c>
      <c r="C131" s="52" t="s">
        <v>2849</v>
      </c>
      <c r="D131" s="15" t="s">
        <v>4125</v>
      </c>
    </row>
    <row r="132" spans="1:6" ht="60" x14ac:dyDescent="0.25">
      <c r="A132" s="15">
        <v>3046816</v>
      </c>
      <c r="B132" s="15">
        <v>3</v>
      </c>
      <c r="C132" s="52" t="s">
        <v>2850</v>
      </c>
      <c r="D132" s="15" t="s">
        <v>4082</v>
      </c>
    </row>
    <row r="133" spans="1:6" ht="45" x14ac:dyDescent="0.25">
      <c r="A133" s="15">
        <v>3046816</v>
      </c>
      <c r="B133" s="15">
        <v>4</v>
      </c>
      <c r="C133" s="52" t="s">
        <v>2851</v>
      </c>
      <c r="D133" s="15" t="s">
        <v>4597</v>
      </c>
    </row>
    <row r="134" spans="1:6" ht="45" x14ac:dyDescent="0.25">
      <c r="A134" s="15">
        <v>3046816</v>
      </c>
      <c r="B134" s="15">
        <v>5</v>
      </c>
      <c r="C134" s="52" t="s">
        <v>2852</v>
      </c>
      <c r="D134" s="15" t="s">
        <v>4261</v>
      </c>
    </row>
    <row r="135" spans="1:6" ht="45" x14ac:dyDescent="0.25">
      <c r="A135" s="15">
        <v>3046816</v>
      </c>
      <c r="B135" s="15">
        <v>6</v>
      </c>
      <c r="C135" s="52" t="s">
        <v>2853</v>
      </c>
      <c r="D135" s="15" t="s">
        <v>4261</v>
      </c>
    </row>
    <row r="136" spans="1:6" ht="45" x14ac:dyDescent="0.25">
      <c r="A136" s="15">
        <v>3046816</v>
      </c>
      <c r="B136" s="15">
        <v>7</v>
      </c>
      <c r="C136" s="52" t="s">
        <v>2854</v>
      </c>
      <c r="D136" s="15" t="s">
        <v>4445</v>
      </c>
    </row>
    <row r="137" spans="1:6" ht="75" x14ac:dyDescent="0.25">
      <c r="A137" s="15">
        <v>3046816</v>
      </c>
      <c r="B137" s="15">
        <v>8</v>
      </c>
      <c r="C137" s="52" t="s">
        <v>2855</v>
      </c>
      <c r="D137" s="15" t="s">
        <v>4598</v>
      </c>
    </row>
    <row r="138" spans="1:6" ht="60" x14ac:dyDescent="0.25">
      <c r="A138" s="15">
        <v>3060191</v>
      </c>
      <c r="B138" s="15">
        <v>1</v>
      </c>
      <c r="C138" s="52" t="s">
        <v>2856</v>
      </c>
      <c r="D138" s="15" t="s">
        <v>4084</v>
      </c>
    </row>
    <row r="139" spans="1:6" ht="90" x14ac:dyDescent="0.25">
      <c r="A139" s="15">
        <v>3060191</v>
      </c>
      <c r="B139" s="15">
        <v>3</v>
      </c>
      <c r="C139" s="52" t="s">
        <v>2857</v>
      </c>
      <c r="D139" s="15" t="s">
        <v>4369</v>
      </c>
    </row>
    <row r="140" spans="1:6" ht="120" x14ac:dyDescent="0.25">
      <c r="A140" s="15">
        <v>3060191</v>
      </c>
      <c r="B140" s="15">
        <v>5</v>
      </c>
      <c r="C140" s="52" t="s">
        <v>2858</v>
      </c>
      <c r="D140" s="15" t="s">
        <v>4103</v>
      </c>
    </row>
    <row r="141" spans="1:6" ht="75" x14ac:dyDescent="0.25">
      <c r="A141" s="15">
        <v>3060191</v>
      </c>
      <c r="B141" s="15">
        <v>6</v>
      </c>
      <c r="C141" s="52" t="s">
        <v>2859</v>
      </c>
      <c r="D141" s="15" t="s">
        <v>4393</v>
      </c>
    </row>
    <row r="142" spans="1:6" ht="60" x14ac:dyDescent="0.25">
      <c r="A142" s="15">
        <v>3060191</v>
      </c>
      <c r="B142" s="15">
        <v>8</v>
      </c>
      <c r="C142" s="52" t="s">
        <v>2860</v>
      </c>
      <c r="D142" s="15" t="s">
        <v>4089</v>
      </c>
    </row>
    <row r="143" spans="1:6" x14ac:dyDescent="0.25">
      <c r="A143" s="15">
        <v>3060191</v>
      </c>
      <c r="B143" s="15">
        <v>9</v>
      </c>
      <c r="C143" s="52" t="s">
        <v>2861</v>
      </c>
      <c r="D143" s="15" t="s">
        <v>4557</v>
      </c>
    </row>
    <row r="144" spans="1:6" ht="60" x14ac:dyDescent="0.25">
      <c r="A144" s="15">
        <v>3060191</v>
      </c>
      <c r="B144" s="15">
        <v>10</v>
      </c>
      <c r="C144" s="52" t="s">
        <v>2862</v>
      </c>
      <c r="D144" s="15" t="s">
        <v>4230</v>
      </c>
      <c r="E144" s="52" t="s">
        <v>2863</v>
      </c>
      <c r="F144" s="15" t="s">
        <v>4331</v>
      </c>
    </row>
    <row r="145" spans="1:4" ht="60" x14ac:dyDescent="0.25">
      <c r="A145" s="15">
        <v>3060191</v>
      </c>
      <c r="B145" s="15">
        <v>12</v>
      </c>
      <c r="C145" s="52" t="s">
        <v>2864</v>
      </c>
      <c r="D145" s="15" t="s">
        <v>4220</v>
      </c>
    </row>
    <row r="146" spans="1:4" ht="45" x14ac:dyDescent="0.25">
      <c r="A146" s="15">
        <v>3060191</v>
      </c>
      <c r="B146" s="15">
        <v>13</v>
      </c>
      <c r="C146" s="52" t="s">
        <v>2865</v>
      </c>
      <c r="D146" s="15" t="s">
        <v>4077</v>
      </c>
    </row>
    <row r="147" spans="1:4" ht="30" x14ac:dyDescent="0.25">
      <c r="A147" s="15">
        <v>3060191</v>
      </c>
      <c r="B147" s="15">
        <v>14</v>
      </c>
      <c r="C147" s="52" t="s">
        <v>2866</v>
      </c>
      <c r="D147" s="15" t="s">
        <v>4077</v>
      </c>
    </row>
    <row r="148" spans="1:4" ht="30" x14ac:dyDescent="0.25">
      <c r="A148" s="15">
        <v>3063727</v>
      </c>
      <c r="B148" s="15">
        <v>1</v>
      </c>
      <c r="C148" s="52" t="s">
        <v>2867</v>
      </c>
      <c r="D148" s="15" t="s">
        <v>4599</v>
      </c>
    </row>
    <row r="149" spans="1:4" ht="75" x14ac:dyDescent="0.25">
      <c r="A149" s="15">
        <v>3063727</v>
      </c>
      <c r="B149" s="15">
        <v>2</v>
      </c>
      <c r="C149" s="52" t="s">
        <v>2868</v>
      </c>
      <c r="D149" s="15" t="s">
        <v>4427</v>
      </c>
    </row>
    <row r="150" spans="1:4" ht="90" x14ac:dyDescent="0.25">
      <c r="A150" s="15">
        <v>3063727</v>
      </c>
      <c r="B150" s="15">
        <v>3</v>
      </c>
      <c r="C150" s="52" t="s">
        <v>2869</v>
      </c>
      <c r="D150" s="15" t="s">
        <v>4082</v>
      </c>
    </row>
    <row r="151" spans="1:4" ht="60" x14ac:dyDescent="0.25">
      <c r="A151" s="15">
        <v>3063727</v>
      </c>
      <c r="B151" s="15">
        <v>4</v>
      </c>
      <c r="C151" s="52" t="s">
        <v>2870</v>
      </c>
      <c r="D151" s="15" t="s">
        <v>4126</v>
      </c>
    </row>
    <row r="152" spans="1:4" ht="75" x14ac:dyDescent="0.25">
      <c r="A152" s="15">
        <v>3063727</v>
      </c>
      <c r="B152" s="15">
        <v>5</v>
      </c>
      <c r="C152" s="52" t="s">
        <v>2871</v>
      </c>
      <c r="D152" s="15" t="s">
        <v>4096</v>
      </c>
    </row>
    <row r="153" spans="1:4" ht="60" x14ac:dyDescent="0.25">
      <c r="A153" s="15">
        <v>3063727</v>
      </c>
      <c r="B153" s="15">
        <v>6</v>
      </c>
      <c r="C153" s="52" t="s">
        <v>2872</v>
      </c>
      <c r="D153" s="15" t="s">
        <v>4406</v>
      </c>
    </row>
    <row r="154" spans="1:4" ht="75" x14ac:dyDescent="0.25">
      <c r="A154" s="15">
        <v>3063727</v>
      </c>
      <c r="B154" s="15">
        <v>7</v>
      </c>
      <c r="C154" s="52" t="s">
        <v>2873</v>
      </c>
      <c r="D154" s="15" t="s">
        <v>4077</v>
      </c>
    </row>
    <row r="155" spans="1:4" ht="45" x14ac:dyDescent="0.25">
      <c r="A155" s="15">
        <v>3063727</v>
      </c>
      <c r="B155" s="15">
        <v>8</v>
      </c>
      <c r="C155" s="52" t="s">
        <v>2874</v>
      </c>
      <c r="D155" s="15" t="s">
        <v>4112</v>
      </c>
    </row>
    <row r="156" spans="1:4" ht="60" x14ac:dyDescent="0.25">
      <c r="A156" s="15">
        <v>3063727</v>
      </c>
      <c r="B156" s="15">
        <v>9</v>
      </c>
      <c r="C156" s="52" t="s">
        <v>2875</v>
      </c>
      <c r="D156" s="15" t="s">
        <v>4600</v>
      </c>
    </row>
    <row r="157" spans="1:4" ht="45" x14ac:dyDescent="0.25">
      <c r="A157" s="15">
        <v>3111514</v>
      </c>
      <c r="B157" s="15">
        <v>1</v>
      </c>
      <c r="C157" s="52" t="s">
        <v>2876</v>
      </c>
      <c r="D157" s="15" t="s">
        <v>4599</v>
      </c>
    </row>
    <row r="158" spans="1:4" ht="60" x14ac:dyDescent="0.25">
      <c r="A158" s="15">
        <v>3111514</v>
      </c>
      <c r="B158" s="15">
        <v>2</v>
      </c>
      <c r="C158" s="52" t="s">
        <v>2877</v>
      </c>
      <c r="D158" s="15" t="s">
        <v>4579</v>
      </c>
    </row>
    <row r="159" spans="1:4" x14ac:dyDescent="0.25">
      <c r="A159" s="15">
        <v>3111514</v>
      </c>
      <c r="B159" s="15">
        <v>3</v>
      </c>
      <c r="C159" s="52" t="s">
        <v>2878</v>
      </c>
      <c r="D159" s="15" t="s">
        <v>4076</v>
      </c>
    </row>
    <row r="160" spans="1:4" ht="45" x14ac:dyDescent="0.25">
      <c r="A160" s="15">
        <v>3111514</v>
      </c>
      <c r="B160" s="15">
        <v>4</v>
      </c>
      <c r="C160" s="52" t="s">
        <v>2879</v>
      </c>
      <c r="D160" s="15" t="s">
        <v>4076</v>
      </c>
    </row>
    <row r="161" spans="1:6" ht="45" x14ac:dyDescent="0.25">
      <c r="A161" s="15">
        <v>3111514</v>
      </c>
      <c r="B161" s="15">
        <v>5</v>
      </c>
      <c r="C161" s="52" t="s">
        <v>2880</v>
      </c>
      <c r="D161" s="15" t="s">
        <v>4103</v>
      </c>
    </row>
    <row r="162" spans="1:6" ht="75" x14ac:dyDescent="0.25">
      <c r="A162" s="15">
        <v>3111514</v>
      </c>
      <c r="B162" s="15">
        <v>6</v>
      </c>
      <c r="C162" s="52" t="s">
        <v>2881</v>
      </c>
      <c r="D162" s="15" t="s">
        <v>4082</v>
      </c>
    </row>
    <row r="163" spans="1:6" ht="30" x14ac:dyDescent="0.25">
      <c r="A163" s="15">
        <v>3111514</v>
      </c>
      <c r="B163" s="15">
        <v>7</v>
      </c>
      <c r="C163" s="52" t="s">
        <v>2882</v>
      </c>
      <c r="D163" s="15" t="s">
        <v>4126</v>
      </c>
    </row>
    <row r="164" spans="1:6" ht="75" x14ac:dyDescent="0.25">
      <c r="A164" s="15">
        <v>3111514</v>
      </c>
      <c r="B164" s="15">
        <v>8</v>
      </c>
      <c r="C164" s="52" t="s">
        <v>2883</v>
      </c>
      <c r="D164" s="15" t="s">
        <v>4158</v>
      </c>
    </row>
    <row r="165" spans="1:6" ht="90" x14ac:dyDescent="0.25">
      <c r="A165" s="15">
        <v>3111514</v>
      </c>
      <c r="B165" s="15">
        <v>9</v>
      </c>
      <c r="C165" s="52" t="s">
        <v>2884</v>
      </c>
      <c r="D165" s="15" t="s">
        <v>4136</v>
      </c>
      <c r="E165" s="52" t="s">
        <v>2885</v>
      </c>
      <c r="F165" s="15" t="s">
        <v>4243</v>
      </c>
    </row>
    <row r="166" spans="1:6" ht="60" x14ac:dyDescent="0.25">
      <c r="A166" s="15">
        <v>3111514</v>
      </c>
      <c r="B166" s="15">
        <v>10</v>
      </c>
      <c r="C166" s="52" t="s">
        <v>2886</v>
      </c>
      <c r="D166" s="15" t="s">
        <v>4142</v>
      </c>
    </row>
    <row r="167" spans="1:6" ht="105" x14ac:dyDescent="0.25">
      <c r="A167" s="15">
        <v>3111514</v>
      </c>
      <c r="B167" s="15">
        <v>11</v>
      </c>
      <c r="C167" s="52" t="s">
        <v>2887</v>
      </c>
      <c r="D167" s="15" t="s">
        <v>4136</v>
      </c>
    </row>
    <row r="168" spans="1:6" ht="75" x14ac:dyDescent="0.25">
      <c r="A168" s="15">
        <v>3111514</v>
      </c>
      <c r="B168" s="15">
        <v>12</v>
      </c>
      <c r="C168" s="52" t="s">
        <v>2888</v>
      </c>
      <c r="D168" s="15" t="s">
        <v>4230</v>
      </c>
    </row>
    <row r="169" spans="1:6" ht="30" x14ac:dyDescent="0.25">
      <c r="A169" s="15">
        <v>3243915</v>
      </c>
      <c r="B169" s="15">
        <v>1</v>
      </c>
      <c r="C169" s="52" t="s">
        <v>2889</v>
      </c>
      <c r="D169" s="15" t="s">
        <v>4147</v>
      </c>
    </row>
    <row r="170" spans="1:6" ht="75" x14ac:dyDescent="0.25">
      <c r="A170" s="15">
        <v>3243915</v>
      </c>
      <c r="B170" s="15">
        <v>2</v>
      </c>
      <c r="C170" s="52" t="s">
        <v>2890</v>
      </c>
      <c r="D170" s="15" t="s">
        <v>4288</v>
      </c>
    </row>
    <row r="171" spans="1:6" ht="90" x14ac:dyDescent="0.25">
      <c r="A171" s="15">
        <v>3243915</v>
      </c>
      <c r="B171" s="15">
        <v>3</v>
      </c>
      <c r="C171" s="52" t="s">
        <v>2891</v>
      </c>
      <c r="D171" s="15" t="s">
        <v>4601</v>
      </c>
    </row>
    <row r="172" spans="1:6" ht="90" x14ac:dyDescent="0.25">
      <c r="A172" s="15">
        <v>3243915</v>
      </c>
      <c r="B172" s="15">
        <v>4</v>
      </c>
      <c r="C172" s="52" t="s">
        <v>2892</v>
      </c>
      <c r="D172" s="15">
        <v>11</v>
      </c>
    </row>
    <row r="173" spans="1:6" ht="30" x14ac:dyDescent="0.25">
      <c r="A173" s="15">
        <v>3243915</v>
      </c>
      <c r="B173" s="15">
        <v>5</v>
      </c>
      <c r="C173" s="52" t="s">
        <v>2893</v>
      </c>
      <c r="D173" s="15" t="s">
        <v>4263</v>
      </c>
    </row>
    <row r="174" spans="1:6" ht="60" x14ac:dyDescent="0.25">
      <c r="A174" s="15">
        <v>3243915</v>
      </c>
      <c r="B174" s="15">
        <v>6</v>
      </c>
      <c r="C174" s="52" t="s">
        <v>2894</v>
      </c>
      <c r="D174" s="15" t="s">
        <v>4576</v>
      </c>
    </row>
    <row r="175" spans="1:6" ht="45" x14ac:dyDescent="0.25">
      <c r="A175" s="15">
        <v>3243915</v>
      </c>
      <c r="B175" s="15">
        <v>7</v>
      </c>
      <c r="C175" s="52" t="s">
        <v>2895</v>
      </c>
      <c r="D175" s="15" t="s">
        <v>4577</v>
      </c>
      <c r="E175" s="52" t="s">
        <v>2896</v>
      </c>
      <c r="F175" s="56" t="s">
        <v>4185</v>
      </c>
    </row>
    <row r="176" spans="1:6" ht="120" x14ac:dyDescent="0.25">
      <c r="A176" s="15">
        <v>3243915</v>
      </c>
      <c r="B176" s="15">
        <v>8</v>
      </c>
      <c r="C176" s="52" t="s">
        <v>2897</v>
      </c>
      <c r="D176" s="15" t="s">
        <v>4312</v>
      </c>
    </row>
    <row r="177" spans="1:4" ht="90" x14ac:dyDescent="0.25">
      <c r="A177" s="15">
        <v>3243915</v>
      </c>
      <c r="B177" s="15">
        <v>9</v>
      </c>
      <c r="C177" s="52" t="s">
        <v>2898</v>
      </c>
      <c r="D177" s="15" t="s">
        <v>4602</v>
      </c>
    </row>
    <row r="178" spans="1:4" ht="60" x14ac:dyDescent="0.25">
      <c r="A178" s="15">
        <v>3243915</v>
      </c>
      <c r="B178" s="15">
        <v>10</v>
      </c>
      <c r="C178" s="52" t="s">
        <v>2899</v>
      </c>
      <c r="D178" s="15" t="s">
        <v>4230</v>
      </c>
    </row>
    <row r="179" spans="1:4" ht="45" x14ac:dyDescent="0.25">
      <c r="A179" s="15">
        <v>3401099</v>
      </c>
      <c r="B179" s="15">
        <v>1</v>
      </c>
      <c r="C179" s="52" t="s">
        <v>2900</v>
      </c>
      <c r="D179" s="15" t="s">
        <v>4084</v>
      </c>
    </row>
    <row r="180" spans="1:4" ht="60" x14ac:dyDescent="0.25">
      <c r="A180" s="15">
        <v>3401099</v>
      </c>
      <c r="B180" s="15">
        <v>2</v>
      </c>
      <c r="C180" s="52" t="s">
        <v>2901</v>
      </c>
      <c r="D180" s="15" t="s">
        <v>4295</v>
      </c>
    </row>
    <row r="181" spans="1:4" ht="165" x14ac:dyDescent="0.25">
      <c r="A181" s="15">
        <v>3401099</v>
      </c>
      <c r="B181" s="15">
        <v>3</v>
      </c>
      <c r="C181" s="52" t="s">
        <v>2902</v>
      </c>
      <c r="D181" s="15" t="s">
        <v>4158</v>
      </c>
    </row>
    <row r="182" spans="1:4" ht="30" x14ac:dyDescent="0.25">
      <c r="A182" s="15">
        <v>3401099</v>
      </c>
      <c r="B182" s="15">
        <v>4</v>
      </c>
      <c r="C182" s="52" t="s">
        <v>2903</v>
      </c>
      <c r="D182" s="15" t="s">
        <v>4126</v>
      </c>
    </row>
    <row r="183" spans="1:4" ht="30" x14ac:dyDescent="0.25">
      <c r="A183" s="15">
        <v>3401099</v>
      </c>
      <c r="B183" s="15">
        <v>5</v>
      </c>
      <c r="C183" s="52" t="s">
        <v>2904</v>
      </c>
      <c r="D183" s="15" t="s">
        <v>4103</v>
      </c>
    </row>
    <row r="184" spans="1:4" ht="45" x14ac:dyDescent="0.25">
      <c r="A184" s="15">
        <v>3401099</v>
      </c>
      <c r="B184" s="15">
        <v>6</v>
      </c>
      <c r="C184" s="52" t="s">
        <v>2905</v>
      </c>
      <c r="D184" s="15" t="s">
        <v>4112</v>
      </c>
    </row>
    <row r="185" spans="1:4" ht="60" x14ac:dyDescent="0.25">
      <c r="A185" s="15">
        <v>3401099</v>
      </c>
      <c r="B185" s="15">
        <v>7</v>
      </c>
      <c r="C185" s="52" t="s">
        <v>2906</v>
      </c>
      <c r="D185" s="15" t="s">
        <v>4194</v>
      </c>
    </row>
    <row r="186" spans="1:4" ht="45" x14ac:dyDescent="0.25">
      <c r="A186" s="15">
        <v>3401099</v>
      </c>
      <c r="B186" s="15">
        <v>8</v>
      </c>
      <c r="C186" s="52" t="s">
        <v>2907</v>
      </c>
      <c r="D186" s="15" t="s">
        <v>4194</v>
      </c>
    </row>
    <row r="187" spans="1:4" ht="60" x14ac:dyDescent="0.25">
      <c r="A187" s="15">
        <v>3401099</v>
      </c>
      <c r="B187" s="15">
        <v>9</v>
      </c>
      <c r="C187" s="52" t="s">
        <v>2908</v>
      </c>
      <c r="D187" s="15" t="s">
        <v>4090</v>
      </c>
    </row>
    <row r="188" spans="1:4" ht="105" x14ac:dyDescent="0.25">
      <c r="A188" s="15">
        <v>3401099</v>
      </c>
      <c r="B188" s="15">
        <v>10</v>
      </c>
      <c r="C188" s="52" t="s">
        <v>2909</v>
      </c>
      <c r="D188" s="15" t="s">
        <v>4578</v>
      </c>
    </row>
    <row r="189" spans="1:4" ht="60" x14ac:dyDescent="0.25">
      <c r="A189" s="15">
        <v>3401099</v>
      </c>
      <c r="B189" s="15">
        <v>11</v>
      </c>
      <c r="C189" s="52" t="s">
        <v>2910</v>
      </c>
      <c r="D189" s="15" t="s">
        <v>4096</v>
      </c>
    </row>
    <row r="190" spans="1:4" ht="30" x14ac:dyDescent="0.25">
      <c r="A190" s="15">
        <v>6367578</v>
      </c>
      <c r="B190" s="15">
        <v>1</v>
      </c>
      <c r="C190" s="52" t="s">
        <v>2911</v>
      </c>
      <c r="D190" s="15" t="s">
        <v>4084</v>
      </c>
    </row>
    <row r="191" spans="1:4" ht="105" x14ac:dyDescent="0.25">
      <c r="A191" s="15">
        <v>6367578</v>
      </c>
      <c r="B191" s="15">
        <v>2</v>
      </c>
      <c r="C191" s="52" t="s">
        <v>2912</v>
      </c>
      <c r="D191" s="15" t="s">
        <v>4103</v>
      </c>
    </row>
    <row r="192" spans="1:4" ht="75" x14ac:dyDescent="0.25">
      <c r="A192" s="15">
        <v>6367578</v>
      </c>
      <c r="B192" s="15">
        <v>3</v>
      </c>
      <c r="C192" s="52" t="s">
        <v>2913</v>
      </c>
      <c r="D192" s="15" t="s">
        <v>4079</v>
      </c>
    </row>
    <row r="193" spans="1:6" ht="30" x14ac:dyDescent="0.25">
      <c r="A193" s="15">
        <v>6367578</v>
      </c>
      <c r="B193" s="15">
        <v>4</v>
      </c>
      <c r="C193" s="52" t="s">
        <v>2914</v>
      </c>
      <c r="D193" s="15" t="s">
        <v>4235</v>
      </c>
      <c r="E193" s="52" t="s">
        <v>2915</v>
      </c>
      <c r="F193" s="56" t="s">
        <v>4618</v>
      </c>
    </row>
    <row r="194" spans="1:6" ht="30" x14ac:dyDescent="0.25">
      <c r="A194" s="15">
        <v>6367578</v>
      </c>
      <c r="B194" s="15">
        <v>5</v>
      </c>
      <c r="C194" s="52" t="s">
        <v>2916</v>
      </c>
      <c r="D194" s="15" t="s">
        <v>4090</v>
      </c>
    </row>
    <row r="195" spans="1:6" ht="75" x14ac:dyDescent="0.25">
      <c r="A195" s="15">
        <v>6367578</v>
      </c>
      <c r="B195" s="15">
        <v>6</v>
      </c>
      <c r="C195" s="52" t="s">
        <v>2917</v>
      </c>
      <c r="D195" s="15" t="s">
        <v>4261</v>
      </c>
    </row>
    <row r="196" spans="1:6" ht="45" x14ac:dyDescent="0.25">
      <c r="A196" s="15">
        <v>6367578</v>
      </c>
      <c r="B196" s="15">
        <v>7</v>
      </c>
      <c r="C196" s="52" t="s">
        <v>2918</v>
      </c>
      <c r="D196" s="15" t="s">
        <v>4456</v>
      </c>
    </row>
    <row r="197" spans="1:6" ht="75" x14ac:dyDescent="0.25">
      <c r="A197" s="15">
        <v>6367578</v>
      </c>
      <c r="B197" s="15">
        <v>8</v>
      </c>
      <c r="C197" s="52" t="s">
        <v>2919</v>
      </c>
      <c r="D197" s="15" t="s">
        <v>4137</v>
      </c>
    </row>
    <row r="198" spans="1:6" ht="60" x14ac:dyDescent="0.25">
      <c r="A198" s="15">
        <v>6367578</v>
      </c>
      <c r="B198" s="15">
        <v>9</v>
      </c>
      <c r="C198" s="52" t="s">
        <v>2920</v>
      </c>
      <c r="D198" s="15" t="s">
        <v>4603</v>
      </c>
    </row>
    <row r="199" spans="1:6" ht="30" x14ac:dyDescent="0.25">
      <c r="A199" s="15">
        <v>6420025</v>
      </c>
      <c r="B199" s="15">
        <v>1</v>
      </c>
      <c r="C199" s="52" t="s">
        <v>2921</v>
      </c>
      <c r="D199" s="15" t="s">
        <v>4084</v>
      </c>
    </row>
    <row r="200" spans="1:6" ht="180" x14ac:dyDescent="0.25">
      <c r="A200" s="15">
        <v>6420025</v>
      </c>
      <c r="B200" s="15">
        <v>2</v>
      </c>
      <c r="C200" s="52" t="s">
        <v>2922</v>
      </c>
      <c r="D200" s="15" t="s">
        <v>4369</v>
      </c>
    </row>
    <row r="201" spans="1:6" ht="45" x14ac:dyDescent="0.25">
      <c r="A201" s="15">
        <v>6420025</v>
      </c>
      <c r="B201" s="15">
        <v>3</v>
      </c>
      <c r="C201" s="52" t="s">
        <v>2923</v>
      </c>
      <c r="D201" s="15" t="s">
        <v>4076</v>
      </c>
    </row>
    <row r="202" spans="1:6" ht="45" x14ac:dyDescent="0.25">
      <c r="A202" s="15">
        <v>6420025</v>
      </c>
      <c r="B202" s="15">
        <v>4</v>
      </c>
      <c r="C202" s="52" t="s">
        <v>2924</v>
      </c>
      <c r="D202" s="15" t="s">
        <v>4082</v>
      </c>
    </row>
    <row r="203" spans="1:6" ht="30" x14ac:dyDescent="0.25">
      <c r="A203" s="15">
        <v>6420025</v>
      </c>
      <c r="B203" s="15">
        <v>5</v>
      </c>
      <c r="C203" s="52" t="s">
        <v>2925</v>
      </c>
      <c r="D203" s="15" t="s">
        <v>4147</v>
      </c>
    </row>
    <row r="204" spans="1:6" ht="90" x14ac:dyDescent="0.25">
      <c r="A204" s="15">
        <v>6420025</v>
      </c>
      <c r="B204" s="15">
        <v>6</v>
      </c>
      <c r="C204" s="52" t="s">
        <v>2926</v>
      </c>
      <c r="D204" s="15" t="s">
        <v>4261</v>
      </c>
    </row>
    <row r="205" spans="1:6" ht="30" x14ac:dyDescent="0.25">
      <c r="A205" s="15">
        <v>6420025</v>
      </c>
      <c r="B205" s="15">
        <v>7</v>
      </c>
      <c r="C205" s="52" t="s">
        <v>2927</v>
      </c>
      <c r="D205" s="15" t="s">
        <v>4090</v>
      </c>
    </row>
    <row r="206" spans="1:6" ht="75" x14ac:dyDescent="0.25">
      <c r="A206" s="15">
        <v>6420025</v>
      </c>
      <c r="B206" s="15">
        <v>8</v>
      </c>
      <c r="C206" s="52" t="s">
        <v>2928</v>
      </c>
      <c r="D206" s="15" t="s">
        <v>4230</v>
      </c>
    </row>
    <row r="207" spans="1:6" ht="30" x14ac:dyDescent="0.25">
      <c r="A207" s="15">
        <v>6420025</v>
      </c>
      <c r="B207" s="15">
        <v>9</v>
      </c>
      <c r="C207" s="52" t="s">
        <v>2929</v>
      </c>
      <c r="D207" s="15" t="s">
        <v>4202</v>
      </c>
    </row>
    <row r="208" spans="1:6" ht="75" x14ac:dyDescent="0.25">
      <c r="A208" s="15">
        <v>6832202</v>
      </c>
      <c r="B208" s="15">
        <v>1</v>
      </c>
      <c r="C208" s="52" t="s">
        <v>2930</v>
      </c>
      <c r="D208" s="15" t="s">
        <v>4147</v>
      </c>
    </row>
    <row r="209" spans="1:4" ht="60" x14ac:dyDescent="0.25">
      <c r="A209" s="15">
        <v>6832202</v>
      </c>
      <c r="B209" s="15">
        <v>2</v>
      </c>
      <c r="C209" s="52" t="s">
        <v>2931</v>
      </c>
      <c r="D209" s="15" t="s">
        <v>4510</v>
      </c>
    </row>
    <row r="210" spans="1:4" ht="45" x14ac:dyDescent="0.25">
      <c r="A210" s="15">
        <v>6832202</v>
      </c>
      <c r="B210" s="15">
        <v>3</v>
      </c>
      <c r="C210" s="52" t="s">
        <v>2932</v>
      </c>
      <c r="D210" s="15" t="s">
        <v>4152</v>
      </c>
    </row>
    <row r="211" spans="1:4" ht="75" x14ac:dyDescent="0.25">
      <c r="A211" s="15">
        <v>6832202</v>
      </c>
      <c r="B211" s="15">
        <v>4</v>
      </c>
      <c r="C211" s="52" t="s">
        <v>2933</v>
      </c>
      <c r="D211" s="15" t="s">
        <v>4604</v>
      </c>
    </row>
    <row r="212" spans="1:4" ht="45" x14ac:dyDescent="0.25">
      <c r="A212" s="15">
        <v>6832202</v>
      </c>
      <c r="B212" s="15">
        <v>5</v>
      </c>
      <c r="C212" s="52" t="s">
        <v>2934</v>
      </c>
      <c r="D212" s="15" t="s">
        <v>4605</v>
      </c>
    </row>
    <row r="213" spans="1:4" ht="60" x14ac:dyDescent="0.25">
      <c r="A213" s="15">
        <v>6832202</v>
      </c>
      <c r="B213" s="15">
        <v>6</v>
      </c>
      <c r="C213" s="52" t="s">
        <v>2935</v>
      </c>
      <c r="D213" s="15" t="s">
        <v>4471</v>
      </c>
    </row>
    <row r="214" spans="1:4" ht="75" x14ac:dyDescent="0.25">
      <c r="A214" s="15">
        <v>6832202</v>
      </c>
      <c r="B214" s="15">
        <v>7</v>
      </c>
      <c r="C214" s="52" t="s">
        <v>2936</v>
      </c>
      <c r="D214" s="15" t="s">
        <v>4471</v>
      </c>
    </row>
    <row r="215" spans="1:4" ht="75" x14ac:dyDescent="0.25">
      <c r="A215" s="15">
        <v>6832202</v>
      </c>
      <c r="B215" s="15">
        <v>8</v>
      </c>
      <c r="C215" s="52" t="s">
        <v>2937</v>
      </c>
      <c r="D215" s="15" t="s">
        <v>4397</v>
      </c>
    </row>
    <row r="216" spans="1:4" ht="60" x14ac:dyDescent="0.25">
      <c r="A216" s="15">
        <v>6832202</v>
      </c>
      <c r="B216" s="15">
        <v>9</v>
      </c>
      <c r="C216" s="52" t="s">
        <v>2938</v>
      </c>
      <c r="D216" s="15" t="s">
        <v>4558</v>
      </c>
    </row>
    <row r="217" spans="1:4" ht="90" x14ac:dyDescent="0.25">
      <c r="A217" s="15">
        <v>6832202</v>
      </c>
      <c r="B217" s="15">
        <v>10</v>
      </c>
      <c r="C217" s="52" t="s">
        <v>2939</v>
      </c>
      <c r="D217" s="15" t="s">
        <v>4456</v>
      </c>
    </row>
    <row r="218" spans="1:4" ht="45" x14ac:dyDescent="0.25">
      <c r="A218" s="15">
        <v>7496198</v>
      </c>
      <c r="B218" s="15">
        <v>1</v>
      </c>
      <c r="C218" s="52" t="s">
        <v>2940</v>
      </c>
      <c r="D218" s="15" t="s">
        <v>4397</v>
      </c>
    </row>
    <row r="219" spans="1:4" ht="75" x14ac:dyDescent="0.25">
      <c r="A219" s="15">
        <v>7496198</v>
      </c>
      <c r="B219" s="15">
        <v>2</v>
      </c>
      <c r="C219" s="52" t="s">
        <v>2941</v>
      </c>
      <c r="D219" s="15" t="s">
        <v>4148</v>
      </c>
    </row>
    <row r="220" spans="1:4" ht="30" x14ac:dyDescent="0.25">
      <c r="A220" s="15">
        <v>7496198</v>
      </c>
      <c r="B220" s="15">
        <v>3</v>
      </c>
      <c r="C220" s="52" t="s">
        <v>2942</v>
      </c>
      <c r="D220" s="15" t="s">
        <v>4559</v>
      </c>
    </row>
    <row r="221" spans="1:4" ht="75" x14ac:dyDescent="0.25">
      <c r="A221" s="15">
        <v>7496198</v>
      </c>
      <c r="B221" s="15">
        <v>4</v>
      </c>
      <c r="C221" s="52" t="s">
        <v>2943</v>
      </c>
      <c r="D221" s="15" t="s">
        <v>4392</v>
      </c>
    </row>
    <row r="222" spans="1:4" ht="45" x14ac:dyDescent="0.25">
      <c r="A222" s="15">
        <v>7496198</v>
      </c>
      <c r="B222" s="15">
        <v>5</v>
      </c>
      <c r="C222" s="52" t="s">
        <v>2944</v>
      </c>
      <c r="D222" s="15" t="s">
        <v>4228</v>
      </c>
    </row>
    <row r="223" spans="1:4" ht="45" x14ac:dyDescent="0.25">
      <c r="A223" s="15">
        <v>7496198</v>
      </c>
      <c r="B223" s="15">
        <v>6</v>
      </c>
      <c r="C223" s="52" t="s">
        <v>2945</v>
      </c>
      <c r="D223" s="15" t="s">
        <v>4077</v>
      </c>
    </row>
    <row r="224" spans="1:4" ht="45" x14ac:dyDescent="0.25">
      <c r="A224" s="15">
        <v>7496198</v>
      </c>
      <c r="B224" s="15">
        <v>7</v>
      </c>
      <c r="C224" s="52" t="s">
        <v>2946</v>
      </c>
      <c r="D224" s="15" t="s">
        <v>4097</v>
      </c>
    </row>
    <row r="225" spans="1:6" ht="30" x14ac:dyDescent="0.25">
      <c r="A225" s="15">
        <v>7496198</v>
      </c>
      <c r="B225" s="15">
        <v>8</v>
      </c>
      <c r="C225" s="52" t="s">
        <v>2947</v>
      </c>
      <c r="D225" s="15" t="s">
        <v>4211</v>
      </c>
    </row>
    <row r="226" spans="1:6" ht="75" x14ac:dyDescent="0.25">
      <c r="A226" s="15">
        <v>7496198</v>
      </c>
      <c r="B226" s="15">
        <v>9</v>
      </c>
      <c r="C226" s="52" t="s">
        <v>2948</v>
      </c>
      <c r="D226" s="15" t="s">
        <v>4230</v>
      </c>
    </row>
    <row r="227" spans="1:6" ht="45" x14ac:dyDescent="0.25">
      <c r="A227" s="15">
        <v>7496198</v>
      </c>
      <c r="B227" s="15">
        <v>10</v>
      </c>
      <c r="C227" s="52" t="s">
        <v>2949</v>
      </c>
      <c r="D227" s="15" t="s">
        <v>4507</v>
      </c>
    </row>
    <row r="228" spans="1:6" ht="75" x14ac:dyDescent="0.25">
      <c r="A228" s="15">
        <v>7496198</v>
      </c>
      <c r="B228" s="15">
        <v>11</v>
      </c>
      <c r="C228" s="52" t="s">
        <v>2950</v>
      </c>
      <c r="D228" s="15" t="s">
        <v>4560</v>
      </c>
    </row>
    <row r="229" spans="1:6" ht="45" x14ac:dyDescent="0.25">
      <c r="A229" s="15">
        <v>7541210</v>
      </c>
      <c r="B229" s="15">
        <v>1</v>
      </c>
      <c r="C229" s="52" t="s">
        <v>2951</v>
      </c>
      <c r="D229" s="15" t="s">
        <v>4084</v>
      </c>
    </row>
    <row r="230" spans="1:6" ht="150" x14ac:dyDescent="0.25">
      <c r="A230" s="15">
        <v>7541210</v>
      </c>
      <c r="B230" s="15">
        <v>2</v>
      </c>
      <c r="C230" s="52" t="s">
        <v>2952</v>
      </c>
      <c r="D230" s="15" t="s">
        <v>4276</v>
      </c>
    </row>
    <row r="231" spans="1:6" ht="75" x14ac:dyDescent="0.25">
      <c r="A231" s="15">
        <v>7541210</v>
      </c>
      <c r="B231" s="15">
        <v>3</v>
      </c>
      <c r="C231" s="52" t="s">
        <v>2953</v>
      </c>
      <c r="D231" s="15" t="s">
        <v>4606</v>
      </c>
    </row>
    <row r="232" spans="1:6" ht="75" x14ac:dyDescent="0.25">
      <c r="A232" s="15">
        <v>7541210</v>
      </c>
      <c r="B232" s="15">
        <v>4</v>
      </c>
      <c r="C232" s="52" t="s">
        <v>2954</v>
      </c>
      <c r="D232" s="15" t="s">
        <v>4230</v>
      </c>
      <c r="E232" s="52" t="s">
        <v>2955</v>
      </c>
      <c r="F232" s="15" t="s">
        <v>4323</v>
      </c>
    </row>
    <row r="233" spans="1:6" ht="60" x14ac:dyDescent="0.25">
      <c r="A233" s="15">
        <v>7541210</v>
      </c>
      <c r="B233" s="15">
        <v>5</v>
      </c>
      <c r="C233" s="52" t="s">
        <v>2956</v>
      </c>
      <c r="D233" s="15" t="s">
        <v>4128</v>
      </c>
    </row>
    <row r="234" spans="1:6" ht="90" x14ac:dyDescent="0.25">
      <c r="A234" s="15">
        <v>7541210</v>
      </c>
      <c r="B234" s="15">
        <v>6</v>
      </c>
      <c r="C234" s="52" t="s">
        <v>2957</v>
      </c>
      <c r="D234" s="15" t="s">
        <v>4473</v>
      </c>
      <c r="E234" s="52" t="s">
        <v>2958</v>
      </c>
      <c r="F234" s="56" t="s">
        <v>4619</v>
      </c>
    </row>
    <row r="235" spans="1:6" ht="45" x14ac:dyDescent="0.25">
      <c r="A235" s="15">
        <v>7712903</v>
      </c>
      <c r="B235" s="15">
        <v>1</v>
      </c>
      <c r="C235" s="52" t="s">
        <v>2959</v>
      </c>
      <c r="D235" s="15" t="s">
        <v>4084</v>
      </c>
    </row>
    <row r="236" spans="1:6" ht="60" x14ac:dyDescent="0.25">
      <c r="A236" s="15">
        <v>7712903</v>
      </c>
      <c r="B236" s="15">
        <v>2</v>
      </c>
      <c r="C236" s="52" t="s">
        <v>2960</v>
      </c>
      <c r="D236" s="15" t="s">
        <v>4076</v>
      </c>
    </row>
    <row r="237" spans="1:6" ht="90" x14ac:dyDescent="0.25">
      <c r="A237" s="15">
        <v>7712903</v>
      </c>
      <c r="B237" s="15">
        <v>3</v>
      </c>
      <c r="C237" s="52" t="s">
        <v>2961</v>
      </c>
      <c r="D237" s="15">
        <v>11</v>
      </c>
    </row>
    <row r="238" spans="1:6" ht="60" x14ac:dyDescent="0.25">
      <c r="A238" s="15">
        <v>7712903</v>
      </c>
      <c r="B238" s="15">
        <v>4</v>
      </c>
      <c r="C238" s="52" t="s">
        <v>2962</v>
      </c>
      <c r="D238" s="15">
        <v>11</v>
      </c>
    </row>
    <row r="239" spans="1:6" ht="60" x14ac:dyDescent="0.25">
      <c r="A239" s="15">
        <v>7712903</v>
      </c>
      <c r="B239" s="15">
        <v>5</v>
      </c>
      <c r="C239" s="52" t="s">
        <v>2963</v>
      </c>
      <c r="D239" s="15" t="s">
        <v>4083</v>
      </c>
    </row>
    <row r="240" spans="1:6" ht="60" x14ac:dyDescent="0.25">
      <c r="A240" s="15">
        <v>7712903</v>
      </c>
      <c r="B240" s="15">
        <v>6</v>
      </c>
      <c r="C240" s="52" t="s">
        <v>2964</v>
      </c>
      <c r="D240" s="15" t="s">
        <v>4097</v>
      </c>
    </row>
    <row r="241" spans="1:4" ht="45" x14ac:dyDescent="0.25">
      <c r="A241" s="15">
        <v>7712903</v>
      </c>
      <c r="B241" s="15">
        <v>7</v>
      </c>
      <c r="C241" s="52" t="s">
        <v>2965</v>
      </c>
      <c r="D241" s="15" t="s">
        <v>4561</v>
      </c>
    </row>
    <row r="242" spans="1:4" ht="75" x14ac:dyDescent="0.25">
      <c r="A242" s="15">
        <v>7712903</v>
      </c>
      <c r="B242" s="15">
        <v>8</v>
      </c>
      <c r="C242" s="52" t="s">
        <v>2966</v>
      </c>
      <c r="D242" s="15" t="s">
        <v>4089</v>
      </c>
    </row>
    <row r="243" spans="1:4" ht="75" x14ac:dyDescent="0.25">
      <c r="A243" s="15">
        <v>7712903</v>
      </c>
      <c r="B243" s="15">
        <v>9</v>
      </c>
      <c r="C243" s="52" t="s">
        <v>2967</v>
      </c>
      <c r="D243" s="15" t="s">
        <v>4096</v>
      </c>
    </row>
    <row r="244" spans="1:4" ht="45" x14ac:dyDescent="0.25">
      <c r="A244" s="15">
        <v>7712903</v>
      </c>
      <c r="B244" s="15">
        <v>10</v>
      </c>
      <c r="C244" s="52" t="s">
        <v>2968</v>
      </c>
      <c r="D244" s="15" t="s">
        <v>4607</v>
      </c>
    </row>
    <row r="245" spans="1:4" ht="60" x14ac:dyDescent="0.25">
      <c r="A245" s="15">
        <v>7756096</v>
      </c>
      <c r="B245" s="15">
        <v>1</v>
      </c>
      <c r="C245" s="52" t="s">
        <v>2969</v>
      </c>
      <c r="D245" s="15" t="s">
        <v>4461</v>
      </c>
    </row>
    <row r="246" spans="1:4" ht="120" x14ac:dyDescent="0.25">
      <c r="A246" s="15">
        <v>7756096</v>
      </c>
      <c r="B246" s="15">
        <v>3</v>
      </c>
      <c r="C246" s="52" t="s">
        <v>2970</v>
      </c>
      <c r="D246" s="15" t="s">
        <v>4579</v>
      </c>
    </row>
    <row r="247" spans="1:4" ht="60" x14ac:dyDescent="0.25">
      <c r="A247" s="15">
        <v>7756096</v>
      </c>
      <c r="B247" s="15">
        <v>4</v>
      </c>
      <c r="C247" s="52" t="s">
        <v>2971</v>
      </c>
      <c r="D247" s="15" t="s">
        <v>4409</v>
      </c>
    </row>
    <row r="248" spans="1:4" ht="105" x14ac:dyDescent="0.25">
      <c r="A248" s="15">
        <v>7756096</v>
      </c>
      <c r="B248" s="15">
        <v>6</v>
      </c>
      <c r="C248" s="52" t="s">
        <v>2972</v>
      </c>
      <c r="D248" s="15" t="s">
        <v>4126</v>
      </c>
    </row>
    <row r="249" spans="1:4" ht="75" x14ac:dyDescent="0.25">
      <c r="A249" s="15">
        <v>7756096</v>
      </c>
      <c r="B249" s="15">
        <v>7</v>
      </c>
      <c r="C249" s="52" t="s">
        <v>2973</v>
      </c>
      <c r="D249" s="15" t="s">
        <v>4126</v>
      </c>
    </row>
    <row r="250" spans="1:4" ht="45" x14ac:dyDescent="0.25">
      <c r="A250" s="15">
        <v>7756096</v>
      </c>
      <c r="B250" s="15">
        <v>8</v>
      </c>
      <c r="C250" s="52" t="s">
        <v>2974</v>
      </c>
      <c r="D250" s="15" t="s">
        <v>4263</v>
      </c>
    </row>
    <row r="251" spans="1:4" ht="45" x14ac:dyDescent="0.25">
      <c r="A251" s="15">
        <v>7756096</v>
      </c>
      <c r="B251" s="15">
        <v>10</v>
      </c>
      <c r="C251" s="52" t="s">
        <v>2975</v>
      </c>
      <c r="D251" s="15" t="s">
        <v>4089</v>
      </c>
    </row>
    <row r="252" spans="1:4" ht="105" x14ac:dyDescent="0.25">
      <c r="A252" s="15">
        <v>7756096</v>
      </c>
      <c r="B252" s="15">
        <v>12</v>
      </c>
      <c r="C252" s="52" t="s">
        <v>2976</v>
      </c>
      <c r="D252" s="15" t="s">
        <v>4274</v>
      </c>
    </row>
    <row r="253" spans="1:4" ht="90" x14ac:dyDescent="0.25">
      <c r="A253" s="15">
        <v>7756096</v>
      </c>
      <c r="B253" s="15">
        <v>13</v>
      </c>
      <c r="C253" s="52" t="s">
        <v>2977</v>
      </c>
      <c r="D253" s="15" t="s">
        <v>4608</v>
      </c>
    </row>
    <row r="254" spans="1:4" ht="45" x14ac:dyDescent="0.25">
      <c r="A254" s="15">
        <v>7798493</v>
      </c>
      <c r="B254" s="15">
        <v>1</v>
      </c>
      <c r="C254" s="52" t="s">
        <v>2978</v>
      </c>
      <c r="D254" s="15" t="s">
        <v>4235</v>
      </c>
    </row>
    <row r="255" spans="1:4" ht="75" x14ac:dyDescent="0.25">
      <c r="A255" s="15">
        <v>7798493</v>
      </c>
      <c r="B255" s="15">
        <v>2</v>
      </c>
      <c r="C255" s="52" t="s">
        <v>2979</v>
      </c>
      <c r="D255" s="15" t="s">
        <v>4472</v>
      </c>
    </row>
    <row r="256" spans="1:4" ht="30" x14ac:dyDescent="0.25">
      <c r="A256" s="15">
        <v>7798493</v>
      </c>
      <c r="B256" s="15">
        <v>3</v>
      </c>
      <c r="C256" s="52" t="s">
        <v>2980</v>
      </c>
      <c r="D256" s="15" t="s">
        <v>4203</v>
      </c>
    </row>
    <row r="257" spans="1:4" ht="30" x14ac:dyDescent="0.25">
      <c r="A257" s="15">
        <v>7798493</v>
      </c>
      <c r="B257" s="15">
        <v>4</v>
      </c>
      <c r="C257" s="52" t="s">
        <v>2981</v>
      </c>
      <c r="D257" s="15" t="s">
        <v>4562</v>
      </c>
    </row>
    <row r="258" spans="1:4" ht="75" x14ac:dyDescent="0.25">
      <c r="A258" s="15">
        <v>7798493</v>
      </c>
      <c r="B258" s="15">
        <v>5</v>
      </c>
      <c r="C258" s="52" t="s">
        <v>2982</v>
      </c>
      <c r="D258" s="15" t="s">
        <v>4515</v>
      </c>
    </row>
    <row r="259" spans="1:4" ht="60" x14ac:dyDescent="0.25">
      <c r="A259" s="15">
        <v>7798493</v>
      </c>
      <c r="B259" s="15">
        <v>6</v>
      </c>
      <c r="C259" s="52" t="s">
        <v>2983</v>
      </c>
      <c r="D259" s="15" t="s">
        <v>4235</v>
      </c>
    </row>
    <row r="260" spans="1:4" ht="75" x14ac:dyDescent="0.25">
      <c r="A260" s="15">
        <v>7798493</v>
      </c>
      <c r="B260" s="15">
        <v>7</v>
      </c>
      <c r="C260" s="52" t="s">
        <v>2984</v>
      </c>
      <c r="D260" s="15" t="s">
        <v>4077</v>
      </c>
    </row>
    <row r="261" spans="1:4" ht="75" x14ac:dyDescent="0.25">
      <c r="A261" s="15">
        <v>7798493</v>
      </c>
      <c r="B261" s="15">
        <v>8</v>
      </c>
      <c r="C261" s="52" t="s">
        <v>2985</v>
      </c>
      <c r="D261" s="15" t="s">
        <v>4235</v>
      </c>
    </row>
    <row r="262" spans="1:4" ht="75" x14ac:dyDescent="0.25">
      <c r="A262" s="15">
        <v>7798493</v>
      </c>
      <c r="B262" s="15">
        <v>9</v>
      </c>
      <c r="C262" s="52" t="s">
        <v>2986</v>
      </c>
      <c r="D262" s="15" t="s">
        <v>4116</v>
      </c>
    </row>
    <row r="263" spans="1:4" ht="105" x14ac:dyDescent="0.25">
      <c r="A263" s="15">
        <v>7798493</v>
      </c>
      <c r="B263" s="15">
        <v>10</v>
      </c>
      <c r="C263" s="52" t="s">
        <v>2987</v>
      </c>
      <c r="D263" s="15" t="s">
        <v>4079</v>
      </c>
    </row>
    <row r="264" spans="1:4" ht="45" x14ac:dyDescent="0.25">
      <c r="A264" s="15">
        <v>7798493</v>
      </c>
      <c r="B264" s="15">
        <v>11</v>
      </c>
      <c r="C264" s="52" t="s">
        <v>2988</v>
      </c>
      <c r="D264" s="15" t="s">
        <v>4609</v>
      </c>
    </row>
    <row r="265" spans="1:4" ht="60" x14ac:dyDescent="0.25">
      <c r="A265" s="15">
        <v>7798493</v>
      </c>
      <c r="B265" s="15">
        <v>12</v>
      </c>
      <c r="C265" s="52" t="s">
        <v>2989</v>
      </c>
      <c r="D265" s="15" t="s">
        <v>4147</v>
      </c>
    </row>
    <row r="266" spans="1:4" ht="45" x14ac:dyDescent="0.25">
      <c r="A266" s="15">
        <v>7798493</v>
      </c>
      <c r="B266" s="15">
        <v>13</v>
      </c>
      <c r="C266" s="52" t="s">
        <v>2990</v>
      </c>
      <c r="D266" s="15" t="s">
        <v>4610</v>
      </c>
    </row>
    <row r="267" spans="1:4" ht="60" x14ac:dyDescent="0.25">
      <c r="A267" s="15">
        <v>7798493</v>
      </c>
      <c r="B267" s="15">
        <v>14</v>
      </c>
      <c r="C267" s="52" t="s">
        <v>2991</v>
      </c>
      <c r="D267" s="15" t="s">
        <v>4123</v>
      </c>
    </row>
    <row r="268" spans="1:4" ht="30" x14ac:dyDescent="0.25">
      <c r="A268" s="15">
        <v>7864420</v>
      </c>
      <c r="B268" s="15">
        <v>1</v>
      </c>
      <c r="C268" s="52" t="s">
        <v>2992</v>
      </c>
      <c r="D268" s="15" t="s">
        <v>4297</v>
      </c>
    </row>
    <row r="269" spans="1:4" ht="60" x14ac:dyDescent="0.25">
      <c r="A269" s="15">
        <v>7864420</v>
      </c>
      <c r="B269" s="15">
        <v>2</v>
      </c>
      <c r="C269" s="52" t="s">
        <v>2993</v>
      </c>
      <c r="D269" s="15" t="s">
        <v>4276</v>
      </c>
    </row>
    <row r="270" spans="1:4" ht="30" x14ac:dyDescent="0.25">
      <c r="A270" s="15">
        <v>7864420</v>
      </c>
      <c r="B270" s="15">
        <v>3</v>
      </c>
      <c r="C270" s="52" t="s">
        <v>2994</v>
      </c>
      <c r="D270" s="15" t="s">
        <v>4083</v>
      </c>
    </row>
    <row r="271" spans="1:4" ht="45" x14ac:dyDescent="0.25">
      <c r="A271" s="15">
        <v>7864420</v>
      </c>
      <c r="B271" s="15">
        <v>4</v>
      </c>
      <c r="C271" s="52" t="s">
        <v>2995</v>
      </c>
      <c r="D271" s="15" t="s">
        <v>4263</v>
      </c>
    </row>
    <row r="272" spans="1:4" ht="75" x14ac:dyDescent="0.25">
      <c r="A272" s="15">
        <v>7864420</v>
      </c>
      <c r="B272" s="15">
        <v>5</v>
      </c>
      <c r="C272" s="52" t="s">
        <v>2996</v>
      </c>
      <c r="D272" s="15" t="s">
        <v>4158</v>
      </c>
    </row>
    <row r="273" spans="1:4" ht="75" x14ac:dyDescent="0.25">
      <c r="A273" s="15">
        <v>7864420</v>
      </c>
      <c r="B273" s="15">
        <v>6</v>
      </c>
      <c r="C273" s="52" t="s">
        <v>2997</v>
      </c>
      <c r="D273" s="15" t="s">
        <v>4592</v>
      </c>
    </row>
    <row r="274" spans="1:4" ht="60" x14ac:dyDescent="0.25">
      <c r="A274" s="15">
        <v>7864420</v>
      </c>
      <c r="B274" s="15">
        <v>7</v>
      </c>
      <c r="C274" s="52" t="s">
        <v>2998</v>
      </c>
      <c r="D274" s="15" t="s">
        <v>4274</v>
      </c>
    </row>
    <row r="275" spans="1:4" ht="60" x14ac:dyDescent="0.25">
      <c r="A275" s="15">
        <v>7864420</v>
      </c>
      <c r="B275" s="15">
        <v>8</v>
      </c>
      <c r="C275" s="52" t="s">
        <v>2999</v>
      </c>
      <c r="D275" s="15" t="s">
        <v>4261</v>
      </c>
    </row>
    <row r="276" spans="1:4" ht="60" x14ac:dyDescent="0.25">
      <c r="A276" s="15">
        <v>7864420</v>
      </c>
      <c r="B276" s="15">
        <v>9</v>
      </c>
      <c r="C276" s="52" t="s">
        <v>3000</v>
      </c>
      <c r="D276" s="15" t="s">
        <v>4261</v>
      </c>
    </row>
    <row r="277" spans="1:4" ht="75" x14ac:dyDescent="0.25">
      <c r="A277" s="15">
        <v>7864420</v>
      </c>
      <c r="B277" s="15">
        <v>10</v>
      </c>
      <c r="C277" s="52" t="s">
        <v>3001</v>
      </c>
      <c r="D277" s="15" t="s">
        <v>4274</v>
      </c>
    </row>
    <row r="278" spans="1:4" ht="60" x14ac:dyDescent="0.25">
      <c r="A278" s="15">
        <v>7864420</v>
      </c>
      <c r="B278" s="15">
        <v>11</v>
      </c>
      <c r="C278" s="52" t="s">
        <v>3002</v>
      </c>
      <c r="D278" s="15" t="s">
        <v>4461</v>
      </c>
    </row>
    <row r="279" spans="1:4" ht="30" x14ac:dyDescent="0.25">
      <c r="A279" s="15">
        <v>7944078</v>
      </c>
      <c r="B279" s="15">
        <v>1</v>
      </c>
      <c r="C279" s="52" t="s">
        <v>3003</v>
      </c>
      <c r="D279" s="15" t="s">
        <v>4152</v>
      </c>
    </row>
    <row r="280" spans="1:4" ht="45" x14ac:dyDescent="0.25">
      <c r="A280" s="15">
        <v>7944078</v>
      </c>
      <c r="B280" s="15">
        <v>2</v>
      </c>
      <c r="C280" s="52" t="s">
        <v>3004</v>
      </c>
      <c r="D280" s="15" t="s">
        <v>4472</v>
      </c>
    </row>
    <row r="281" spans="1:4" ht="60" x14ac:dyDescent="0.25">
      <c r="A281" s="15">
        <v>7944078</v>
      </c>
      <c r="B281" s="15">
        <v>3</v>
      </c>
      <c r="C281" s="52" t="s">
        <v>3005</v>
      </c>
      <c r="D281" s="15" t="s">
        <v>4393</v>
      </c>
    </row>
    <row r="282" spans="1:4" ht="30" x14ac:dyDescent="0.25">
      <c r="A282" s="15">
        <v>7944078</v>
      </c>
      <c r="B282" s="15">
        <v>4</v>
      </c>
      <c r="C282" s="52" t="s">
        <v>3006</v>
      </c>
      <c r="D282" s="15" t="s">
        <v>4419</v>
      </c>
    </row>
    <row r="283" spans="1:4" ht="120" x14ac:dyDescent="0.25">
      <c r="A283" s="15">
        <v>7944078</v>
      </c>
      <c r="B283" s="15">
        <v>5</v>
      </c>
      <c r="C283" s="52" t="s">
        <v>3007</v>
      </c>
      <c r="D283" s="15" t="s">
        <v>4611</v>
      </c>
    </row>
    <row r="284" spans="1:4" ht="30" x14ac:dyDescent="0.25">
      <c r="A284" s="15">
        <v>7944078</v>
      </c>
      <c r="B284" s="15">
        <v>6</v>
      </c>
      <c r="C284" s="52" t="s">
        <v>3008</v>
      </c>
      <c r="D284" s="15" t="s">
        <v>4611</v>
      </c>
    </row>
    <row r="285" spans="1:4" ht="30" x14ac:dyDescent="0.25">
      <c r="A285" s="15">
        <v>7944078</v>
      </c>
      <c r="B285" s="15">
        <v>7</v>
      </c>
      <c r="C285" s="52" t="s">
        <v>3009</v>
      </c>
      <c r="D285" s="15">
        <v>11</v>
      </c>
    </row>
    <row r="286" spans="1:4" ht="30" x14ac:dyDescent="0.25">
      <c r="A286" s="15">
        <v>7944078</v>
      </c>
      <c r="B286" s="15">
        <v>8</v>
      </c>
      <c r="C286" s="52" t="s">
        <v>3010</v>
      </c>
      <c r="D286" s="15">
        <v>11</v>
      </c>
    </row>
    <row r="287" spans="1:4" ht="30" x14ac:dyDescent="0.25">
      <c r="A287" s="15">
        <v>7944078</v>
      </c>
      <c r="B287" s="15">
        <v>9</v>
      </c>
      <c r="C287" s="52" t="s">
        <v>3011</v>
      </c>
      <c r="D287" s="15" t="s">
        <v>4087</v>
      </c>
    </row>
    <row r="288" spans="1:4" ht="30" x14ac:dyDescent="0.25">
      <c r="A288" s="15">
        <v>7944078</v>
      </c>
      <c r="B288" s="15">
        <v>10</v>
      </c>
      <c r="C288" s="52" t="s">
        <v>3012</v>
      </c>
      <c r="D288" s="15" t="s">
        <v>4119</v>
      </c>
    </row>
    <row r="289" spans="1:4" ht="135" x14ac:dyDescent="0.25">
      <c r="A289" s="15">
        <v>7944078</v>
      </c>
      <c r="B289" s="15">
        <v>11</v>
      </c>
      <c r="C289" s="52" t="s">
        <v>3013</v>
      </c>
      <c r="D289" s="15" t="s">
        <v>4096</v>
      </c>
    </row>
    <row r="290" spans="1:4" ht="45" x14ac:dyDescent="0.25">
      <c r="A290" s="15">
        <v>7944078</v>
      </c>
      <c r="B290" s="15">
        <v>12</v>
      </c>
      <c r="C290" s="52" t="s">
        <v>3014</v>
      </c>
      <c r="D290" s="15" t="s">
        <v>4089</v>
      </c>
    </row>
    <row r="291" spans="1:4" ht="105" x14ac:dyDescent="0.25">
      <c r="A291" s="15">
        <v>7944078</v>
      </c>
      <c r="B291" s="15">
        <v>13</v>
      </c>
      <c r="C291" s="52" t="s">
        <v>3015</v>
      </c>
      <c r="D291" s="15" t="s">
        <v>4506</v>
      </c>
    </row>
    <row r="292" spans="1:4" ht="60" x14ac:dyDescent="0.25">
      <c r="A292" s="15">
        <v>7944078</v>
      </c>
      <c r="B292" s="15">
        <v>14</v>
      </c>
      <c r="C292" s="52" t="s">
        <v>3016</v>
      </c>
      <c r="D292" s="15" t="s">
        <v>4147</v>
      </c>
    </row>
    <row r="293" spans="1:4" ht="30" x14ac:dyDescent="0.25">
      <c r="A293" s="15">
        <v>7944078</v>
      </c>
      <c r="B293" s="15">
        <v>15</v>
      </c>
      <c r="C293" s="52" t="s">
        <v>3017</v>
      </c>
      <c r="D293" s="15" t="s">
        <v>4301</v>
      </c>
    </row>
    <row r="294" spans="1:4" ht="45" x14ac:dyDescent="0.25">
      <c r="A294" s="15">
        <v>7946935</v>
      </c>
      <c r="B294" s="15">
        <v>1</v>
      </c>
      <c r="C294" s="52" t="s">
        <v>3018</v>
      </c>
      <c r="D294" s="15" t="s">
        <v>4461</v>
      </c>
    </row>
    <row r="295" spans="1:4" ht="75" x14ac:dyDescent="0.25">
      <c r="A295" s="15">
        <v>7946935</v>
      </c>
      <c r="B295" s="15">
        <v>3</v>
      </c>
      <c r="C295" s="52" t="s">
        <v>3019</v>
      </c>
      <c r="D295" s="15" t="s">
        <v>4082</v>
      </c>
    </row>
    <row r="296" spans="1:4" ht="30" x14ac:dyDescent="0.25">
      <c r="A296" s="15">
        <v>7946935</v>
      </c>
      <c r="B296" s="15">
        <v>4</v>
      </c>
      <c r="C296" s="52" t="s">
        <v>3020</v>
      </c>
      <c r="D296" s="15" t="s">
        <v>4076</v>
      </c>
    </row>
    <row r="297" spans="1:4" ht="45" x14ac:dyDescent="0.25">
      <c r="A297" s="15">
        <v>7946935</v>
      </c>
      <c r="B297" s="15">
        <v>6</v>
      </c>
      <c r="C297" s="52" t="s">
        <v>3021</v>
      </c>
      <c r="D297" s="15" t="s">
        <v>4406</v>
      </c>
    </row>
    <row r="298" spans="1:4" ht="60" x14ac:dyDescent="0.25">
      <c r="A298" s="15">
        <v>7946935</v>
      </c>
      <c r="B298" s="15">
        <v>8</v>
      </c>
      <c r="C298" s="52" t="s">
        <v>3022</v>
      </c>
      <c r="D298" s="15" t="s">
        <v>4090</v>
      </c>
    </row>
    <row r="299" spans="1:4" ht="45" x14ac:dyDescent="0.25">
      <c r="A299" s="15">
        <v>7946935</v>
      </c>
      <c r="B299" s="15">
        <v>9</v>
      </c>
      <c r="C299" s="52" t="s">
        <v>3023</v>
      </c>
      <c r="D299" s="15" t="s">
        <v>4147</v>
      </c>
    </row>
    <row r="300" spans="1:4" ht="90" x14ac:dyDescent="0.25">
      <c r="A300" s="15">
        <v>7946935</v>
      </c>
      <c r="B300" s="15">
        <v>11</v>
      </c>
      <c r="C300" s="52" t="s">
        <v>3024</v>
      </c>
      <c r="D300" s="15" t="s">
        <v>4612</v>
      </c>
    </row>
    <row r="301" spans="1:4" ht="45" x14ac:dyDescent="0.25">
      <c r="A301" s="15">
        <v>7946935</v>
      </c>
      <c r="B301" s="15">
        <v>12</v>
      </c>
      <c r="C301" s="52" t="s">
        <v>3025</v>
      </c>
      <c r="D301" s="15" t="s">
        <v>4147</v>
      </c>
    </row>
    <row r="302" spans="1:4" ht="60" x14ac:dyDescent="0.25">
      <c r="A302" s="15">
        <v>7946935</v>
      </c>
      <c r="B302" s="15">
        <v>13</v>
      </c>
      <c r="C302" s="52" t="s">
        <v>3026</v>
      </c>
      <c r="D302" s="15" t="s">
        <v>4613</v>
      </c>
    </row>
    <row r="303" spans="1:4" ht="60" x14ac:dyDescent="0.25">
      <c r="A303" s="15">
        <v>7946935</v>
      </c>
      <c r="B303" s="15">
        <v>15</v>
      </c>
      <c r="C303" s="52" t="s">
        <v>3027</v>
      </c>
      <c r="D303" s="15" t="s">
        <v>4600</v>
      </c>
    </row>
    <row r="304" spans="1:4" ht="30" x14ac:dyDescent="0.25">
      <c r="A304" s="15">
        <v>7946935</v>
      </c>
      <c r="B304" s="15">
        <v>16</v>
      </c>
      <c r="C304" s="52" t="s">
        <v>3028</v>
      </c>
      <c r="D304" s="15" t="s">
        <v>4084</v>
      </c>
    </row>
    <row r="305" spans="1:4" ht="30" x14ac:dyDescent="0.25">
      <c r="A305" s="15">
        <v>7988623</v>
      </c>
      <c r="B305" s="15">
        <v>1</v>
      </c>
      <c r="C305" s="52" t="s">
        <v>3029</v>
      </c>
      <c r="D305" s="15" t="s">
        <v>4461</v>
      </c>
    </row>
    <row r="306" spans="1:4" ht="120" x14ac:dyDescent="0.25">
      <c r="A306" s="15">
        <v>7988623</v>
      </c>
      <c r="B306" s="15">
        <v>2</v>
      </c>
      <c r="C306" s="52" t="s">
        <v>3030</v>
      </c>
      <c r="D306" s="15" t="s">
        <v>4614</v>
      </c>
    </row>
    <row r="307" spans="1:4" ht="75" x14ac:dyDescent="0.25">
      <c r="A307" s="15">
        <v>7988623</v>
      </c>
      <c r="B307" s="15">
        <v>3</v>
      </c>
      <c r="C307" s="52" t="s">
        <v>3031</v>
      </c>
      <c r="D307" s="15">
        <v>11</v>
      </c>
    </row>
    <row r="308" spans="1:4" ht="60" x14ac:dyDescent="0.25">
      <c r="A308" s="15">
        <v>7988623</v>
      </c>
      <c r="B308" s="15">
        <v>4</v>
      </c>
      <c r="C308" s="52" t="s">
        <v>3032</v>
      </c>
      <c r="D308" s="15">
        <v>11</v>
      </c>
    </row>
    <row r="309" spans="1:4" ht="60" x14ac:dyDescent="0.25">
      <c r="A309" s="15">
        <v>7988623</v>
      </c>
      <c r="B309" s="15">
        <v>5</v>
      </c>
      <c r="C309" s="52" t="s">
        <v>3033</v>
      </c>
      <c r="D309" s="15" t="s">
        <v>4083</v>
      </c>
    </row>
    <row r="310" spans="1:4" ht="105" x14ac:dyDescent="0.25">
      <c r="A310" s="15">
        <v>7988623</v>
      </c>
      <c r="B310" s="15">
        <v>6</v>
      </c>
      <c r="C310" s="52" t="s">
        <v>3034</v>
      </c>
      <c r="D310" s="15" t="s">
        <v>4076</v>
      </c>
    </row>
    <row r="311" spans="1:4" ht="45" x14ac:dyDescent="0.25">
      <c r="A311" s="15">
        <v>7988623</v>
      </c>
      <c r="B311" s="15">
        <v>7</v>
      </c>
      <c r="C311" s="52" t="s">
        <v>3035</v>
      </c>
      <c r="D311" s="15" t="s">
        <v>4151</v>
      </c>
    </row>
    <row r="312" spans="1:4" ht="60" x14ac:dyDescent="0.25">
      <c r="A312" s="15">
        <v>7988623</v>
      </c>
      <c r="B312" s="15">
        <v>8</v>
      </c>
      <c r="C312" s="52" t="s">
        <v>3036</v>
      </c>
      <c r="D312" s="15" t="s">
        <v>4089</v>
      </c>
    </row>
    <row r="313" spans="1:4" ht="90" x14ac:dyDescent="0.25">
      <c r="A313" s="15">
        <v>7988623</v>
      </c>
      <c r="B313" s="15">
        <v>9</v>
      </c>
      <c r="C313" s="52" t="s">
        <v>3037</v>
      </c>
      <c r="D313" s="15" t="s">
        <v>4305</v>
      </c>
    </row>
    <row r="314" spans="1:4" ht="60" x14ac:dyDescent="0.25">
      <c r="A314" s="15">
        <v>8017721</v>
      </c>
      <c r="B314" s="15">
        <v>1</v>
      </c>
      <c r="C314" s="52" t="s">
        <v>3038</v>
      </c>
      <c r="D314" s="15" t="s">
        <v>4084</v>
      </c>
    </row>
    <row r="315" spans="1:4" ht="60" x14ac:dyDescent="0.25">
      <c r="A315" s="15">
        <v>8017721</v>
      </c>
      <c r="B315" s="15">
        <v>2</v>
      </c>
      <c r="C315" s="52" t="s">
        <v>3039</v>
      </c>
      <c r="D315" s="15" t="s">
        <v>4615</v>
      </c>
    </row>
    <row r="316" spans="1:4" x14ac:dyDescent="0.25">
      <c r="A316" s="15">
        <v>8017721</v>
      </c>
      <c r="B316" s="15">
        <v>3</v>
      </c>
      <c r="C316" s="52" t="s">
        <v>3040</v>
      </c>
      <c r="D316" s="15">
        <v>11</v>
      </c>
    </row>
    <row r="317" spans="1:4" ht="30" x14ac:dyDescent="0.25">
      <c r="A317" s="15">
        <v>8017721</v>
      </c>
      <c r="B317" s="15">
        <v>4</v>
      </c>
      <c r="C317" s="52" t="s">
        <v>3041</v>
      </c>
      <c r="D317" s="15" t="s">
        <v>4611</v>
      </c>
    </row>
    <row r="318" spans="1:4" ht="90" x14ac:dyDescent="0.25">
      <c r="A318" s="15">
        <v>8017721</v>
      </c>
      <c r="B318" s="15">
        <v>5</v>
      </c>
      <c r="C318" s="52" t="s">
        <v>3042</v>
      </c>
      <c r="D318" s="15">
        <v>11</v>
      </c>
    </row>
    <row r="319" spans="1:4" ht="45" x14ac:dyDescent="0.25">
      <c r="A319" s="15">
        <v>8017721</v>
      </c>
      <c r="B319" s="15">
        <v>6</v>
      </c>
      <c r="C319" s="52" t="s">
        <v>3043</v>
      </c>
      <c r="D319" s="15" t="s">
        <v>4393</v>
      </c>
    </row>
    <row r="320" spans="1:4" ht="30" x14ac:dyDescent="0.25">
      <c r="A320" s="15">
        <v>8017721</v>
      </c>
      <c r="B320" s="15">
        <v>7</v>
      </c>
      <c r="C320" s="52" t="s">
        <v>3044</v>
      </c>
      <c r="D320" s="15" t="s">
        <v>4076</v>
      </c>
    </row>
    <row r="321" spans="1:6" ht="75" x14ac:dyDescent="0.25">
      <c r="A321" s="15">
        <v>8017721</v>
      </c>
      <c r="B321" s="15">
        <v>8</v>
      </c>
      <c r="C321" s="52" t="s">
        <v>3045</v>
      </c>
      <c r="D321" s="15">
        <v>11</v>
      </c>
    </row>
    <row r="322" spans="1:6" ht="105" x14ac:dyDescent="0.25">
      <c r="A322" s="15">
        <v>8017721</v>
      </c>
      <c r="B322" s="15">
        <v>9</v>
      </c>
      <c r="C322" s="52" t="s">
        <v>3046</v>
      </c>
      <c r="D322" s="15" t="s">
        <v>4103</v>
      </c>
    </row>
    <row r="323" spans="1:6" ht="60" x14ac:dyDescent="0.25">
      <c r="A323" s="15">
        <v>8017721</v>
      </c>
      <c r="B323" s="15">
        <v>10</v>
      </c>
      <c r="C323" s="52" t="s">
        <v>3047</v>
      </c>
      <c r="D323" s="15" t="s">
        <v>4405</v>
      </c>
      <c r="E323" s="52" t="s">
        <v>3048</v>
      </c>
      <c r="F323" s="56" t="s">
        <v>4497</v>
      </c>
    </row>
    <row r="324" spans="1:6" ht="75" x14ac:dyDescent="0.25">
      <c r="A324" s="15">
        <v>8017721</v>
      </c>
      <c r="B324" s="15">
        <v>11</v>
      </c>
      <c r="C324" s="52" t="s">
        <v>3049</v>
      </c>
      <c r="D324" s="15" t="s">
        <v>4194</v>
      </c>
    </row>
    <row r="325" spans="1:6" ht="45" x14ac:dyDescent="0.25">
      <c r="A325" s="15">
        <v>8017721</v>
      </c>
      <c r="B325" s="15">
        <v>12</v>
      </c>
      <c r="C325" s="52" t="s">
        <v>3050</v>
      </c>
      <c r="D325" s="15" t="s">
        <v>4439</v>
      </c>
    </row>
    <row r="326" spans="1:6" ht="30" x14ac:dyDescent="0.25">
      <c r="A326" s="15">
        <v>8017721</v>
      </c>
      <c r="B326" s="15">
        <v>13</v>
      </c>
      <c r="C326" s="52" t="s">
        <v>3051</v>
      </c>
      <c r="D326" s="15" t="s">
        <v>4089</v>
      </c>
    </row>
    <row r="327" spans="1:6" ht="30" x14ac:dyDescent="0.25">
      <c r="A327" s="15">
        <v>8017721</v>
      </c>
      <c r="B327" s="15">
        <v>14</v>
      </c>
      <c r="C327" s="52" t="s">
        <v>3052</v>
      </c>
      <c r="D327" s="15" t="s">
        <v>4221</v>
      </c>
    </row>
    <row r="328" spans="1:6" ht="150" x14ac:dyDescent="0.25">
      <c r="A328" s="15">
        <v>8017721</v>
      </c>
      <c r="B328" s="15">
        <v>15</v>
      </c>
      <c r="C328" s="52" t="s">
        <v>3053</v>
      </c>
      <c r="D328" s="15">
        <v>11</v>
      </c>
    </row>
    <row r="329" spans="1:6" ht="90" x14ac:dyDescent="0.25">
      <c r="A329" s="15">
        <v>8017721</v>
      </c>
      <c r="B329" s="15">
        <v>16</v>
      </c>
      <c r="C329" s="52" t="s">
        <v>3054</v>
      </c>
      <c r="D329" s="15" t="s">
        <v>4194</v>
      </c>
    </row>
    <row r="330" spans="1:6" ht="30" x14ac:dyDescent="0.25">
      <c r="A330" s="15">
        <v>8017721</v>
      </c>
      <c r="B330" s="15">
        <v>17</v>
      </c>
      <c r="C330" s="52" t="s">
        <v>3055</v>
      </c>
      <c r="D330" s="15" t="s">
        <v>4410</v>
      </c>
    </row>
    <row r="331" spans="1:6" ht="105" x14ac:dyDescent="0.25">
      <c r="A331" s="15">
        <v>8017721</v>
      </c>
      <c r="B331" s="15">
        <v>18</v>
      </c>
      <c r="C331" s="52" t="s">
        <v>3056</v>
      </c>
      <c r="D331" s="15" t="s">
        <v>4082</v>
      </c>
    </row>
    <row r="332" spans="1:6" ht="30" x14ac:dyDescent="0.25">
      <c r="A332" s="15">
        <v>8017721</v>
      </c>
      <c r="B332" s="15">
        <v>19</v>
      </c>
      <c r="C332" s="52" t="s">
        <v>3057</v>
      </c>
      <c r="D332" s="15" t="s">
        <v>4097</v>
      </c>
    </row>
    <row r="333" spans="1:6" ht="45" x14ac:dyDescent="0.25">
      <c r="A333" s="15">
        <v>8017721</v>
      </c>
      <c r="B333" s="15">
        <v>20</v>
      </c>
      <c r="C333" s="52" t="s">
        <v>3058</v>
      </c>
      <c r="D333" s="15" t="s">
        <v>4563</v>
      </c>
    </row>
    <row r="334" spans="1:6" ht="30" x14ac:dyDescent="0.25">
      <c r="A334" s="15">
        <v>8017721</v>
      </c>
      <c r="B334" s="15">
        <v>21</v>
      </c>
      <c r="C334" s="52" t="s">
        <v>3059</v>
      </c>
      <c r="D334" s="15" t="s">
        <v>4097</v>
      </c>
    </row>
    <row r="335" spans="1:6" ht="105" x14ac:dyDescent="0.25">
      <c r="A335" s="15">
        <v>8017721</v>
      </c>
      <c r="B335" s="15">
        <v>22</v>
      </c>
      <c r="C335" s="52" t="s">
        <v>3060</v>
      </c>
      <c r="D335" s="15" t="s">
        <v>4459</v>
      </c>
    </row>
    <row r="336" spans="1:6" ht="45" x14ac:dyDescent="0.25">
      <c r="A336" s="15">
        <v>8017721</v>
      </c>
      <c r="B336" s="15">
        <v>23</v>
      </c>
      <c r="C336" s="52" t="s">
        <v>3061</v>
      </c>
      <c r="D336" s="15" t="s">
        <v>4285</v>
      </c>
    </row>
    <row r="337" spans="1:6" ht="30" x14ac:dyDescent="0.25">
      <c r="A337" s="15">
        <v>8222485</v>
      </c>
      <c r="B337" s="15">
        <v>1</v>
      </c>
      <c r="C337" s="52" t="s">
        <v>3062</v>
      </c>
      <c r="D337" s="15" t="s">
        <v>4084</v>
      </c>
    </row>
    <row r="338" spans="1:6" ht="45" x14ac:dyDescent="0.25">
      <c r="A338" s="15">
        <v>8222485</v>
      </c>
      <c r="B338" s="15">
        <v>2</v>
      </c>
      <c r="C338" s="52" t="s">
        <v>3063</v>
      </c>
      <c r="D338" s="15" t="s">
        <v>4207</v>
      </c>
    </row>
    <row r="339" spans="1:6" ht="30" x14ac:dyDescent="0.25">
      <c r="A339" s="15">
        <v>8222485</v>
      </c>
      <c r="B339" s="15">
        <v>3</v>
      </c>
      <c r="C339" s="52" t="s">
        <v>3064</v>
      </c>
      <c r="D339" s="15" t="s">
        <v>4148</v>
      </c>
    </row>
    <row r="340" spans="1:6" ht="105" x14ac:dyDescent="0.25">
      <c r="A340" s="15">
        <v>8222485</v>
      </c>
      <c r="B340" s="15">
        <v>4</v>
      </c>
      <c r="C340" s="52" t="s">
        <v>3065</v>
      </c>
      <c r="D340" s="15" t="s">
        <v>4276</v>
      </c>
    </row>
    <row r="341" spans="1:6" ht="30" x14ac:dyDescent="0.25">
      <c r="A341" s="15">
        <v>8222485</v>
      </c>
      <c r="B341" s="15">
        <v>5</v>
      </c>
      <c r="C341" s="52" t="s">
        <v>3066</v>
      </c>
      <c r="D341" s="15" t="s">
        <v>4393</v>
      </c>
    </row>
    <row r="342" spans="1:6" ht="60" x14ac:dyDescent="0.25">
      <c r="A342" s="15">
        <v>8222485</v>
      </c>
      <c r="B342" s="15">
        <v>6</v>
      </c>
      <c r="C342" s="52" t="s">
        <v>3067</v>
      </c>
      <c r="D342" s="15" t="s">
        <v>4082</v>
      </c>
    </row>
    <row r="343" spans="1:6" ht="30" x14ac:dyDescent="0.25">
      <c r="A343" s="15">
        <v>8222485</v>
      </c>
      <c r="B343" s="15">
        <v>7</v>
      </c>
      <c r="C343" s="52" t="s">
        <v>3068</v>
      </c>
      <c r="D343" s="15" t="s">
        <v>4211</v>
      </c>
    </row>
    <row r="344" spans="1:6" ht="30" x14ac:dyDescent="0.25">
      <c r="A344" s="15">
        <v>8222485</v>
      </c>
      <c r="B344" s="15">
        <v>8</v>
      </c>
      <c r="C344" s="52" t="s">
        <v>3069</v>
      </c>
      <c r="D344" s="15" t="s">
        <v>4083</v>
      </c>
    </row>
    <row r="345" spans="1:6" ht="60" x14ac:dyDescent="0.25">
      <c r="A345" s="15">
        <v>8222485</v>
      </c>
      <c r="B345" s="15">
        <v>9</v>
      </c>
      <c r="C345" s="52" t="s">
        <v>3070</v>
      </c>
      <c r="D345" s="15" t="s">
        <v>4564</v>
      </c>
      <c r="E345" s="52" t="s">
        <v>3071</v>
      </c>
      <c r="F345" s="15" t="s">
        <v>4620</v>
      </c>
    </row>
    <row r="346" spans="1:6" ht="105" x14ac:dyDescent="0.25">
      <c r="A346" s="15">
        <v>8222485</v>
      </c>
      <c r="B346" s="15">
        <v>10</v>
      </c>
      <c r="C346" s="52" t="s">
        <v>3072</v>
      </c>
      <c r="D346" s="15" t="s">
        <v>4096</v>
      </c>
    </row>
    <row r="347" spans="1:6" ht="45" x14ac:dyDescent="0.25">
      <c r="A347" s="15">
        <v>8222485</v>
      </c>
      <c r="B347" s="15">
        <v>11</v>
      </c>
      <c r="C347" s="52" t="s">
        <v>3073</v>
      </c>
      <c r="D347" s="15" t="s">
        <v>4405</v>
      </c>
    </row>
    <row r="348" spans="1:6" ht="45" x14ac:dyDescent="0.25">
      <c r="A348" s="15">
        <v>8222485</v>
      </c>
      <c r="B348" s="15">
        <v>12</v>
      </c>
      <c r="C348" s="52" t="s">
        <v>3074</v>
      </c>
      <c r="D348" s="15" t="s">
        <v>4147</v>
      </c>
    </row>
    <row r="349" spans="1:6" x14ac:dyDescent="0.25">
      <c r="A349" s="15">
        <v>8222485</v>
      </c>
      <c r="B349" s="15">
        <v>13</v>
      </c>
      <c r="C349" s="52" t="s">
        <v>3075</v>
      </c>
      <c r="D349" s="15" t="s">
        <v>4148</v>
      </c>
    </row>
    <row r="350" spans="1:6" ht="45" x14ac:dyDescent="0.25">
      <c r="A350" s="15">
        <v>8222485</v>
      </c>
      <c r="B350" s="15">
        <v>14</v>
      </c>
      <c r="C350" s="52" t="s">
        <v>3076</v>
      </c>
      <c r="D350" s="15" t="s">
        <v>4108</v>
      </c>
    </row>
    <row r="351" spans="1:6" ht="45" x14ac:dyDescent="0.25">
      <c r="A351" s="15">
        <v>8222485</v>
      </c>
      <c r="B351" s="15">
        <v>15</v>
      </c>
      <c r="C351" s="52" t="s">
        <v>3077</v>
      </c>
      <c r="D351" s="15" t="s">
        <v>4517</v>
      </c>
    </row>
    <row r="352" spans="1:6" ht="30" x14ac:dyDescent="0.25">
      <c r="A352" s="15">
        <v>8222485</v>
      </c>
      <c r="B352" s="15">
        <v>16</v>
      </c>
      <c r="C352" s="52" t="s">
        <v>3078</v>
      </c>
      <c r="D352" s="15" t="s">
        <v>4421</v>
      </c>
    </row>
    <row r="353" spans="1:4" ht="60" x14ac:dyDescent="0.25">
      <c r="A353" s="15">
        <v>8222485</v>
      </c>
      <c r="B353" s="15">
        <v>17</v>
      </c>
      <c r="C353" s="52" t="s">
        <v>3079</v>
      </c>
      <c r="D353" s="15" t="s">
        <v>4084</v>
      </c>
    </row>
    <row r="354" spans="1:4" ht="45" x14ac:dyDescent="0.25">
      <c r="A354" s="15">
        <v>8232077</v>
      </c>
      <c r="B354" s="15">
        <v>1</v>
      </c>
      <c r="C354" s="52" t="s">
        <v>3080</v>
      </c>
      <c r="D354" s="15" t="s">
        <v>4616</v>
      </c>
    </row>
    <row r="355" spans="1:4" ht="75" x14ac:dyDescent="0.25">
      <c r="A355" s="15">
        <v>8232077</v>
      </c>
      <c r="B355" s="15">
        <v>2</v>
      </c>
      <c r="C355" s="52" t="s">
        <v>3081</v>
      </c>
      <c r="D355" s="15" t="s">
        <v>4158</v>
      </c>
    </row>
    <row r="356" spans="1:4" ht="30" x14ac:dyDescent="0.25">
      <c r="A356" s="15">
        <v>8232077</v>
      </c>
      <c r="B356" s="15">
        <v>3</v>
      </c>
      <c r="C356" s="52" t="s">
        <v>3082</v>
      </c>
      <c r="D356" s="15" t="s">
        <v>4300</v>
      </c>
    </row>
    <row r="357" spans="1:4" ht="120" x14ac:dyDescent="0.25">
      <c r="A357" s="15">
        <v>8232077</v>
      </c>
      <c r="B357" s="15">
        <v>4</v>
      </c>
      <c r="C357" s="52" t="s">
        <v>3083</v>
      </c>
      <c r="D357" s="15" t="s">
        <v>4137</v>
      </c>
    </row>
    <row r="358" spans="1:4" ht="45" x14ac:dyDescent="0.25">
      <c r="A358" s="15">
        <v>8232077</v>
      </c>
      <c r="B358" s="15">
        <v>5</v>
      </c>
      <c r="C358" s="52" t="s">
        <v>3084</v>
      </c>
      <c r="D358" s="15" t="s">
        <v>4302</v>
      </c>
    </row>
    <row r="359" spans="1:4" ht="60" x14ac:dyDescent="0.25">
      <c r="A359" s="15">
        <v>8232077</v>
      </c>
      <c r="B359" s="15">
        <v>6</v>
      </c>
      <c r="C359" s="52" t="s">
        <v>3085</v>
      </c>
      <c r="D359" s="15" t="s">
        <v>4405</v>
      </c>
    </row>
    <row r="360" spans="1:4" ht="45" x14ac:dyDescent="0.25">
      <c r="A360" s="15">
        <v>8232077</v>
      </c>
      <c r="B360" s="15">
        <v>7</v>
      </c>
      <c r="C360" s="52" t="s">
        <v>3086</v>
      </c>
      <c r="D360" s="15" t="s">
        <v>4084</v>
      </c>
    </row>
    <row r="361" spans="1:4" ht="75" x14ac:dyDescent="0.25">
      <c r="A361" s="15">
        <v>8232077</v>
      </c>
      <c r="B361" s="15">
        <v>8</v>
      </c>
      <c r="C361" s="52" t="s">
        <v>3087</v>
      </c>
      <c r="D361" s="15" t="s">
        <v>4097</v>
      </c>
    </row>
    <row r="362" spans="1:4" ht="45" x14ac:dyDescent="0.25">
      <c r="A362" s="15">
        <v>8268277</v>
      </c>
      <c r="B362" s="15">
        <v>1</v>
      </c>
      <c r="C362" s="52" t="s">
        <v>3088</v>
      </c>
      <c r="D362" s="15" t="s">
        <v>4302</v>
      </c>
    </row>
    <row r="363" spans="1:4" ht="105" x14ac:dyDescent="0.25">
      <c r="A363" s="15">
        <v>8268277</v>
      </c>
      <c r="B363" s="15">
        <v>2</v>
      </c>
      <c r="C363" s="52" t="s">
        <v>3089</v>
      </c>
      <c r="D363" s="15" t="s">
        <v>4531</v>
      </c>
    </row>
    <row r="364" spans="1:4" ht="45" x14ac:dyDescent="0.25">
      <c r="A364" s="15">
        <v>8268277</v>
      </c>
      <c r="B364" s="15">
        <v>3</v>
      </c>
      <c r="C364" s="52" t="s">
        <v>3090</v>
      </c>
      <c r="D364" s="15" t="s">
        <v>4076</v>
      </c>
    </row>
    <row r="365" spans="1:4" ht="30" x14ac:dyDescent="0.25">
      <c r="A365" s="15">
        <v>8268277</v>
      </c>
      <c r="B365" s="15">
        <v>4</v>
      </c>
      <c r="C365" s="52" t="s">
        <v>3091</v>
      </c>
      <c r="D365" s="15" t="s">
        <v>4263</v>
      </c>
    </row>
    <row r="366" spans="1:4" ht="30" x14ac:dyDescent="0.25">
      <c r="A366" s="15">
        <v>8268277</v>
      </c>
      <c r="B366" s="15">
        <v>5</v>
      </c>
      <c r="C366" s="52" t="s">
        <v>3092</v>
      </c>
      <c r="D366" s="15" t="s">
        <v>4565</v>
      </c>
    </row>
    <row r="367" spans="1:4" ht="30" x14ac:dyDescent="0.25">
      <c r="A367" s="15">
        <v>8268277</v>
      </c>
      <c r="B367" s="15">
        <v>6</v>
      </c>
      <c r="C367" s="52" t="s">
        <v>3093</v>
      </c>
      <c r="D367" s="15" t="s">
        <v>4211</v>
      </c>
    </row>
    <row r="368" spans="1:4" ht="75" x14ac:dyDescent="0.25">
      <c r="A368" s="15">
        <v>8268277</v>
      </c>
      <c r="B368" s="15">
        <v>7</v>
      </c>
      <c r="C368" s="52" t="s">
        <v>3094</v>
      </c>
      <c r="D368" s="15">
        <v>11</v>
      </c>
    </row>
    <row r="369" spans="1:6" ht="60" x14ac:dyDescent="0.25">
      <c r="A369" s="15">
        <v>8268277</v>
      </c>
      <c r="B369" s="15">
        <v>8</v>
      </c>
      <c r="C369" s="52" t="s">
        <v>3095</v>
      </c>
      <c r="D369" s="15" t="s">
        <v>4089</v>
      </c>
    </row>
    <row r="370" spans="1:6" ht="75" x14ac:dyDescent="0.25">
      <c r="A370" s="15">
        <v>8268277</v>
      </c>
      <c r="B370" s="15">
        <v>9</v>
      </c>
      <c r="C370" s="52" t="s">
        <v>3096</v>
      </c>
      <c r="D370" s="15" t="s">
        <v>4097</v>
      </c>
    </row>
    <row r="371" spans="1:6" ht="60" x14ac:dyDescent="0.25">
      <c r="A371" s="15">
        <v>8268277</v>
      </c>
      <c r="B371" s="15">
        <v>10</v>
      </c>
      <c r="C371" s="52" t="s">
        <v>3097</v>
      </c>
      <c r="D371" s="15" t="s">
        <v>4397</v>
      </c>
    </row>
    <row r="372" spans="1:6" ht="60" x14ac:dyDescent="0.25">
      <c r="A372" s="15">
        <v>8268277</v>
      </c>
      <c r="B372" s="15">
        <v>11</v>
      </c>
      <c r="C372" s="52" t="s">
        <v>3098</v>
      </c>
      <c r="D372" s="15" t="s">
        <v>4302</v>
      </c>
    </row>
    <row r="373" spans="1:6" ht="45" x14ac:dyDescent="0.25">
      <c r="A373" s="15">
        <v>8617710</v>
      </c>
      <c r="B373" s="15">
        <v>1</v>
      </c>
      <c r="C373" s="52" t="s">
        <v>3099</v>
      </c>
      <c r="D373" s="15" t="s">
        <v>4461</v>
      </c>
    </row>
    <row r="374" spans="1:6" ht="75" x14ac:dyDescent="0.25">
      <c r="A374" s="15">
        <v>8617710</v>
      </c>
      <c r="B374" s="15">
        <v>2</v>
      </c>
      <c r="C374" s="52" t="s">
        <v>3100</v>
      </c>
      <c r="D374" s="15" t="s">
        <v>4369</v>
      </c>
    </row>
    <row r="375" spans="1:6" ht="30" x14ac:dyDescent="0.25">
      <c r="A375" s="15">
        <v>8617710</v>
      </c>
      <c r="B375" s="15">
        <v>3</v>
      </c>
      <c r="C375" s="52" t="s">
        <v>3101</v>
      </c>
      <c r="D375" s="15">
        <v>11</v>
      </c>
    </row>
    <row r="376" spans="1:6" ht="90" x14ac:dyDescent="0.25">
      <c r="A376" s="15">
        <v>8617710</v>
      </c>
      <c r="B376" s="15">
        <v>4</v>
      </c>
      <c r="C376" s="52" t="s">
        <v>3102</v>
      </c>
      <c r="D376" s="15" t="s">
        <v>4083</v>
      </c>
    </row>
    <row r="377" spans="1:6" ht="45" x14ac:dyDescent="0.25">
      <c r="A377" s="15">
        <v>8617710</v>
      </c>
      <c r="B377" s="15">
        <v>5</v>
      </c>
      <c r="C377" s="52" t="s">
        <v>3103</v>
      </c>
      <c r="D377" s="15" t="s">
        <v>4126</v>
      </c>
    </row>
    <row r="378" spans="1:6" ht="45" x14ac:dyDescent="0.25">
      <c r="A378" s="15">
        <v>8617710</v>
      </c>
      <c r="B378" s="15">
        <v>6</v>
      </c>
      <c r="C378" s="52" t="s">
        <v>3104</v>
      </c>
      <c r="D378" s="15" t="s">
        <v>4566</v>
      </c>
      <c r="E378" s="52" t="s">
        <v>3105</v>
      </c>
      <c r="F378" s="15" t="s">
        <v>4585</v>
      </c>
    </row>
    <row r="379" spans="1:6" ht="75" x14ac:dyDescent="0.25">
      <c r="A379" s="15">
        <v>8617710</v>
      </c>
      <c r="B379" s="15">
        <v>7</v>
      </c>
      <c r="C379" s="52" t="s">
        <v>3106</v>
      </c>
      <c r="D379" s="15" t="s">
        <v>4077</v>
      </c>
    </row>
    <row r="380" spans="1:6" ht="60" x14ac:dyDescent="0.25">
      <c r="A380" s="15">
        <v>8617710</v>
      </c>
      <c r="B380" s="15">
        <v>8</v>
      </c>
      <c r="C380" s="52" t="s">
        <v>3107</v>
      </c>
      <c r="D380" s="15" t="s">
        <v>4567</v>
      </c>
    </row>
    <row r="381" spans="1:6" ht="45" x14ac:dyDescent="0.25">
      <c r="A381" s="15">
        <v>8617710</v>
      </c>
      <c r="B381" s="15">
        <v>9</v>
      </c>
      <c r="C381" s="52" t="s">
        <v>3108</v>
      </c>
      <c r="D381" s="15" t="s">
        <v>4568</v>
      </c>
    </row>
    <row r="382" spans="1:6" ht="30" x14ac:dyDescent="0.25">
      <c r="A382" s="15">
        <v>8617710</v>
      </c>
      <c r="B382" s="15">
        <v>10</v>
      </c>
      <c r="C382" s="52" t="s">
        <v>3109</v>
      </c>
      <c r="D382" s="15" t="s">
        <v>4097</v>
      </c>
    </row>
    <row r="383" spans="1:6" ht="30" x14ac:dyDescent="0.25">
      <c r="A383" s="15">
        <v>8617710</v>
      </c>
      <c r="B383" s="15">
        <v>11</v>
      </c>
      <c r="C383" s="52" t="s">
        <v>3110</v>
      </c>
      <c r="D383" s="15" t="s">
        <v>4147</v>
      </c>
    </row>
    <row r="384" spans="1:6" ht="45" x14ac:dyDescent="0.25">
      <c r="A384" s="15">
        <v>8617710</v>
      </c>
      <c r="B384" s="15">
        <v>12</v>
      </c>
      <c r="C384" s="52" t="s">
        <v>3111</v>
      </c>
      <c r="D384" s="15" t="s">
        <v>4461</v>
      </c>
    </row>
    <row r="385" spans="1:4" ht="75" x14ac:dyDescent="0.25">
      <c r="A385" s="15">
        <v>8686975</v>
      </c>
      <c r="B385" s="15">
        <v>1</v>
      </c>
      <c r="C385" s="52" t="s">
        <v>3112</v>
      </c>
      <c r="D385" s="15" t="s">
        <v>4147</v>
      </c>
    </row>
    <row r="386" spans="1:4" ht="90" x14ac:dyDescent="0.25">
      <c r="A386" s="15">
        <v>8686975</v>
      </c>
      <c r="B386" s="15">
        <v>2</v>
      </c>
      <c r="C386" s="52" t="s">
        <v>3113</v>
      </c>
      <c r="D386" s="15" t="s">
        <v>4472</v>
      </c>
    </row>
    <row r="387" spans="1:4" ht="30" x14ac:dyDescent="0.25">
      <c r="A387" s="15">
        <v>8686975</v>
      </c>
      <c r="B387" s="15">
        <v>3</v>
      </c>
      <c r="C387" s="52" t="s">
        <v>3114</v>
      </c>
      <c r="D387" s="15">
        <v>11</v>
      </c>
    </row>
    <row r="388" spans="1:4" ht="30" x14ac:dyDescent="0.25">
      <c r="A388" s="15">
        <v>8686975</v>
      </c>
      <c r="B388" s="15">
        <v>4</v>
      </c>
      <c r="C388" s="52" t="s">
        <v>3115</v>
      </c>
      <c r="D388" s="15" t="s">
        <v>4148</v>
      </c>
    </row>
    <row r="389" spans="1:4" ht="90" x14ac:dyDescent="0.25">
      <c r="A389" s="15">
        <v>8686975</v>
      </c>
      <c r="B389" s="15">
        <v>5</v>
      </c>
      <c r="C389" s="52" t="s">
        <v>3116</v>
      </c>
      <c r="D389" s="15" t="s">
        <v>4126</v>
      </c>
    </row>
    <row r="390" spans="1:4" ht="75" x14ac:dyDescent="0.25">
      <c r="A390" s="15">
        <v>8686975</v>
      </c>
      <c r="B390" s="15">
        <v>6</v>
      </c>
      <c r="C390" s="52" t="s">
        <v>3117</v>
      </c>
      <c r="D390" s="15" t="s">
        <v>4082</v>
      </c>
    </row>
    <row r="391" spans="1:4" ht="30" x14ac:dyDescent="0.25">
      <c r="A391" s="15">
        <v>8686975</v>
      </c>
      <c r="B391" s="15">
        <v>7</v>
      </c>
      <c r="C391" s="52" t="s">
        <v>3118</v>
      </c>
      <c r="D391" s="15" t="s">
        <v>4298</v>
      </c>
    </row>
    <row r="392" spans="1:4" ht="60" x14ac:dyDescent="0.25">
      <c r="A392" s="15">
        <v>8686975</v>
      </c>
      <c r="B392" s="15">
        <v>8</v>
      </c>
      <c r="C392" s="52" t="s">
        <v>3119</v>
      </c>
      <c r="D392" s="15" t="s">
        <v>4096</v>
      </c>
    </row>
    <row r="393" spans="1:4" ht="60" x14ac:dyDescent="0.25">
      <c r="A393" s="15">
        <v>8686975</v>
      </c>
      <c r="B393" s="15">
        <v>9</v>
      </c>
      <c r="C393" s="52" t="s">
        <v>3120</v>
      </c>
      <c r="D393" s="15" t="s">
        <v>4089</v>
      </c>
    </row>
    <row r="394" spans="1:4" ht="45" x14ac:dyDescent="0.25">
      <c r="A394" s="15">
        <v>8686975</v>
      </c>
      <c r="B394" s="15">
        <v>10</v>
      </c>
      <c r="C394" s="52" t="s">
        <v>3121</v>
      </c>
      <c r="D394" s="15" t="s">
        <v>4128</v>
      </c>
    </row>
    <row r="395" spans="1:4" ht="45" x14ac:dyDescent="0.25">
      <c r="A395" s="15">
        <v>8686975</v>
      </c>
      <c r="B395" s="15">
        <v>11</v>
      </c>
      <c r="C395" s="52" t="s">
        <v>3122</v>
      </c>
      <c r="D395" s="15" t="s">
        <v>4084</v>
      </c>
    </row>
    <row r="396" spans="1:4" ht="60" x14ac:dyDescent="0.25">
      <c r="A396" s="15">
        <v>8686975</v>
      </c>
      <c r="B396" s="15">
        <v>12</v>
      </c>
      <c r="C396" s="52" t="s">
        <v>3123</v>
      </c>
      <c r="D396" s="15" t="s">
        <v>4097</v>
      </c>
    </row>
    <row r="397" spans="1:4" ht="135" x14ac:dyDescent="0.25">
      <c r="A397" s="15">
        <v>8686975</v>
      </c>
      <c r="B397" s="15">
        <v>13</v>
      </c>
      <c r="C397" s="52" t="s">
        <v>3124</v>
      </c>
      <c r="D397" s="15" t="s">
        <v>4079</v>
      </c>
    </row>
    <row r="398" spans="1:4" ht="105" x14ac:dyDescent="0.25">
      <c r="A398" s="15">
        <v>8686975</v>
      </c>
      <c r="B398" s="15">
        <v>14</v>
      </c>
      <c r="C398" s="52" t="s">
        <v>3125</v>
      </c>
      <c r="D398" s="15" t="s">
        <v>4098</v>
      </c>
    </row>
    <row r="399" spans="1:4" ht="45" x14ac:dyDescent="0.25">
      <c r="A399" s="15">
        <v>8686975</v>
      </c>
      <c r="B399" s="15">
        <v>15</v>
      </c>
      <c r="C399" s="52" t="s">
        <v>3126</v>
      </c>
      <c r="D399" s="15" t="s">
        <v>4160</v>
      </c>
    </row>
    <row r="400" spans="1:4" ht="60" x14ac:dyDescent="0.25">
      <c r="A400" s="15">
        <v>8686975</v>
      </c>
      <c r="B400" s="15">
        <v>16</v>
      </c>
      <c r="C400" s="52" t="s">
        <v>3127</v>
      </c>
      <c r="D400" s="15" t="s">
        <v>4090</v>
      </c>
    </row>
    <row r="401" spans="1:4" ht="45" x14ac:dyDescent="0.25">
      <c r="A401" s="15">
        <v>8772738</v>
      </c>
      <c r="B401" s="15">
        <v>1</v>
      </c>
      <c r="C401" s="52" t="s">
        <v>3128</v>
      </c>
      <c r="D401" s="15" t="s">
        <v>4230</v>
      </c>
    </row>
    <row r="402" spans="1:4" ht="60" x14ac:dyDescent="0.25">
      <c r="A402" s="15">
        <v>8772738</v>
      </c>
      <c r="B402" s="15">
        <v>2</v>
      </c>
      <c r="C402" s="52" t="s">
        <v>3129</v>
      </c>
      <c r="D402" s="15" t="s">
        <v>4444</v>
      </c>
    </row>
    <row r="403" spans="1:4" ht="30" x14ac:dyDescent="0.25">
      <c r="A403" s="15">
        <v>8772738</v>
      </c>
      <c r="B403" s="15">
        <v>3</v>
      </c>
      <c r="C403" s="52" t="s">
        <v>3130</v>
      </c>
      <c r="D403" s="15" t="s">
        <v>4549</v>
      </c>
    </row>
    <row r="404" spans="1:4" ht="60" x14ac:dyDescent="0.25">
      <c r="A404" s="15">
        <v>8772738</v>
      </c>
      <c r="B404" s="15">
        <v>4</v>
      </c>
      <c r="C404" s="52" t="s">
        <v>3131</v>
      </c>
      <c r="D404" s="15" t="s">
        <v>4359</v>
      </c>
    </row>
    <row r="405" spans="1:4" ht="45" x14ac:dyDescent="0.25">
      <c r="A405" s="15">
        <v>8772738</v>
      </c>
      <c r="B405" s="15">
        <v>5</v>
      </c>
      <c r="C405" s="52" t="s">
        <v>3132</v>
      </c>
      <c r="D405" s="15">
        <v>11</v>
      </c>
    </row>
    <row r="406" spans="1:4" ht="45" x14ac:dyDescent="0.25">
      <c r="A406" s="15">
        <v>8772738</v>
      </c>
      <c r="B406" s="15">
        <v>6</v>
      </c>
      <c r="C406" s="52" t="s">
        <v>3133</v>
      </c>
      <c r="D406" s="15">
        <v>11</v>
      </c>
    </row>
    <row r="407" spans="1:4" ht="90" x14ac:dyDescent="0.25">
      <c r="A407" s="15">
        <v>8772738</v>
      </c>
      <c r="B407" s="15">
        <v>7</v>
      </c>
      <c r="C407" s="52" t="s">
        <v>3134</v>
      </c>
      <c r="D407" s="15" t="s">
        <v>4103</v>
      </c>
    </row>
    <row r="408" spans="1:4" ht="30" x14ac:dyDescent="0.25">
      <c r="A408" s="15">
        <v>8772738</v>
      </c>
      <c r="B408" s="15">
        <v>8</v>
      </c>
      <c r="C408" s="52" t="s">
        <v>3135</v>
      </c>
      <c r="D408" s="15" t="s">
        <v>4611</v>
      </c>
    </row>
    <row r="409" spans="1:4" x14ac:dyDescent="0.25">
      <c r="A409" s="15">
        <v>8772738</v>
      </c>
      <c r="B409" s="15">
        <v>9</v>
      </c>
      <c r="C409" s="52" t="s">
        <v>3136</v>
      </c>
      <c r="D409" s="15" t="s">
        <v>4114</v>
      </c>
    </row>
    <row r="410" spans="1:4" ht="60" x14ac:dyDescent="0.25">
      <c r="A410" s="15">
        <v>8772738</v>
      </c>
      <c r="B410" s="15">
        <v>10</v>
      </c>
      <c r="C410" s="52" t="s">
        <v>3137</v>
      </c>
      <c r="D410" s="15" t="s">
        <v>4079</v>
      </c>
    </row>
    <row r="411" spans="1:4" ht="45" x14ac:dyDescent="0.25">
      <c r="A411" s="15">
        <v>8772738</v>
      </c>
      <c r="B411" s="15">
        <v>11</v>
      </c>
      <c r="C411" s="52" t="s">
        <v>3138</v>
      </c>
      <c r="D411" s="15" t="s">
        <v>4089</v>
      </c>
    </row>
    <row r="412" spans="1:4" ht="60" x14ac:dyDescent="0.25">
      <c r="A412" s="15">
        <v>8772738</v>
      </c>
      <c r="B412" s="15">
        <v>12</v>
      </c>
      <c r="C412" s="52" t="s">
        <v>3139</v>
      </c>
      <c r="D412" s="15" t="s">
        <v>4096</v>
      </c>
    </row>
    <row r="413" spans="1:4" ht="45" x14ac:dyDescent="0.25">
      <c r="A413" s="15">
        <v>8772738</v>
      </c>
      <c r="B413" s="15">
        <v>13</v>
      </c>
      <c r="C413" s="52" t="s">
        <v>3140</v>
      </c>
      <c r="D413" s="15" t="s">
        <v>4089</v>
      </c>
    </row>
    <row r="414" spans="1:4" ht="30" x14ac:dyDescent="0.25">
      <c r="A414" s="15">
        <v>8772738</v>
      </c>
      <c r="B414" s="15">
        <v>14</v>
      </c>
      <c r="C414" s="52" t="s">
        <v>3141</v>
      </c>
      <c r="D414" s="15" t="s">
        <v>4303</v>
      </c>
    </row>
    <row r="415" spans="1:4" ht="45" x14ac:dyDescent="0.25">
      <c r="A415" s="15">
        <v>8772738</v>
      </c>
      <c r="B415" s="15">
        <v>15</v>
      </c>
      <c r="C415" s="52" t="s">
        <v>3142</v>
      </c>
      <c r="D415" s="15" t="s">
        <v>4568</v>
      </c>
    </row>
    <row r="416" spans="1:4" ht="75" x14ac:dyDescent="0.25">
      <c r="A416" s="15">
        <v>8772738</v>
      </c>
      <c r="B416" s="15">
        <v>16</v>
      </c>
      <c r="C416" s="52" t="s">
        <v>3143</v>
      </c>
      <c r="D416" s="15" t="s">
        <v>4147</v>
      </c>
    </row>
    <row r="417" spans="1:4" ht="60" x14ac:dyDescent="0.25">
      <c r="A417" s="15">
        <v>8772738</v>
      </c>
      <c r="B417" s="15">
        <v>17</v>
      </c>
      <c r="C417" s="52" t="s">
        <v>3144</v>
      </c>
      <c r="D417" s="15" t="s">
        <v>4147</v>
      </c>
    </row>
    <row r="418" spans="1:4" ht="45" x14ac:dyDescent="0.25">
      <c r="A418" s="15">
        <v>8772738</v>
      </c>
      <c r="B418" s="15">
        <v>18</v>
      </c>
      <c r="C418" s="52" t="s">
        <v>3145</v>
      </c>
      <c r="D418" s="15" t="s">
        <v>4197</v>
      </c>
    </row>
    <row r="419" spans="1:4" ht="45" x14ac:dyDescent="0.25">
      <c r="A419" s="15">
        <v>8772738</v>
      </c>
      <c r="B419" s="15">
        <v>19</v>
      </c>
      <c r="C419" s="52" t="s">
        <v>3146</v>
      </c>
      <c r="D419" s="15" t="s">
        <v>4078</v>
      </c>
    </row>
    <row r="420" spans="1:4" ht="90" x14ac:dyDescent="0.25">
      <c r="A420" s="15">
        <v>9040452</v>
      </c>
      <c r="B420" s="15">
        <v>1</v>
      </c>
      <c r="C420" s="52" t="s">
        <v>3147</v>
      </c>
      <c r="D420" s="15" t="s">
        <v>4084</v>
      </c>
    </row>
    <row r="421" spans="1:4" ht="45" x14ac:dyDescent="0.25">
      <c r="A421" s="15">
        <v>9040452</v>
      </c>
      <c r="B421" s="15">
        <v>2</v>
      </c>
      <c r="C421" s="52" t="s">
        <v>3148</v>
      </c>
      <c r="D421" s="15" t="s">
        <v>4228</v>
      </c>
    </row>
    <row r="422" spans="1:4" ht="120" x14ac:dyDescent="0.25">
      <c r="A422" s="15">
        <v>9040452</v>
      </c>
      <c r="B422" s="15">
        <v>3</v>
      </c>
      <c r="C422" s="52" t="s">
        <v>3149</v>
      </c>
      <c r="D422" s="15" t="s">
        <v>4369</v>
      </c>
    </row>
    <row r="423" spans="1:4" ht="60" x14ac:dyDescent="0.25">
      <c r="A423" s="15">
        <v>9040452</v>
      </c>
      <c r="B423" s="15">
        <v>4</v>
      </c>
      <c r="C423" s="52" t="s">
        <v>3150</v>
      </c>
      <c r="D423" s="15" t="s">
        <v>4286</v>
      </c>
    </row>
    <row r="424" spans="1:4" ht="105" x14ac:dyDescent="0.25">
      <c r="A424" s="15">
        <v>9040452</v>
      </c>
      <c r="B424" s="15">
        <v>5</v>
      </c>
      <c r="C424" s="52" t="s">
        <v>3151</v>
      </c>
      <c r="D424" s="15" t="s">
        <v>4240</v>
      </c>
    </row>
    <row r="425" spans="1:4" ht="45" x14ac:dyDescent="0.25">
      <c r="A425" s="15">
        <v>9040452</v>
      </c>
      <c r="B425" s="15">
        <v>6</v>
      </c>
      <c r="C425" s="52" t="s">
        <v>3152</v>
      </c>
      <c r="D425" s="15" t="s">
        <v>4097</v>
      </c>
    </row>
    <row r="426" spans="1:4" ht="60" x14ac:dyDescent="0.25">
      <c r="A426" s="15">
        <v>9040452</v>
      </c>
      <c r="B426" s="15">
        <v>7</v>
      </c>
      <c r="C426" s="52" t="s">
        <v>3153</v>
      </c>
      <c r="D426" s="15" t="s">
        <v>4569</v>
      </c>
    </row>
    <row r="427" spans="1:4" ht="60" x14ac:dyDescent="0.25">
      <c r="A427" s="15">
        <v>9040452</v>
      </c>
      <c r="B427" s="15">
        <v>8</v>
      </c>
      <c r="C427" s="52" t="s">
        <v>3154</v>
      </c>
      <c r="D427" s="15" t="s">
        <v>4137</v>
      </c>
    </row>
    <row r="428" spans="1:4" ht="30" x14ac:dyDescent="0.25">
      <c r="A428" s="15">
        <v>9040452</v>
      </c>
      <c r="B428" s="15">
        <v>9</v>
      </c>
      <c r="C428" s="52" t="s">
        <v>3155</v>
      </c>
      <c r="D428" s="15" t="s">
        <v>4097</v>
      </c>
    </row>
    <row r="429" spans="1:4" ht="45" x14ac:dyDescent="0.25">
      <c r="A429" s="15">
        <v>9040452</v>
      </c>
      <c r="B429" s="15">
        <v>10</v>
      </c>
      <c r="C429" s="52" t="s">
        <v>3156</v>
      </c>
      <c r="D429" s="15" t="s">
        <v>4414</v>
      </c>
    </row>
    <row r="430" spans="1:4" ht="45" x14ac:dyDescent="0.25">
      <c r="A430" s="15">
        <v>9040452</v>
      </c>
      <c r="B430" s="15">
        <v>11</v>
      </c>
      <c r="C430" s="52" t="s">
        <v>3157</v>
      </c>
      <c r="D430" s="15">
        <v>11</v>
      </c>
    </row>
    <row r="431" spans="1:4" ht="45" x14ac:dyDescent="0.25">
      <c r="A431" s="15">
        <v>9040452</v>
      </c>
      <c r="B431" s="15">
        <v>12</v>
      </c>
      <c r="C431" s="52" t="s">
        <v>3158</v>
      </c>
      <c r="D431" s="15" t="s">
        <v>4097</v>
      </c>
    </row>
    <row r="432" spans="1:4" ht="60" x14ac:dyDescent="0.25">
      <c r="A432" s="15">
        <v>9040452</v>
      </c>
      <c r="B432" s="15">
        <v>13</v>
      </c>
      <c r="C432" s="52" t="s">
        <v>3159</v>
      </c>
      <c r="D432" s="15" t="s">
        <v>4084</v>
      </c>
    </row>
    <row r="433" spans="1:4" ht="45" x14ac:dyDescent="0.25">
      <c r="A433" s="15">
        <v>9040452</v>
      </c>
      <c r="B433" s="15">
        <v>14</v>
      </c>
      <c r="C433" s="52" t="s">
        <v>3160</v>
      </c>
      <c r="D433" s="15" t="s">
        <v>4345</v>
      </c>
    </row>
    <row r="434" spans="1:4" ht="60" x14ac:dyDescent="0.25">
      <c r="A434" s="15">
        <v>9040452</v>
      </c>
      <c r="B434" s="15">
        <v>15</v>
      </c>
      <c r="C434" s="52" t="s">
        <v>3161</v>
      </c>
      <c r="D434" s="15" t="s">
        <v>4193</v>
      </c>
    </row>
  </sheetData>
  <autoFilter ref="B1:B434"/>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PK DDI Clinical</vt:lpstr>
      <vt:lpstr>CLINICAL 1_1-2 </vt:lpstr>
      <vt:lpstr>CLINICAL 2_1-3</vt:lpstr>
      <vt:lpstr>Clinical 3-2-3 </vt:lpstr>
      <vt:lpstr>Clinical 4_3-2 </vt:lpstr>
      <vt:lpstr>Clinical 5_4-6 </vt:lpstr>
      <vt:lpstr>Clinical 6_5-7</vt:lpstr>
      <vt:lpstr>Clinical 7_6-5 </vt:lpstr>
      <vt:lpstr>Clinical 8_7-4 </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Shijun</dc:creator>
  <cp:lastModifiedBy>Zhang, Shijun</cp:lastModifiedBy>
  <dcterms:created xsi:type="dcterms:W3CDTF">2016-09-15T17:30:56Z</dcterms:created>
  <dcterms:modified xsi:type="dcterms:W3CDTF">2017-07-06T00:11:19Z</dcterms:modified>
</cp:coreProperties>
</file>